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ANNIKA\ปีงบ 64\รพ.สต\รพ.สต. ปีงบประมาณ 2563\12.รพ.สต. เดือน กันยายน 2563\"/>
    </mc:Choice>
  </mc:AlternateContent>
  <bookViews>
    <workbookView xWindow="4335" yWindow="255" windowWidth="11025" windowHeight="5310" tabRatio="877" firstSheet="4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'!$A$4:$WVN$1070</definedName>
    <definedName name="_xlnm._FilterDatabase" localSheetId="12" hidden="1">นคร!$A$2:$A$183</definedName>
    <definedName name="_xlnm._FilterDatabase" localSheetId="13" hidden="1">นครพนม!$A$1:$AO$154</definedName>
    <definedName name="_xlnm._FilterDatabase" localSheetId="1" hidden="1">บึงกาฬ!$A$1:$AL$71</definedName>
    <definedName name="_xlnm._FilterDatabase" localSheetId="7" hidden="1">'เลย '!$A$1:$AP$130</definedName>
    <definedName name="_xlnm._FilterDatabase" localSheetId="3" hidden="1">หนองบัวลำภู!$A$1:$AI$86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L4" i="30" l="1"/>
  <c r="AN93" i="30" l="1"/>
  <c r="AM93" i="30"/>
  <c r="R885" i="61" l="1"/>
  <c r="AN5" i="30" l="1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N4" i="30"/>
  <c r="AM4" i="30"/>
  <c r="AK4" i="30"/>
  <c r="AJ4" i="30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H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I5" i="32"/>
  <c r="AI6" i="32"/>
  <c r="AI7" i="32"/>
  <c r="AI8" i="32"/>
  <c r="AI9" i="32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I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L5" i="32"/>
  <c r="AL6" i="32"/>
  <c r="AL7" i="32"/>
  <c r="AL8" i="32"/>
  <c r="AL9" i="32"/>
  <c r="AL10" i="32"/>
  <c r="AL11" i="32"/>
  <c r="AL12" i="32"/>
  <c r="AL13" i="32"/>
  <c r="AL14" i="32"/>
  <c r="AL15" i="32"/>
  <c r="AL16" i="32"/>
  <c r="AL17" i="32"/>
  <c r="AL18" i="32"/>
  <c r="AL19" i="32"/>
  <c r="AL20" i="32"/>
  <c r="AL21" i="32"/>
  <c r="AL22" i="32"/>
  <c r="AL23" i="32"/>
  <c r="AL24" i="32"/>
  <c r="AL25" i="32"/>
  <c r="AL26" i="32"/>
  <c r="AL27" i="32"/>
  <c r="AL28" i="32"/>
  <c r="AL29" i="32"/>
  <c r="AL30" i="32"/>
  <c r="AL31" i="32"/>
  <c r="AL32" i="32"/>
  <c r="AL33" i="32"/>
  <c r="AL34" i="32"/>
  <c r="AL35" i="32"/>
  <c r="AL36" i="32"/>
  <c r="AL37" i="32"/>
  <c r="AL38" i="32"/>
  <c r="AL39" i="32"/>
  <c r="AL40" i="32"/>
  <c r="AL41" i="32"/>
  <c r="AL42" i="32"/>
  <c r="AL43" i="32"/>
  <c r="AL44" i="32"/>
  <c r="AL45" i="32"/>
  <c r="AL46" i="32"/>
  <c r="AL47" i="32"/>
  <c r="AL48" i="32"/>
  <c r="AL49" i="32"/>
  <c r="AL50" i="32"/>
  <c r="AL51" i="32"/>
  <c r="AL52" i="32"/>
  <c r="AL53" i="32"/>
  <c r="AL54" i="32"/>
  <c r="AL55" i="32"/>
  <c r="AL56" i="32"/>
  <c r="AL57" i="32"/>
  <c r="AL58" i="32"/>
  <c r="AL59" i="32"/>
  <c r="AL60" i="32"/>
  <c r="AL61" i="32"/>
  <c r="AL62" i="32"/>
  <c r="AL63" i="32"/>
  <c r="AL64" i="32"/>
  <c r="AL65" i="32"/>
  <c r="AL66" i="32"/>
  <c r="AL67" i="32"/>
  <c r="AL68" i="32"/>
  <c r="AL69" i="32"/>
  <c r="AL70" i="32"/>
  <c r="AL71" i="32"/>
  <c r="AL72" i="32"/>
  <c r="AL73" i="32"/>
  <c r="AL74" i="32"/>
  <c r="AL75" i="32"/>
  <c r="AL76" i="32"/>
  <c r="AL77" i="32"/>
  <c r="AL78" i="32"/>
  <c r="AL79" i="32"/>
  <c r="AL80" i="32"/>
  <c r="AL81" i="32"/>
  <c r="AL82" i="32"/>
  <c r="AL83" i="32"/>
  <c r="AL84" i="32"/>
  <c r="AL85" i="32"/>
  <c r="AL86" i="32"/>
  <c r="AL87" i="32"/>
  <c r="AL88" i="32"/>
  <c r="AL89" i="32"/>
  <c r="AL90" i="32"/>
  <c r="AL91" i="32"/>
  <c r="AL92" i="32"/>
  <c r="AL93" i="32"/>
  <c r="AL94" i="32"/>
  <c r="AL95" i="32"/>
  <c r="AL96" i="32"/>
  <c r="AL97" i="32"/>
  <c r="AL98" i="32"/>
  <c r="AL99" i="32"/>
  <c r="AL100" i="32"/>
  <c r="AL101" i="32"/>
  <c r="AL102" i="32"/>
  <c r="AL103" i="32"/>
  <c r="AL104" i="32"/>
  <c r="AL105" i="32"/>
  <c r="AL106" i="32"/>
  <c r="AL107" i="32"/>
  <c r="AL108" i="32"/>
  <c r="AL109" i="32"/>
  <c r="AL110" i="32"/>
  <c r="AL111" i="32"/>
  <c r="AL112" i="32"/>
  <c r="AL113" i="32"/>
  <c r="AL114" i="32"/>
  <c r="AL115" i="32"/>
  <c r="AL116" i="32"/>
  <c r="AL117" i="32"/>
  <c r="AL118" i="32"/>
  <c r="AL119" i="32"/>
  <c r="AL120" i="32"/>
  <c r="AL121" i="32"/>
  <c r="AL122" i="32"/>
  <c r="AL123" i="32"/>
  <c r="AL124" i="32"/>
  <c r="AL125" i="32"/>
  <c r="AL126" i="32"/>
  <c r="AL127" i="32"/>
  <c r="AL128" i="32"/>
  <c r="AL129" i="32"/>
  <c r="AL130" i="32"/>
  <c r="AL131" i="32"/>
  <c r="AL132" i="32"/>
  <c r="AL133" i="32"/>
  <c r="AL134" i="32"/>
  <c r="AL135" i="32"/>
  <c r="AL136" i="32"/>
  <c r="AL137" i="32"/>
  <c r="AL138" i="32"/>
  <c r="AL139" i="32"/>
  <c r="AL140" i="32"/>
  <c r="AL141" i="32"/>
  <c r="AL142" i="32"/>
  <c r="AL143" i="32"/>
  <c r="AL144" i="32"/>
  <c r="AL145" i="32"/>
  <c r="AL146" i="32"/>
  <c r="AL147" i="32"/>
  <c r="AL148" i="32"/>
  <c r="AL149" i="32"/>
  <c r="AL150" i="32"/>
  <c r="AL151" i="32"/>
  <c r="AL152" i="32"/>
  <c r="AL153" i="32"/>
  <c r="AL154" i="32"/>
  <c r="AL155" i="32"/>
  <c r="AL156" i="32"/>
  <c r="AL157" i="32"/>
  <c r="AL158" i="32"/>
  <c r="AL159" i="32"/>
  <c r="AL160" i="32"/>
  <c r="AL161" i="32"/>
  <c r="AL162" i="32"/>
  <c r="AL163" i="32"/>
  <c r="AL164" i="32"/>
  <c r="AL165" i="32"/>
  <c r="AL166" i="32"/>
  <c r="AL167" i="32"/>
  <c r="AL168" i="32"/>
  <c r="AL169" i="32"/>
  <c r="AL170" i="32"/>
  <c r="AL171" i="32"/>
  <c r="AL172" i="32"/>
  <c r="AL173" i="32"/>
  <c r="AL174" i="32"/>
  <c r="AL175" i="32"/>
  <c r="AL176" i="32"/>
  <c r="AL177" i="32"/>
  <c r="AL178" i="32"/>
  <c r="AL179" i="32"/>
  <c r="AL180" i="32"/>
  <c r="AL181" i="32"/>
  <c r="AL182" i="32"/>
  <c r="AL183" i="32"/>
  <c r="AL184" i="32"/>
  <c r="AL185" i="32"/>
  <c r="AL186" i="32"/>
  <c r="AL187" i="32"/>
  <c r="AL188" i="32"/>
  <c r="AL189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K22" i="32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L4" i="32"/>
  <c r="AK4" i="32"/>
  <c r="AI4" i="32"/>
  <c r="AH4" i="32"/>
  <c r="AK5" i="34" l="1"/>
  <c r="AK6" i="34"/>
  <c r="AK7" i="34"/>
  <c r="AK8" i="34"/>
  <c r="AK9" i="34"/>
  <c r="AK10" i="34"/>
  <c r="AK11" i="34"/>
  <c r="AK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4" i="34"/>
  <c r="AJ5" i="34"/>
  <c r="AJ6" i="34"/>
  <c r="AJ7" i="34"/>
  <c r="AJ8" i="34"/>
  <c r="AJ9" i="34"/>
  <c r="AJ10" i="34"/>
  <c r="AJ11" i="34"/>
  <c r="AJ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4" i="34"/>
  <c r="AH5" i="34"/>
  <c r="AH6" i="34"/>
  <c r="AH7" i="34"/>
  <c r="AH8" i="34"/>
  <c r="AH9" i="34"/>
  <c r="AH10" i="34"/>
  <c r="AH11" i="34"/>
  <c r="AH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G5" i="34"/>
  <c r="AG6" i="34"/>
  <c r="AG7" i="34"/>
  <c r="AG8" i="34"/>
  <c r="AG9" i="34"/>
  <c r="AG10" i="34"/>
  <c r="AG11" i="34"/>
  <c r="AG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H4" i="34"/>
  <c r="AG4" i="34"/>
  <c r="AO5" i="39"/>
  <c r="AO6" i="39"/>
  <c r="AO7" i="39"/>
  <c r="AO8" i="39"/>
  <c r="AO9" i="39"/>
  <c r="AO10" i="39"/>
  <c r="AO11" i="39"/>
  <c r="AO12" i="39"/>
  <c r="AO13" i="39"/>
  <c r="AO14" i="39"/>
  <c r="AO15" i="39"/>
  <c r="AO16" i="39"/>
  <c r="AO17" i="39"/>
  <c r="AO18" i="39"/>
  <c r="AO19" i="39"/>
  <c r="AO20" i="39"/>
  <c r="AO21" i="39"/>
  <c r="AO22" i="39"/>
  <c r="AO23" i="39"/>
  <c r="AO24" i="39"/>
  <c r="AO25" i="39"/>
  <c r="AO26" i="39"/>
  <c r="AO27" i="39"/>
  <c r="AO28" i="39"/>
  <c r="AO29" i="39"/>
  <c r="AO30" i="39"/>
  <c r="AO31" i="39"/>
  <c r="AO32" i="39"/>
  <c r="AO33" i="39"/>
  <c r="AO34" i="39"/>
  <c r="AO35" i="39"/>
  <c r="AO36" i="39"/>
  <c r="AO37" i="39"/>
  <c r="AO38" i="39"/>
  <c r="AO39" i="39"/>
  <c r="AO40" i="39"/>
  <c r="AO41" i="39"/>
  <c r="AO42" i="39"/>
  <c r="AO43" i="39"/>
  <c r="AO44" i="39"/>
  <c r="AO45" i="39"/>
  <c r="AO46" i="39"/>
  <c r="AO47" i="39"/>
  <c r="AO48" i="39"/>
  <c r="AO49" i="39"/>
  <c r="AO50" i="39"/>
  <c r="AO51" i="39"/>
  <c r="AO52" i="39"/>
  <c r="AO53" i="39"/>
  <c r="AO54" i="39"/>
  <c r="AO55" i="39"/>
  <c r="AO56" i="39"/>
  <c r="AO57" i="39"/>
  <c r="AO58" i="39"/>
  <c r="AO59" i="39"/>
  <c r="AO60" i="39"/>
  <c r="AO61" i="39"/>
  <c r="AO62" i="39"/>
  <c r="AO63" i="39"/>
  <c r="AO64" i="39"/>
  <c r="AO65" i="39"/>
  <c r="AO66" i="39"/>
  <c r="AO67" i="39"/>
  <c r="AO68" i="39"/>
  <c r="AO69" i="39"/>
  <c r="AO70" i="39"/>
  <c r="AO71" i="39"/>
  <c r="AO72" i="39"/>
  <c r="AO73" i="39"/>
  <c r="AO74" i="39"/>
  <c r="AO75" i="39"/>
  <c r="AO76" i="39"/>
  <c r="AO77" i="39"/>
  <c r="AO78" i="39"/>
  <c r="AO79" i="39"/>
  <c r="AO80" i="39"/>
  <c r="AO81" i="39"/>
  <c r="AO82" i="39"/>
  <c r="AO83" i="39"/>
  <c r="AO84" i="39"/>
  <c r="AO85" i="39"/>
  <c r="AO86" i="39"/>
  <c r="AO87" i="39"/>
  <c r="AO88" i="39"/>
  <c r="AO89" i="39"/>
  <c r="AO90" i="39"/>
  <c r="AO91" i="39"/>
  <c r="AO92" i="39"/>
  <c r="AO93" i="39"/>
  <c r="AO94" i="39"/>
  <c r="AO95" i="39"/>
  <c r="AO96" i="39"/>
  <c r="AO97" i="39"/>
  <c r="AO98" i="39"/>
  <c r="AO99" i="39"/>
  <c r="AO100" i="39"/>
  <c r="AO101" i="39"/>
  <c r="AO102" i="39"/>
  <c r="AO103" i="39"/>
  <c r="AO104" i="39"/>
  <c r="AO105" i="39"/>
  <c r="AO106" i="39"/>
  <c r="AO107" i="39"/>
  <c r="AO108" i="39"/>
  <c r="AO109" i="39"/>
  <c r="AO110" i="39"/>
  <c r="AO111" i="39"/>
  <c r="AO112" i="39"/>
  <c r="AO113" i="39"/>
  <c r="AO114" i="39"/>
  <c r="AO115" i="39"/>
  <c r="AO116" i="39"/>
  <c r="AO117" i="39"/>
  <c r="AO118" i="39"/>
  <c r="AO119" i="39"/>
  <c r="AO120" i="39"/>
  <c r="AO121" i="39"/>
  <c r="AO122" i="39"/>
  <c r="AO123" i="39"/>
  <c r="AO124" i="39"/>
  <c r="AO125" i="39"/>
  <c r="AO126" i="39"/>
  <c r="AO127" i="39"/>
  <c r="AO128" i="39"/>
  <c r="AO129" i="39"/>
  <c r="AO130" i="39"/>
  <c r="AO4" i="39"/>
  <c r="AN5" i="39"/>
  <c r="AN6" i="39"/>
  <c r="AN7" i="39"/>
  <c r="AN8" i="39"/>
  <c r="AN9" i="39"/>
  <c r="AN10" i="39"/>
  <c r="AN11" i="39"/>
  <c r="AN12" i="39"/>
  <c r="AN13" i="39"/>
  <c r="AN14" i="39"/>
  <c r="AN15" i="39"/>
  <c r="AN16" i="39"/>
  <c r="AN17" i="39"/>
  <c r="AN18" i="39"/>
  <c r="AN19" i="39"/>
  <c r="AN20" i="39"/>
  <c r="AN21" i="39"/>
  <c r="AN22" i="39"/>
  <c r="AN23" i="39"/>
  <c r="AN24" i="39"/>
  <c r="AN25" i="39"/>
  <c r="AN26" i="39"/>
  <c r="AN27" i="39"/>
  <c r="AN28" i="39"/>
  <c r="AN29" i="39"/>
  <c r="AN30" i="39"/>
  <c r="AN31" i="39"/>
  <c r="AN32" i="39"/>
  <c r="AN33" i="39"/>
  <c r="AN34" i="39"/>
  <c r="AN35" i="39"/>
  <c r="AN36" i="39"/>
  <c r="AN37" i="39"/>
  <c r="AN38" i="39"/>
  <c r="AN39" i="39"/>
  <c r="AN40" i="39"/>
  <c r="AN41" i="39"/>
  <c r="AN42" i="39"/>
  <c r="AN43" i="39"/>
  <c r="AN44" i="39"/>
  <c r="AN45" i="39"/>
  <c r="AN46" i="39"/>
  <c r="AN47" i="39"/>
  <c r="AN48" i="39"/>
  <c r="AN49" i="39"/>
  <c r="AN50" i="39"/>
  <c r="AN51" i="39"/>
  <c r="AN52" i="39"/>
  <c r="AN53" i="39"/>
  <c r="AN54" i="39"/>
  <c r="AN55" i="39"/>
  <c r="AN56" i="39"/>
  <c r="AN57" i="39"/>
  <c r="AN58" i="39"/>
  <c r="AN59" i="39"/>
  <c r="AN60" i="39"/>
  <c r="AN61" i="39"/>
  <c r="AN62" i="39"/>
  <c r="AN63" i="39"/>
  <c r="AN64" i="39"/>
  <c r="AN65" i="39"/>
  <c r="AN66" i="39"/>
  <c r="AN67" i="39"/>
  <c r="AN68" i="39"/>
  <c r="AN69" i="39"/>
  <c r="AN70" i="39"/>
  <c r="AN71" i="39"/>
  <c r="AN72" i="39"/>
  <c r="AN73" i="39"/>
  <c r="AN74" i="39"/>
  <c r="AN75" i="39"/>
  <c r="AN76" i="39"/>
  <c r="AN77" i="39"/>
  <c r="AN78" i="39"/>
  <c r="AN79" i="39"/>
  <c r="AN80" i="39"/>
  <c r="AN81" i="39"/>
  <c r="AN82" i="39"/>
  <c r="AN83" i="39"/>
  <c r="AN84" i="39"/>
  <c r="AN85" i="39"/>
  <c r="AN86" i="39"/>
  <c r="AN87" i="39"/>
  <c r="AN88" i="39"/>
  <c r="AN89" i="39"/>
  <c r="AN90" i="39"/>
  <c r="AN91" i="39"/>
  <c r="AN92" i="39"/>
  <c r="AN93" i="39"/>
  <c r="AN94" i="39"/>
  <c r="AN95" i="39"/>
  <c r="AN96" i="39"/>
  <c r="AN97" i="39"/>
  <c r="AN98" i="39"/>
  <c r="AN99" i="39"/>
  <c r="AN100" i="39"/>
  <c r="AN101" i="39"/>
  <c r="AN102" i="39"/>
  <c r="AN103" i="39"/>
  <c r="AN104" i="39"/>
  <c r="AN105" i="39"/>
  <c r="AN106" i="39"/>
  <c r="AN107" i="39"/>
  <c r="AN108" i="39"/>
  <c r="AN109" i="39"/>
  <c r="AN110" i="39"/>
  <c r="AN111" i="39"/>
  <c r="AN112" i="39"/>
  <c r="AN113" i="39"/>
  <c r="AN114" i="39"/>
  <c r="AN115" i="39"/>
  <c r="AN116" i="39"/>
  <c r="AN117" i="39"/>
  <c r="AN118" i="39"/>
  <c r="AN119" i="39"/>
  <c r="AN120" i="39"/>
  <c r="AN121" i="39"/>
  <c r="AN122" i="39"/>
  <c r="AN123" i="39"/>
  <c r="AN124" i="39"/>
  <c r="AN125" i="39"/>
  <c r="AN126" i="39"/>
  <c r="AN127" i="39"/>
  <c r="AN128" i="39"/>
  <c r="AN129" i="39"/>
  <c r="AN130" i="39"/>
  <c r="AN4" i="39"/>
  <c r="AL5" i="39"/>
  <c r="AL6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39" i="39"/>
  <c r="AL40" i="39"/>
  <c r="AL41" i="39"/>
  <c r="AL42" i="39"/>
  <c r="AL43" i="39"/>
  <c r="AL44" i="39"/>
  <c r="AL45" i="39"/>
  <c r="AL46" i="39"/>
  <c r="AL47" i="39"/>
  <c r="AL48" i="39"/>
  <c r="AL49" i="39"/>
  <c r="AL50" i="39"/>
  <c r="AL51" i="39"/>
  <c r="AL52" i="39"/>
  <c r="AL53" i="39"/>
  <c r="AL54" i="39"/>
  <c r="AL55" i="39"/>
  <c r="AL56" i="39"/>
  <c r="AL57" i="39"/>
  <c r="AL58" i="39"/>
  <c r="AL59" i="39"/>
  <c r="AL60" i="39"/>
  <c r="AL61" i="39"/>
  <c r="AL62" i="39"/>
  <c r="AL63" i="39"/>
  <c r="AL64" i="39"/>
  <c r="AL65" i="39"/>
  <c r="AL66" i="39"/>
  <c r="AL67" i="39"/>
  <c r="AL68" i="39"/>
  <c r="AL69" i="39"/>
  <c r="AL70" i="39"/>
  <c r="AL71" i="39"/>
  <c r="AL72" i="39"/>
  <c r="AL73" i="39"/>
  <c r="AL74" i="39"/>
  <c r="AL75" i="39"/>
  <c r="AL76" i="39"/>
  <c r="AL77" i="39"/>
  <c r="AL78" i="39"/>
  <c r="AL79" i="39"/>
  <c r="AL80" i="39"/>
  <c r="AL81" i="39"/>
  <c r="AL82" i="39"/>
  <c r="AL83" i="39"/>
  <c r="AL84" i="39"/>
  <c r="AL85" i="39"/>
  <c r="AL86" i="39"/>
  <c r="AL87" i="39"/>
  <c r="AL88" i="39"/>
  <c r="AL89" i="39"/>
  <c r="AL90" i="39"/>
  <c r="AL91" i="39"/>
  <c r="AL92" i="39"/>
  <c r="AL93" i="39"/>
  <c r="AL94" i="39"/>
  <c r="AL95" i="39"/>
  <c r="AL96" i="39"/>
  <c r="AL97" i="39"/>
  <c r="AL98" i="39"/>
  <c r="AL99" i="39"/>
  <c r="AL100" i="39"/>
  <c r="AL101" i="39"/>
  <c r="AL102" i="39"/>
  <c r="AL103" i="39"/>
  <c r="AL104" i="39"/>
  <c r="AL105" i="39"/>
  <c r="AL106" i="39"/>
  <c r="AL107" i="39"/>
  <c r="AL108" i="39"/>
  <c r="AL109" i="39"/>
  <c r="AL110" i="39"/>
  <c r="AL111" i="39"/>
  <c r="AL112" i="39"/>
  <c r="AL113" i="39"/>
  <c r="AL114" i="39"/>
  <c r="AL115" i="39"/>
  <c r="AL116" i="39"/>
  <c r="AL117" i="39"/>
  <c r="AL118" i="39"/>
  <c r="AL119" i="39"/>
  <c r="AL120" i="39"/>
  <c r="AL121" i="39"/>
  <c r="AL122" i="39"/>
  <c r="AL123" i="39"/>
  <c r="AL124" i="39"/>
  <c r="AL125" i="39"/>
  <c r="AL126" i="39"/>
  <c r="AL127" i="39"/>
  <c r="AL128" i="39"/>
  <c r="AL129" i="39"/>
  <c r="AL130" i="39"/>
  <c r="AL4" i="39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Q5" i="16"/>
  <c r="AQ6" i="16"/>
  <c r="AQ7" i="16"/>
  <c r="AQ8" i="16"/>
  <c r="AQ9" i="16"/>
  <c r="AQ10" i="16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Q4" i="16"/>
  <c r="AP5" i="16"/>
  <c r="AP6" i="16"/>
  <c r="AP7" i="16"/>
  <c r="AP8" i="16"/>
  <c r="AP9" i="16"/>
  <c r="AP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4" i="16"/>
  <c r="AN4" i="16"/>
  <c r="AM4" i="16"/>
  <c r="AK3" i="39" l="1"/>
  <c r="AH5" i="15"/>
  <c r="AH6" i="15"/>
  <c r="AH7" i="15"/>
  <c r="AH8" i="15"/>
  <c r="AH9" i="15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H4" i="15"/>
  <c r="AG4" i="15"/>
  <c r="AE4" i="15"/>
  <c r="AD4" i="15"/>
  <c r="AK5" i="19"/>
  <c r="AK6" i="19"/>
  <c r="AK7" i="19"/>
  <c r="AK8" i="19"/>
  <c r="AK9" i="19"/>
  <c r="AK10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71" i="19"/>
  <c r="AJ5" i="19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H5" i="19"/>
  <c r="AH6" i="19"/>
  <c r="AH7" i="19"/>
  <c r="AH8" i="19"/>
  <c r="AH9" i="19"/>
  <c r="AH10" i="19"/>
  <c r="AH11" i="19"/>
  <c r="AH12" i="19"/>
  <c r="AH13" i="19"/>
  <c r="AH14" i="19"/>
  <c r="AH15" i="19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H28" i="19"/>
  <c r="AH29" i="19"/>
  <c r="AH30" i="19"/>
  <c r="AH31" i="19"/>
  <c r="AH32" i="19"/>
  <c r="AH33" i="19"/>
  <c r="AH34" i="19"/>
  <c r="AH35" i="19"/>
  <c r="AH36" i="19"/>
  <c r="AH37" i="19"/>
  <c r="AH38" i="19"/>
  <c r="AH39" i="19"/>
  <c r="AH40" i="19"/>
  <c r="AH41" i="19"/>
  <c r="AH42" i="19"/>
  <c r="AH43" i="19"/>
  <c r="AH44" i="19"/>
  <c r="AH45" i="19"/>
  <c r="AH46" i="19"/>
  <c r="AH47" i="19"/>
  <c r="AH48" i="19"/>
  <c r="AH49" i="19"/>
  <c r="AH50" i="19"/>
  <c r="AH51" i="19"/>
  <c r="AH52" i="19"/>
  <c r="AH53" i="19"/>
  <c r="AH54" i="19"/>
  <c r="AH55" i="19"/>
  <c r="AH56" i="19"/>
  <c r="AH57" i="19"/>
  <c r="AH58" i="19"/>
  <c r="AH59" i="19"/>
  <c r="AH60" i="19"/>
  <c r="AH61" i="19"/>
  <c r="AH62" i="19"/>
  <c r="AH63" i="19"/>
  <c r="AH64" i="19"/>
  <c r="AH65" i="19"/>
  <c r="AH66" i="19"/>
  <c r="AH67" i="19"/>
  <c r="AH68" i="19"/>
  <c r="AH69" i="19"/>
  <c r="AH70" i="19"/>
  <c r="AH71" i="19"/>
  <c r="AG5" i="19"/>
  <c r="AG6" i="19"/>
  <c r="AG7" i="19"/>
  <c r="AG8" i="19"/>
  <c r="AG9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71" i="19"/>
  <c r="AK4" i="19"/>
  <c r="AJ4" i="19"/>
  <c r="AH4" i="19"/>
  <c r="AG4" i="19"/>
  <c r="AK5" i="30" l="1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J5" i="30"/>
  <c r="AJ6" i="30"/>
  <c r="AJ7" i="30"/>
  <c r="AJ8" i="30"/>
  <c r="AJ9" i="30"/>
  <c r="AJ10" i="30"/>
  <c r="AJ11" i="30"/>
  <c r="AJ12" i="30"/>
  <c r="AJ13" i="30"/>
  <c r="AJ14" i="30"/>
  <c r="AJ15" i="30"/>
  <c r="AJ16" i="30"/>
  <c r="AJ17" i="30"/>
  <c r="AJ18" i="30"/>
  <c r="AJ19" i="30"/>
  <c r="AJ20" i="30"/>
  <c r="AJ21" i="30"/>
  <c r="AJ22" i="30"/>
  <c r="AJ23" i="30"/>
  <c r="AJ24" i="30"/>
  <c r="AJ25" i="30"/>
  <c r="AJ26" i="30"/>
  <c r="AJ27" i="30"/>
  <c r="AJ28" i="30"/>
  <c r="AJ29" i="30"/>
  <c r="AJ30" i="30"/>
  <c r="AJ31" i="30"/>
  <c r="AJ32" i="30"/>
  <c r="AJ33" i="30"/>
  <c r="AJ34" i="30"/>
  <c r="AJ35" i="30"/>
  <c r="AJ36" i="30"/>
  <c r="AJ37" i="30"/>
  <c r="AJ38" i="30"/>
  <c r="AJ39" i="30"/>
  <c r="AJ40" i="30"/>
  <c r="AJ41" i="30"/>
  <c r="AJ42" i="30"/>
  <c r="AJ43" i="30"/>
  <c r="AJ44" i="30"/>
  <c r="AJ45" i="30"/>
  <c r="AJ46" i="30"/>
  <c r="AJ47" i="30"/>
  <c r="AJ48" i="30"/>
  <c r="AJ49" i="30"/>
  <c r="AJ50" i="30"/>
  <c r="AJ51" i="30"/>
  <c r="AJ52" i="30"/>
  <c r="AJ53" i="30"/>
  <c r="AJ54" i="30"/>
  <c r="AJ55" i="30"/>
  <c r="AJ56" i="30"/>
  <c r="AJ57" i="30"/>
  <c r="AJ58" i="30"/>
  <c r="AJ59" i="30"/>
  <c r="AJ60" i="30"/>
  <c r="AJ61" i="30"/>
  <c r="AJ62" i="30"/>
  <c r="AJ63" i="30"/>
  <c r="AJ64" i="30"/>
  <c r="AJ65" i="30"/>
  <c r="AJ66" i="30"/>
  <c r="AJ67" i="30"/>
  <c r="AJ68" i="30"/>
  <c r="AJ69" i="30"/>
  <c r="AJ70" i="30"/>
  <c r="AJ71" i="30"/>
  <c r="AJ72" i="30"/>
  <c r="AJ73" i="30"/>
  <c r="AJ74" i="30"/>
  <c r="AJ75" i="30"/>
  <c r="AJ76" i="30"/>
  <c r="AJ77" i="30"/>
  <c r="AJ78" i="30"/>
  <c r="AJ79" i="30"/>
  <c r="AJ80" i="30"/>
  <c r="AJ81" i="30"/>
  <c r="AJ82" i="30"/>
  <c r="AJ83" i="30"/>
  <c r="AJ84" i="30"/>
  <c r="AJ85" i="30"/>
  <c r="AJ86" i="30"/>
  <c r="AJ87" i="30"/>
  <c r="AJ88" i="30"/>
  <c r="AJ89" i="30"/>
  <c r="AJ90" i="30"/>
  <c r="AJ91" i="30"/>
  <c r="AJ92" i="30"/>
  <c r="AJ93" i="30"/>
  <c r="AJ94" i="30"/>
  <c r="AJ95" i="30"/>
  <c r="AJ96" i="30"/>
  <c r="AJ97" i="30"/>
  <c r="AJ98" i="30"/>
  <c r="AJ99" i="30"/>
  <c r="AJ100" i="30"/>
  <c r="AJ101" i="30"/>
  <c r="AJ102" i="30"/>
  <c r="AJ103" i="30"/>
  <c r="AJ104" i="30"/>
  <c r="AJ105" i="30"/>
  <c r="AJ106" i="30"/>
  <c r="AJ107" i="30"/>
  <c r="AJ108" i="30"/>
  <c r="AJ109" i="30"/>
  <c r="AJ110" i="30"/>
  <c r="AJ111" i="30"/>
  <c r="AJ112" i="30"/>
  <c r="AJ113" i="30"/>
  <c r="AJ114" i="30"/>
  <c r="AJ115" i="30"/>
  <c r="AJ116" i="30"/>
  <c r="AJ117" i="30"/>
  <c r="AJ118" i="30"/>
  <c r="AJ119" i="30"/>
  <c r="AJ120" i="30"/>
  <c r="AJ121" i="30"/>
  <c r="AJ122" i="30"/>
  <c r="AJ123" i="30"/>
  <c r="AJ124" i="30"/>
  <c r="AJ125" i="30"/>
  <c r="AJ126" i="30"/>
  <c r="AJ127" i="30"/>
  <c r="AJ128" i="30"/>
  <c r="AJ129" i="30"/>
  <c r="AJ130" i="30"/>
  <c r="AJ131" i="30"/>
  <c r="AJ132" i="30"/>
  <c r="AJ133" i="30"/>
  <c r="AJ134" i="30"/>
  <c r="AJ135" i="30"/>
  <c r="AJ136" i="30"/>
  <c r="AJ137" i="30"/>
  <c r="AJ138" i="30"/>
  <c r="AJ139" i="30"/>
  <c r="AJ140" i="30"/>
  <c r="AJ141" i="30"/>
  <c r="AJ142" i="30"/>
  <c r="AJ143" i="30"/>
  <c r="AJ144" i="30"/>
  <c r="AJ145" i="30"/>
  <c r="AJ146" i="30"/>
  <c r="AJ147" i="30"/>
  <c r="AJ148" i="30"/>
  <c r="AJ149" i="30"/>
  <c r="AJ150" i="30"/>
  <c r="AJ151" i="30"/>
  <c r="AJ152" i="30"/>
  <c r="AJ153" i="30"/>
  <c r="AJ154" i="30"/>
  <c r="AN5" i="16"/>
  <c r="AN6" i="16"/>
  <c r="AN7" i="16"/>
  <c r="AN8" i="16"/>
  <c r="AN9" i="16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M5" i="16"/>
  <c r="AM6" i="16"/>
  <c r="AM7" i="16"/>
  <c r="AM8" i="16"/>
  <c r="AM9" i="16"/>
  <c r="AM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F4" i="15" l="1"/>
  <c r="AJ4" i="32" l="1"/>
  <c r="AO5" i="16"/>
  <c r="AI4" i="19" l="1"/>
  <c r="H24" i="11" l="1"/>
  <c r="J698" i="61"/>
  <c r="J124" i="61"/>
  <c r="AI29" i="19" l="1"/>
  <c r="J110" i="61"/>
  <c r="J699" i="61"/>
  <c r="J23" i="61"/>
  <c r="J428" i="61" l="1"/>
  <c r="H47" i="61" l="1"/>
  <c r="AL85" i="34" l="1"/>
  <c r="AL86" i="34"/>
  <c r="AI85" i="34"/>
  <c r="AI86" i="34"/>
  <c r="AM5" i="39"/>
  <c r="AM6" i="39"/>
  <c r="AM9" i="39"/>
  <c r="AM10" i="39"/>
  <c r="AM13" i="39"/>
  <c r="AM14" i="39"/>
  <c r="AM17" i="39"/>
  <c r="AM18" i="39"/>
  <c r="AM21" i="39"/>
  <c r="AM22" i="39"/>
  <c r="AM25" i="39"/>
  <c r="AM26" i="39"/>
  <c r="AM29" i="39"/>
  <c r="AM30" i="39"/>
  <c r="AM33" i="39"/>
  <c r="AM34" i="39"/>
  <c r="AM37" i="39"/>
  <c r="AM38" i="39"/>
  <c r="AM41" i="39"/>
  <c r="AM42" i="39"/>
  <c r="AM45" i="39"/>
  <c r="AM46" i="39"/>
  <c r="AM49" i="39"/>
  <c r="AM50" i="39"/>
  <c r="AM53" i="39"/>
  <c r="AM54" i="39"/>
  <c r="AM57" i="39"/>
  <c r="AM58" i="39"/>
  <c r="AM61" i="39"/>
  <c r="AM62" i="39"/>
  <c r="AM65" i="39"/>
  <c r="AM66" i="39"/>
  <c r="AM69" i="39"/>
  <c r="AM70" i="39"/>
  <c r="AM73" i="39"/>
  <c r="AM74" i="39"/>
  <c r="AM77" i="39"/>
  <c r="AM78" i="39"/>
  <c r="AM81" i="39"/>
  <c r="AM82" i="39"/>
  <c r="AM85" i="39"/>
  <c r="AM86" i="39"/>
  <c r="AM89" i="39"/>
  <c r="AM90" i="39"/>
  <c r="AM93" i="39"/>
  <c r="AM94" i="39"/>
  <c r="AM97" i="39"/>
  <c r="AM98" i="39"/>
  <c r="AM101" i="39"/>
  <c r="AM102" i="39"/>
  <c r="AM105" i="39"/>
  <c r="AM106" i="39"/>
  <c r="AM109" i="39"/>
  <c r="AM110" i="39"/>
  <c r="AM113" i="39"/>
  <c r="AM114" i="39"/>
  <c r="AM117" i="39"/>
  <c r="AM118" i="39"/>
  <c r="AM121" i="39"/>
  <c r="AM122" i="39"/>
  <c r="AM125" i="39"/>
  <c r="AM126" i="39"/>
  <c r="AM129" i="39"/>
  <c r="AM130" i="39"/>
  <c r="AM4" i="39" l="1"/>
  <c r="AM128" i="39"/>
  <c r="AM124" i="39"/>
  <c r="AM120" i="39"/>
  <c r="AM116" i="39"/>
  <c r="AM112" i="39"/>
  <c r="AM108" i="39"/>
  <c r="AM104" i="39"/>
  <c r="AM100" i="39"/>
  <c r="AM96" i="39"/>
  <c r="AM92" i="39"/>
  <c r="AM88" i="39"/>
  <c r="AM84" i="39"/>
  <c r="AM80" i="39"/>
  <c r="AM76" i="39"/>
  <c r="AM72" i="39"/>
  <c r="AM68" i="39"/>
  <c r="AM64" i="39"/>
  <c r="AM60" i="39"/>
  <c r="AM56" i="39"/>
  <c r="AM52" i="39"/>
  <c r="AM48" i="39"/>
  <c r="AM44" i="39"/>
  <c r="AM40" i="39"/>
  <c r="AM36" i="39"/>
  <c r="AM32" i="39"/>
  <c r="AM28" i="39"/>
  <c r="AM24" i="39"/>
  <c r="AM20" i="39"/>
  <c r="AM16" i="39"/>
  <c r="AM12" i="39"/>
  <c r="AM8" i="39"/>
  <c r="AM127" i="39"/>
  <c r="AM123" i="39"/>
  <c r="AM119" i="39"/>
  <c r="AM115" i="39"/>
  <c r="AM111" i="39"/>
  <c r="AM107" i="39"/>
  <c r="AM103" i="39"/>
  <c r="AM99" i="39"/>
  <c r="AM95" i="39"/>
  <c r="AM91" i="39"/>
  <c r="AM87" i="39"/>
  <c r="AM83" i="39"/>
  <c r="AM79" i="39"/>
  <c r="AM75" i="39"/>
  <c r="AM71" i="39"/>
  <c r="AM67" i="39"/>
  <c r="AM63" i="39"/>
  <c r="AM59" i="39"/>
  <c r="AM55" i="39"/>
  <c r="AM51" i="39"/>
  <c r="AM47" i="39"/>
  <c r="AM43" i="39"/>
  <c r="AM39" i="39"/>
  <c r="AM35" i="39"/>
  <c r="AM31" i="39"/>
  <c r="AM27" i="39"/>
  <c r="AM23" i="39"/>
  <c r="AM19" i="39"/>
  <c r="AM15" i="39"/>
  <c r="AM11" i="39"/>
  <c r="AM7" i="39"/>
  <c r="P20" i="61"/>
  <c r="J16" i="61"/>
  <c r="M16" i="61"/>
  <c r="L16" i="61"/>
  <c r="AI5" i="19"/>
  <c r="AI6" i="19"/>
  <c r="AI7" i="19"/>
  <c r="AI9" i="19"/>
  <c r="AI10" i="19"/>
  <c r="AI13" i="19"/>
  <c r="AI14" i="19"/>
  <c r="AI15" i="19"/>
  <c r="AI17" i="19"/>
  <c r="AI18" i="19"/>
  <c r="AI21" i="19"/>
  <c r="AI22" i="19"/>
  <c r="AI23" i="19"/>
  <c r="AI25" i="19"/>
  <c r="AI26" i="19"/>
  <c r="AI30" i="19"/>
  <c r="AI31" i="19"/>
  <c r="AI33" i="19"/>
  <c r="AI34" i="19"/>
  <c r="AI37" i="19"/>
  <c r="AI38" i="19"/>
  <c r="AI39" i="19"/>
  <c r="AI41" i="19"/>
  <c r="AI42" i="19"/>
  <c r="AI45" i="19"/>
  <c r="AI46" i="19"/>
  <c r="AI47" i="19"/>
  <c r="AI49" i="19"/>
  <c r="AI50" i="19"/>
  <c r="AI53" i="19"/>
  <c r="AI54" i="19"/>
  <c r="AI55" i="19"/>
  <c r="AI57" i="19"/>
  <c r="AI58" i="19"/>
  <c r="AI61" i="19"/>
  <c r="AI62" i="19"/>
  <c r="AI63" i="19"/>
  <c r="AI65" i="19"/>
  <c r="AI66" i="19"/>
  <c r="AI69" i="19"/>
  <c r="AI70" i="19"/>
  <c r="AI71" i="19"/>
  <c r="AI67" i="19" l="1"/>
  <c r="AI59" i="19"/>
  <c r="AI51" i="19"/>
  <c r="AI43" i="19"/>
  <c r="AI35" i="19"/>
  <c r="AI27" i="19"/>
  <c r="AI19" i="19"/>
  <c r="AI11" i="19"/>
  <c r="AI64" i="19"/>
  <c r="AI52" i="19"/>
  <c r="AI40" i="19"/>
  <c r="AI28" i="19"/>
  <c r="AI16" i="19"/>
  <c r="AI60" i="19"/>
  <c r="AI48" i="19"/>
  <c r="AI36" i="19"/>
  <c r="AI24" i="19"/>
  <c r="AI8" i="19"/>
  <c r="AI68" i="19"/>
  <c r="AI56" i="19"/>
  <c r="AI44" i="19"/>
  <c r="AI32" i="19"/>
  <c r="AI20" i="19"/>
  <c r="K16" i="61" s="1"/>
  <c r="AI12" i="19"/>
  <c r="AL4" i="19"/>
  <c r="AG3" i="19"/>
  <c r="AJ6" i="32"/>
  <c r="AJ7" i="32"/>
  <c r="AJ10" i="32"/>
  <c r="AJ11" i="32"/>
  <c r="AJ14" i="32"/>
  <c r="AJ15" i="32"/>
  <c r="AJ18" i="32"/>
  <c r="AJ19" i="32"/>
  <c r="AJ22" i="32"/>
  <c r="AJ23" i="32"/>
  <c r="AJ26" i="32"/>
  <c r="AJ27" i="32"/>
  <c r="AJ30" i="32"/>
  <c r="AJ31" i="32"/>
  <c r="AJ34" i="32"/>
  <c r="AJ35" i="32"/>
  <c r="AJ38" i="32"/>
  <c r="AJ39" i="32"/>
  <c r="AJ42" i="32"/>
  <c r="AJ43" i="32"/>
  <c r="AJ46" i="32"/>
  <c r="AJ47" i="32"/>
  <c r="AJ50" i="32"/>
  <c r="AJ51" i="32"/>
  <c r="AJ54" i="32"/>
  <c r="AJ55" i="32"/>
  <c r="AJ58" i="32"/>
  <c r="AJ59" i="32"/>
  <c r="AJ62" i="32"/>
  <c r="AJ63" i="32"/>
  <c r="AJ66" i="32"/>
  <c r="AJ67" i="32"/>
  <c r="AJ70" i="32"/>
  <c r="AJ71" i="32"/>
  <c r="AJ74" i="32"/>
  <c r="AJ75" i="32"/>
  <c r="AJ78" i="32"/>
  <c r="AJ79" i="32"/>
  <c r="AJ82" i="32"/>
  <c r="AJ83" i="32"/>
  <c r="AJ86" i="32"/>
  <c r="AJ87" i="32"/>
  <c r="AJ90" i="32"/>
  <c r="AJ91" i="32"/>
  <c r="AJ94" i="32"/>
  <c r="AJ95" i="32"/>
  <c r="AJ98" i="32"/>
  <c r="AJ99" i="32"/>
  <c r="AJ102" i="32"/>
  <c r="AJ103" i="32"/>
  <c r="AJ106" i="32"/>
  <c r="AJ107" i="32"/>
  <c r="AJ110" i="32"/>
  <c r="AJ111" i="32"/>
  <c r="AJ114" i="32"/>
  <c r="AJ115" i="32"/>
  <c r="AJ118" i="32"/>
  <c r="AJ119" i="32"/>
  <c r="AJ122" i="32"/>
  <c r="AJ123" i="32"/>
  <c r="AJ126" i="32"/>
  <c r="AJ127" i="32"/>
  <c r="AJ130" i="32"/>
  <c r="AJ131" i="32"/>
  <c r="AJ134" i="32"/>
  <c r="AJ135" i="32"/>
  <c r="AJ138" i="32"/>
  <c r="AJ139" i="32"/>
  <c r="AJ142" i="32"/>
  <c r="AJ143" i="32"/>
  <c r="AJ146" i="32"/>
  <c r="AJ147" i="32"/>
  <c r="AJ150" i="32"/>
  <c r="AJ151" i="32"/>
  <c r="AJ154" i="32"/>
  <c r="AJ155" i="32"/>
  <c r="AJ158" i="32"/>
  <c r="AJ159" i="32"/>
  <c r="AJ162" i="32"/>
  <c r="AJ163" i="32"/>
  <c r="AJ166" i="32"/>
  <c r="AJ167" i="32"/>
  <c r="AJ170" i="32"/>
  <c r="AJ171" i="32"/>
  <c r="AJ174" i="32"/>
  <c r="AJ175" i="32"/>
  <c r="AJ178" i="32"/>
  <c r="AJ179" i="32"/>
  <c r="AJ182" i="32"/>
  <c r="AJ183" i="32"/>
  <c r="AJ186" i="32"/>
  <c r="AJ187" i="32"/>
  <c r="AJ189" i="32" l="1"/>
  <c r="AJ185" i="32"/>
  <c r="AJ181" i="32"/>
  <c r="AJ177" i="32"/>
  <c r="AJ173" i="32"/>
  <c r="AJ169" i="32"/>
  <c r="AJ165" i="32"/>
  <c r="AJ161" i="32"/>
  <c r="AJ157" i="32"/>
  <c r="AJ153" i="32"/>
  <c r="AJ149" i="32"/>
  <c r="AJ145" i="32"/>
  <c r="AJ141" i="32"/>
  <c r="AJ137" i="32"/>
  <c r="AJ133" i="32"/>
  <c r="AJ129" i="32"/>
  <c r="AJ125" i="32"/>
  <c r="AJ121" i="32"/>
  <c r="AJ117" i="32"/>
  <c r="AJ113" i="32"/>
  <c r="AJ109" i="32"/>
  <c r="AJ105" i="32"/>
  <c r="AJ101" i="32"/>
  <c r="AJ97" i="32"/>
  <c r="AJ93" i="32"/>
  <c r="AJ89" i="32"/>
  <c r="AJ85" i="32"/>
  <c r="AJ81" i="32"/>
  <c r="AJ77" i="32"/>
  <c r="AJ73" i="32"/>
  <c r="AJ69" i="32"/>
  <c r="AJ65" i="32"/>
  <c r="AJ61" i="32"/>
  <c r="AJ57" i="32"/>
  <c r="AJ53" i="32"/>
  <c r="AJ49" i="32"/>
  <c r="AJ45" i="32"/>
  <c r="AJ41" i="32"/>
  <c r="AJ37" i="32"/>
  <c r="AJ33" i="32"/>
  <c r="AJ29" i="32"/>
  <c r="AJ25" i="32"/>
  <c r="AJ21" i="32"/>
  <c r="AJ17" i="32"/>
  <c r="AJ13" i="32"/>
  <c r="AJ9" i="32"/>
  <c r="AJ5" i="32"/>
  <c r="AJ188" i="32"/>
  <c r="AJ184" i="32"/>
  <c r="AJ180" i="32"/>
  <c r="AJ176" i="32"/>
  <c r="AJ172" i="32"/>
  <c r="AJ168" i="32"/>
  <c r="AJ164" i="32"/>
  <c r="AJ160" i="32"/>
  <c r="AJ156" i="32"/>
  <c r="AJ152" i="32"/>
  <c r="AJ148" i="32"/>
  <c r="AJ144" i="32"/>
  <c r="AJ140" i="32"/>
  <c r="AJ136" i="32"/>
  <c r="AJ132" i="32"/>
  <c r="AJ128" i="32"/>
  <c r="AJ124" i="32"/>
  <c r="AJ120" i="32"/>
  <c r="AJ116" i="32"/>
  <c r="AJ112" i="32"/>
  <c r="AJ108" i="32"/>
  <c r="AJ104" i="32"/>
  <c r="AJ100" i="32"/>
  <c r="AJ96" i="32"/>
  <c r="AJ92" i="32"/>
  <c r="AJ88" i="32"/>
  <c r="AJ84" i="32"/>
  <c r="AJ80" i="32"/>
  <c r="AJ76" i="32"/>
  <c r="AJ72" i="32"/>
  <c r="AJ68" i="32"/>
  <c r="AJ64" i="32"/>
  <c r="AJ60" i="32"/>
  <c r="AJ56" i="32"/>
  <c r="AJ52" i="32"/>
  <c r="AJ48" i="32"/>
  <c r="AJ44" i="32"/>
  <c r="AJ40" i="32"/>
  <c r="AJ36" i="32"/>
  <c r="AJ32" i="32"/>
  <c r="AJ28" i="32"/>
  <c r="AJ24" i="32"/>
  <c r="AJ20" i="32"/>
  <c r="AJ16" i="32"/>
  <c r="AJ12" i="32"/>
  <c r="AJ8" i="32"/>
  <c r="AO4" i="16"/>
  <c r="O179" i="61" l="1"/>
  <c r="AK3" i="19" l="1"/>
  <c r="AH3" i="19"/>
  <c r="AJ3" i="19"/>
  <c r="J62" i="61"/>
  <c r="AL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I10" i="34" l="1"/>
  <c r="AI18" i="34"/>
  <c r="AI26" i="34"/>
  <c r="AI34" i="34"/>
  <c r="AI42" i="34"/>
  <c r="AI50" i="34"/>
  <c r="AI58" i="34"/>
  <c r="AI66" i="34"/>
  <c r="AI74" i="34"/>
  <c r="AI82" i="34"/>
  <c r="AI4" i="34"/>
  <c r="AI79" i="34" l="1"/>
  <c r="AI71" i="34"/>
  <c r="AI63" i="34"/>
  <c r="AI55" i="34"/>
  <c r="AI47" i="34"/>
  <c r="AI39" i="34"/>
  <c r="AI31" i="34"/>
  <c r="AI23" i="34"/>
  <c r="AI15" i="34"/>
  <c r="AI7" i="34"/>
  <c r="AI84" i="34"/>
  <c r="AI76" i="34"/>
  <c r="AI68" i="34"/>
  <c r="AI60" i="34"/>
  <c r="AI52" i="34"/>
  <c r="AI44" i="34"/>
  <c r="AI36" i="34"/>
  <c r="AI28" i="34"/>
  <c r="AI20" i="34"/>
  <c r="AI12" i="34"/>
  <c r="AI83" i="34"/>
  <c r="AI75" i="34"/>
  <c r="AI67" i="34"/>
  <c r="AI59" i="34"/>
  <c r="AI51" i="34"/>
  <c r="AI43" i="34"/>
  <c r="AI35" i="34"/>
  <c r="AI27" i="34"/>
  <c r="AI19" i="34"/>
  <c r="AI11" i="34"/>
  <c r="AI70" i="34"/>
  <c r="AI54" i="34"/>
  <c r="AI38" i="34"/>
  <c r="AI22" i="34"/>
  <c r="AI14" i="34"/>
  <c r="AI77" i="34"/>
  <c r="AI69" i="34"/>
  <c r="AI61" i="34"/>
  <c r="AI53" i="34"/>
  <c r="AI45" i="34"/>
  <c r="AI37" i="34"/>
  <c r="AI29" i="34"/>
  <c r="AI21" i="34"/>
  <c r="AI13" i="34"/>
  <c r="AI5" i="34"/>
  <c r="AI78" i="34"/>
  <c r="AI62" i="34"/>
  <c r="AI46" i="34"/>
  <c r="AI30" i="34"/>
  <c r="AI6" i="34"/>
  <c r="AI81" i="34"/>
  <c r="AI73" i="34"/>
  <c r="AI65" i="34"/>
  <c r="AI57" i="34"/>
  <c r="AI49" i="34"/>
  <c r="AI41" i="34"/>
  <c r="AI33" i="34"/>
  <c r="AI25" i="34"/>
  <c r="AI17" i="34"/>
  <c r="AI9" i="34"/>
  <c r="AI80" i="34"/>
  <c r="AI72" i="34"/>
  <c r="AI64" i="34"/>
  <c r="AI56" i="34"/>
  <c r="AI48" i="34"/>
  <c r="AI40" i="34"/>
  <c r="AI32" i="34"/>
  <c r="AI24" i="34"/>
  <c r="AI16" i="34"/>
  <c r="AI8" i="34"/>
  <c r="AI3" i="32"/>
  <c r="J852" i="61"/>
  <c r="AF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D3" i="15" l="1"/>
  <c r="AM3" i="30"/>
  <c r="O433" i="61"/>
  <c r="H419" i="61"/>
  <c r="H416" i="61"/>
  <c r="H236" i="61"/>
  <c r="H426" i="61"/>
  <c r="J243" i="61"/>
  <c r="P236" i="61"/>
  <c r="P419" i="61"/>
  <c r="J418" i="61"/>
  <c r="J419" i="61" s="1"/>
  <c r="AL6" i="30" l="1"/>
  <c r="AL8" i="30"/>
  <c r="AL9" i="30"/>
  <c r="AL12" i="30"/>
  <c r="AL14" i="30"/>
  <c r="AL16" i="30"/>
  <c r="AL20" i="30"/>
  <c r="AL22" i="30"/>
  <c r="AL24" i="30"/>
  <c r="AL25" i="30"/>
  <c r="AL28" i="30"/>
  <c r="AL30" i="30"/>
  <c r="AL32" i="30"/>
  <c r="AL36" i="30"/>
  <c r="AL38" i="30"/>
  <c r="AL40" i="30"/>
  <c r="AL41" i="30"/>
  <c r="AL44" i="30"/>
  <c r="AL46" i="30"/>
  <c r="AL48" i="30"/>
  <c r="AL52" i="30"/>
  <c r="AL54" i="30"/>
  <c r="AL56" i="30"/>
  <c r="AL57" i="30"/>
  <c r="AL60" i="30"/>
  <c r="AL62" i="30"/>
  <c r="AL64" i="30"/>
  <c r="AL68" i="30"/>
  <c r="AL70" i="30"/>
  <c r="AL72" i="30"/>
  <c r="AL73" i="30"/>
  <c r="AL76" i="30"/>
  <c r="AL78" i="30"/>
  <c r="AL80" i="30"/>
  <c r="AL84" i="30"/>
  <c r="AL86" i="30"/>
  <c r="AL88" i="30"/>
  <c r="AL89" i="30"/>
  <c r="AL92" i="30"/>
  <c r="AL94" i="30"/>
  <c r="AL96" i="30"/>
  <c r="AL100" i="30"/>
  <c r="AL102" i="30"/>
  <c r="AL104" i="30"/>
  <c r="AL105" i="30"/>
  <c r="AL108" i="30"/>
  <c r="AL110" i="30"/>
  <c r="AL112" i="30"/>
  <c r="AL116" i="30"/>
  <c r="AL118" i="30"/>
  <c r="AL120" i="30"/>
  <c r="AL121" i="30"/>
  <c r="AL124" i="30"/>
  <c r="AL126" i="30"/>
  <c r="AL128" i="30"/>
  <c r="AL132" i="30"/>
  <c r="AL134" i="30"/>
  <c r="AL136" i="30"/>
  <c r="AL137" i="30"/>
  <c r="AL140" i="30"/>
  <c r="AL142" i="30"/>
  <c r="AL144" i="30"/>
  <c r="AL148" i="30"/>
  <c r="AL150" i="30"/>
  <c r="AL152" i="30"/>
  <c r="AL153" i="30"/>
  <c r="M418" i="61"/>
  <c r="M419" i="61" s="1"/>
  <c r="L418" i="61"/>
  <c r="AO11" i="16"/>
  <c r="AO19" i="16"/>
  <c r="AO27" i="16"/>
  <c r="AO35" i="16"/>
  <c r="AO43" i="16"/>
  <c r="AO51" i="16"/>
  <c r="AO59" i="16"/>
  <c r="AO67" i="16"/>
  <c r="AO75" i="16"/>
  <c r="AO83" i="16"/>
  <c r="AO87" i="16"/>
  <c r="AO91" i="16"/>
  <c r="AO99" i="16"/>
  <c r="AO107" i="16"/>
  <c r="AO115" i="16"/>
  <c r="AO123" i="16"/>
  <c r="AO131" i="16"/>
  <c r="AO139" i="16"/>
  <c r="AO147" i="16"/>
  <c r="AO155" i="16"/>
  <c r="AO163" i="16"/>
  <c r="AO171" i="16"/>
  <c r="AO179" i="16"/>
  <c r="AO187" i="16"/>
  <c r="AO195" i="16"/>
  <c r="AO203" i="16"/>
  <c r="AO211" i="16"/>
  <c r="AO219" i="16"/>
  <c r="AO103" i="16" l="1"/>
  <c r="AO218" i="16"/>
  <c r="AO210" i="16"/>
  <c r="AO194" i="16"/>
  <c r="AO178" i="16"/>
  <c r="AO154" i="16"/>
  <c r="AO138" i="16"/>
  <c r="AO122" i="16"/>
  <c r="AO106" i="16"/>
  <c r="AO90" i="16"/>
  <c r="AO74" i="16"/>
  <c r="AO58" i="16"/>
  <c r="AO42" i="16"/>
  <c r="AO26" i="16"/>
  <c r="AO10" i="16"/>
  <c r="AO202" i="16"/>
  <c r="AO186" i="16"/>
  <c r="AO170" i="16"/>
  <c r="AO162" i="16"/>
  <c r="AO146" i="16"/>
  <c r="AO130" i="16"/>
  <c r="AO114" i="16"/>
  <c r="AO98" i="16"/>
  <c r="AO82" i="16"/>
  <c r="AO66" i="16"/>
  <c r="K418" i="61" s="1"/>
  <c r="K419" i="61" s="1"/>
  <c r="AO50" i="16"/>
  <c r="AO34" i="16"/>
  <c r="AO18" i="16"/>
  <c r="AO167" i="16"/>
  <c r="AO151" i="16"/>
  <c r="AO23" i="16"/>
  <c r="AL145" i="30"/>
  <c r="AL129" i="30"/>
  <c r="AL113" i="30"/>
  <c r="AL97" i="30"/>
  <c r="AL81" i="30"/>
  <c r="AL65" i="30"/>
  <c r="AL49" i="30"/>
  <c r="AL33" i="30"/>
  <c r="AL17" i="30"/>
  <c r="AL149" i="30"/>
  <c r="AL141" i="30"/>
  <c r="AL133" i="30"/>
  <c r="AL125" i="30"/>
  <c r="AL117" i="30"/>
  <c r="AL109" i="30"/>
  <c r="AL101" i="30"/>
  <c r="AL93" i="30"/>
  <c r="AL85" i="30"/>
  <c r="AL77" i="30"/>
  <c r="AL69" i="30"/>
  <c r="AL61" i="30"/>
  <c r="AL53" i="30"/>
  <c r="AL45" i="30"/>
  <c r="AL37" i="30"/>
  <c r="AL29" i="30"/>
  <c r="AL21" i="30"/>
  <c r="AL13" i="30"/>
  <c r="AL5" i="30"/>
  <c r="AL139" i="30"/>
  <c r="AL115" i="30"/>
  <c r="AL83" i="30"/>
  <c r="AL59" i="30"/>
  <c r="AL35" i="30"/>
  <c r="AL11" i="30"/>
  <c r="AL154" i="30"/>
  <c r="AL146" i="30"/>
  <c r="AL138" i="30"/>
  <c r="AL130" i="30"/>
  <c r="AL122" i="30"/>
  <c r="AL114" i="30"/>
  <c r="AL106" i="30"/>
  <c r="AL98" i="30"/>
  <c r="AL90" i="30"/>
  <c r="AL82" i="30"/>
  <c r="AL74" i="30"/>
  <c r="AL66" i="30"/>
  <c r="AL58" i="30"/>
  <c r="AL50" i="30"/>
  <c r="AL42" i="30"/>
  <c r="AL34" i="30"/>
  <c r="AL26" i="30"/>
  <c r="AL18" i="30"/>
  <c r="AL10" i="30"/>
  <c r="AL147" i="30"/>
  <c r="AL131" i="30"/>
  <c r="AL107" i="30"/>
  <c r="AL91" i="30"/>
  <c r="AL67" i="30"/>
  <c r="AL43" i="30"/>
  <c r="AL27" i="30"/>
  <c r="AL151" i="30"/>
  <c r="AL143" i="30"/>
  <c r="AL135" i="30"/>
  <c r="AL127" i="30"/>
  <c r="AL119" i="30"/>
  <c r="AL111" i="30"/>
  <c r="AL103" i="30"/>
  <c r="AL95" i="30"/>
  <c r="AL87" i="30"/>
  <c r="AL79" i="30"/>
  <c r="AL71" i="30"/>
  <c r="AL63" i="30"/>
  <c r="AL55" i="30"/>
  <c r="AL47" i="30"/>
  <c r="AL39" i="30"/>
  <c r="AL31" i="30"/>
  <c r="AL23" i="30"/>
  <c r="AL15" i="30"/>
  <c r="AL7" i="30"/>
  <c r="AL123" i="30"/>
  <c r="AL99" i="30"/>
  <c r="AL75" i="30"/>
  <c r="AL51" i="30"/>
  <c r="AL19" i="30"/>
  <c r="AO214" i="16"/>
  <c r="AO134" i="16"/>
  <c r="AO70" i="16"/>
  <c r="AO198" i="16"/>
  <c r="AO118" i="16"/>
  <c r="AO182" i="16"/>
  <c r="AO54" i="16"/>
  <c r="AO6" i="16"/>
  <c r="AO215" i="16"/>
  <c r="AO39" i="16"/>
  <c r="AO166" i="16"/>
  <c r="AO150" i="16"/>
  <c r="AO102" i="16"/>
  <c r="AO86" i="16"/>
  <c r="AO38" i="16"/>
  <c r="AO22" i="16"/>
  <c r="AO209" i="16"/>
  <c r="AO185" i="16"/>
  <c r="AO169" i="16"/>
  <c r="AO153" i="16"/>
  <c r="AO137" i="16"/>
  <c r="AO129" i="16"/>
  <c r="AO121" i="16"/>
  <c r="AO113" i="16"/>
  <c r="AO97" i="16"/>
  <c r="AO89" i="16"/>
  <c r="AO73" i="16"/>
  <c r="AO57" i="16"/>
  <c r="AO41" i="16"/>
  <c r="AO25" i="16"/>
  <c r="AO9" i="16"/>
  <c r="AO216" i="16"/>
  <c r="AO208" i="16"/>
  <c r="AO200" i="16"/>
  <c r="AO192" i="16"/>
  <c r="AO184" i="16"/>
  <c r="AO176" i="16"/>
  <c r="AO168" i="16"/>
  <c r="AO160" i="16"/>
  <c r="AO152" i="16"/>
  <c r="AO144" i="16"/>
  <c r="AO136" i="16"/>
  <c r="AO128" i="16"/>
  <c r="AO120" i="16"/>
  <c r="AO112" i="16"/>
  <c r="AO104" i="16"/>
  <c r="AO96" i="16"/>
  <c r="AO88" i="16"/>
  <c r="AO80" i="16"/>
  <c r="AO72" i="16"/>
  <c r="AO64" i="16"/>
  <c r="AO56" i="16"/>
  <c r="AO48" i="16"/>
  <c r="AO40" i="16"/>
  <c r="AO32" i="16"/>
  <c r="AO24" i="16"/>
  <c r="AO16" i="16"/>
  <c r="AO8" i="16"/>
  <c r="AO217" i="16"/>
  <c r="AO201" i="16"/>
  <c r="AO193" i="16"/>
  <c r="AO177" i="16"/>
  <c r="AO161" i="16"/>
  <c r="AO145" i="16"/>
  <c r="AO105" i="16"/>
  <c r="AO81" i="16"/>
  <c r="AO65" i="16"/>
  <c r="AO49" i="16"/>
  <c r="AO33" i="16"/>
  <c r="AO17" i="16"/>
  <c r="AO199" i="16"/>
  <c r="AO183" i="16"/>
  <c r="AO135" i="16"/>
  <c r="AO119" i="16"/>
  <c r="AO71" i="16"/>
  <c r="AO55" i="16"/>
  <c r="AO7" i="16"/>
  <c r="R418" i="61"/>
  <c r="L419" i="61"/>
  <c r="Q418" i="61"/>
  <c r="AO222" i="16"/>
  <c r="AO206" i="16"/>
  <c r="AO158" i="16"/>
  <c r="AO142" i="16"/>
  <c r="AO126" i="16"/>
  <c r="AO110" i="16"/>
  <c r="AO62" i="16"/>
  <c r="AO46" i="16"/>
  <c r="AO30" i="16"/>
  <c r="AO14" i="16"/>
  <c r="AO221" i="16"/>
  <c r="AO213" i="16"/>
  <c r="AO205" i="16"/>
  <c r="AO197" i="16"/>
  <c r="AO189" i="16"/>
  <c r="AO181" i="16"/>
  <c r="AO173" i="16"/>
  <c r="AO165" i="16"/>
  <c r="AO157" i="16"/>
  <c r="AO149" i="16"/>
  <c r="AO141" i="16"/>
  <c r="AO133" i="16"/>
  <c r="AO125" i="16"/>
  <c r="AO117" i="16"/>
  <c r="AO109" i="16"/>
  <c r="AO101" i="16"/>
  <c r="AO93" i="16"/>
  <c r="AO85" i="16"/>
  <c r="AO77" i="16"/>
  <c r="AO69" i="16"/>
  <c r="AO61" i="16"/>
  <c r="AO53" i="16"/>
  <c r="AO45" i="16"/>
  <c r="AO37" i="16"/>
  <c r="AO29" i="16"/>
  <c r="AO21" i="16"/>
  <c r="AO13" i="16"/>
  <c r="AO190" i="16"/>
  <c r="AO174" i="16"/>
  <c r="AO94" i="16"/>
  <c r="AO78" i="16"/>
  <c r="AO220" i="16"/>
  <c r="AO212" i="16"/>
  <c r="AO204" i="16"/>
  <c r="AO196" i="16"/>
  <c r="AO188" i="16"/>
  <c r="AO180" i="16"/>
  <c r="AO172" i="16"/>
  <c r="AO164" i="16"/>
  <c r="AO156" i="16"/>
  <c r="AO148" i="16"/>
  <c r="AO140" i="16"/>
  <c r="AO132" i="16"/>
  <c r="AO124" i="16"/>
  <c r="AO116" i="16"/>
  <c r="AO108" i="16"/>
  <c r="AO100" i="16"/>
  <c r="AO92" i="16"/>
  <c r="AO84" i="16"/>
  <c r="AO76" i="16"/>
  <c r="AO68" i="16"/>
  <c r="AO60" i="16"/>
  <c r="AO52" i="16"/>
  <c r="AO44" i="16"/>
  <c r="AO36" i="16"/>
  <c r="AO28" i="16"/>
  <c r="AO20" i="16"/>
  <c r="AO12" i="16"/>
  <c r="AO207" i="16"/>
  <c r="AO191" i="16"/>
  <c r="AO175" i="16"/>
  <c r="AO159" i="16"/>
  <c r="AO143" i="16"/>
  <c r="AO127" i="16"/>
  <c r="AO111" i="16"/>
  <c r="AO95" i="16"/>
  <c r="AO79" i="16"/>
  <c r="AO63" i="16"/>
  <c r="AO47" i="16"/>
  <c r="AO31" i="16"/>
  <c r="AO15" i="16"/>
  <c r="AJ3" i="30"/>
  <c r="AG3" i="34"/>
  <c r="AE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M3" i="16" l="1"/>
  <c r="AK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L29" i="19" l="1"/>
  <c r="AL5" i="19"/>
  <c r="AL63" i="19"/>
  <c r="AL54" i="19"/>
  <c r="AL22" i="19"/>
  <c r="AL6" i="19"/>
  <c r="AL66" i="19"/>
  <c r="AL57" i="19"/>
  <c r="AL49" i="19"/>
  <c r="AL41" i="19"/>
  <c r="AL33" i="19"/>
  <c r="AL25" i="19"/>
  <c r="AL17" i="19"/>
  <c r="AL9" i="19"/>
  <c r="AL32" i="19"/>
  <c r="AL24" i="19"/>
  <c r="AL8" i="19"/>
  <c r="AL69" i="19"/>
  <c r="AL61" i="19"/>
  <c r="AL36" i="19"/>
  <c r="AL20" i="19"/>
  <c r="AL12" i="19"/>
  <c r="AL64" i="19"/>
  <c r="AL47" i="19"/>
  <c r="AL7" i="19"/>
  <c r="AL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L56" i="19"/>
  <c r="AL55" i="19"/>
  <c r="AL48" i="19"/>
  <c r="AL16" i="19"/>
  <c r="AL23" i="19"/>
  <c r="AL15" i="19"/>
  <c r="L31" i="61"/>
  <c r="L41" i="61"/>
  <c r="L30" i="61"/>
  <c r="AL68" i="19"/>
  <c r="AL60" i="19"/>
  <c r="AL51" i="19"/>
  <c r="AL43" i="19"/>
  <c r="AL19" i="19"/>
  <c r="AL11" i="19"/>
  <c r="AL39" i="19"/>
  <c r="L27" i="61"/>
  <c r="AL40" i="19"/>
  <c r="AL67" i="19"/>
  <c r="AL58" i="19"/>
  <c r="AL50" i="19"/>
  <c r="AL42" i="19"/>
  <c r="AL34" i="19"/>
  <c r="AL26" i="19"/>
  <c r="AL18" i="19"/>
  <c r="AL10" i="19"/>
  <c r="AL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L71" i="19"/>
  <c r="AL46" i="19"/>
  <c r="AL38" i="19"/>
  <c r="AL30" i="19"/>
  <c r="AL14" i="19"/>
  <c r="L14" i="61"/>
  <c r="AL70" i="19"/>
  <c r="AL62" i="19"/>
  <c r="AL53" i="19"/>
  <c r="AL45" i="19"/>
  <c r="AL37" i="19"/>
  <c r="AL21" i="19"/>
  <c r="AL13" i="19"/>
  <c r="L13" i="61"/>
  <c r="M18" i="61"/>
  <c r="L64" i="61"/>
  <c r="L8" i="61"/>
  <c r="L15" i="61"/>
  <c r="AL52" i="19"/>
  <c r="AL44" i="19"/>
  <c r="AL28" i="19"/>
  <c r="L51" i="61"/>
  <c r="L63" i="61"/>
  <c r="AL27" i="19"/>
  <c r="AL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O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M7" i="32"/>
  <c r="AM8" i="32"/>
  <c r="AM9" i="32"/>
  <c r="AM10" i="32"/>
  <c r="AM15" i="32"/>
  <c r="AM16" i="32"/>
  <c r="AM17" i="32"/>
  <c r="AM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M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M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M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M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M160" i="32"/>
  <c r="L852" i="61"/>
  <c r="L853" i="61"/>
  <c r="L854" i="61"/>
  <c r="L858" i="61"/>
  <c r="L859" i="61"/>
  <c r="L860" i="61"/>
  <c r="L861" i="61"/>
  <c r="AM169" i="32"/>
  <c r="L865" i="61"/>
  <c r="L866" i="61"/>
  <c r="L867" i="61"/>
  <c r="L868" i="61"/>
  <c r="L869" i="61"/>
  <c r="AM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L5" i="34"/>
  <c r="AL7" i="34"/>
  <c r="AL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L29" i="34"/>
  <c r="L613" i="61"/>
  <c r="L614" i="61"/>
  <c r="L615" i="61"/>
  <c r="L616" i="61"/>
  <c r="L617" i="61"/>
  <c r="L618" i="61"/>
  <c r="L619" i="61"/>
  <c r="L620" i="61"/>
  <c r="L621" i="61"/>
  <c r="AL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L54" i="34"/>
  <c r="L642" i="61"/>
  <c r="L643" i="61"/>
  <c r="L644" i="61"/>
  <c r="L645" i="61"/>
  <c r="L646" i="61"/>
  <c r="AL60" i="34"/>
  <c r="L650" i="61"/>
  <c r="L651" i="61"/>
  <c r="L652" i="61"/>
  <c r="L653" i="61"/>
  <c r="L657" i="61"/>
  <c r="L658" i="61"/>
  <c r="AL68" i="34"/>
  <c r="L662" i="61"/>
  <c r="L663" i="61"/>
  <c r="L664" i="61"/>
  <c r="L665" i="61"/>
  <c r="L666" i="61"/>
  <c r="L667" i="61"/>
  <c r="AL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P49" i="39"/>
  <c r="AP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P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P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N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O64" i="30"/>
  <c r="K1057" i="61"/>
  <c r="K973" i="61"/>
  <c r="K937" i="61"/>
  <c r="K901" i="61"/>
  <c r="K1047" i="61"/>
  <c r="K1019" i="61"/>
  <c r="K1001" i="61"/>
  <c r="K965" i="61"/>
  <c r="K927" i="61"/>
  <c r="AO146" i="30"/>
  <c r="AM178" i="32"/>
  <c r="K867" i="61"/>
  <c r="K817" i="61"/>
  <c r="AM182" i="32"/>
  <c r="AM78" i="32"/>
  <c r="AM46" i="32"/>
  <c r="AM22" i="32"/>
  <c r="AM14" i="32"/>
  <c r="AM6" i="32"/>
  <c r="AM146" i="32"/>
  <c r="AM186" i="32"/>
  <c r="AM106" i="32"/>
  <c r="AM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M58" i="32"/>
  <c r="AM170" i="32"/>
  <c r="AM82" i="32"/>
  <c r="AM154" i="32"/>
  <c r="AM74" i="32"/>
  <c r="K887" i="61"/>
  <c r="K827" i="61"/>
  <c r="K799" i="61"/>
  <c r="K779" i="61"/>
  <c r="K759" i="61"/>
  <c r="K739" i="61"/>
  <c r="K693" i="61"/>
  <c r="AM156" i="32"/>
  <c r="AM20" i="32"/>
  <c r="K886" i="61"/>
  <c r="K866" i="61"/>
  <c r="K842" i="61"/>
  <c r="K826" i="61"/>
  <c r="K806" i="61"/>
  <c r="K786" i="61"/>
  <c r="K758" i="61"/>
  <c r="K738" i="61"/>
  <c r="K718" i="61"/>
  <c r="K700" i="61"/>
  <c r="AM91" i="32"/>
  <c r="AM11" i="32"/>
  <c r="AM138" i="32"/>
  <c r="AM4" i="32"/>
  <c r="AM122" i="32"/>
  <c r="AM42" i="32"/>
  <c r="K877" i="61"/>
  <c r="K807" i="61"/>
  <c r="K787" i="61"/>
  <c r="K771" i="61"/>
  <c r="K749" i="61"/>
  <c r="K731" i="61"/>
  <c r="K709" i="61"/>
  <c r="K701" i="61"/>
  <c r="AM164" i="32"/>
  <c r="AM52" i="32"/>
  <c r="AM12" i="32"/>
  <c r="K876" i="61"/>
  <c r="K854" i="61"/>
  <c r="K834" i="61"/>
  <c r="K816" i="61"/>
  <c r="K778" i="61"/>
  <c r="K748" i="61"/>
  <c r="K730" i="61"/>
  <c r="K708" i="61"/>
  <c r="K692" i="61"/>
  <c r="AM115" i="32"/>
  <c r="AM19" i="32"/>
  <c r="AM50" i="32"/>
  <c r="AM114" i="32"/>
  <c r="AM26" i="32"/>
  <c r="AL6" i="34"/>
  <c r="AL12" i="34"/>
  <c r="AL35" i="34"/>
  <c r="AL10" i="34"/>
  <c r="AL4" i="34"/>
  <c r="AL81" i="34"/>
  <c r="AL65" i="34"/>
  <c r="AL9" i="34"/>
  <c r="K614" i="61"/>
  <c r="K604" i="61"/>
  <c r="K596" i="61"/>
  <c r="AL67" i="34"/>
  <c r="AL27" i="34"/>
  <c r="AL83" i="34"/>
  <c r="K666" i="61"/>
  <c r="K644" i="61"/>
  <c r="K634" i="61"/>
  <c r="K626" i="61"/>
  <c r="K616" i="61"/>
  <c r="K606" i="61"/>
  <c r="K598" i="61"/>
  <c r="AL8" i="34"/>
  <c r="AL51" i="34"/>
  <c r="AL19" i="34"/>
  <c r="AL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L43" i="34"/>
  <c r="AP26" i="39"/>
  <c r="AP89" i="39"/>
  <c r="K543" i="61"/>
  <c r="K467" i="61"/>
  <c r="AP73" i="39"/>
  <c r="AP9" i="39"/>
  <c r="AP90" i="39"/>
  <c r="AP112" i="39"/>
  <c r="AP25" i="39"/>
  <c r="K554" i="61"/>
  <c r="K536" i="61"/>
  <c r="K486" i="61"/>
  <c r="K476" i="61"/>
  <c r="K458" i="61"/>
  <c r="AP130" i="39"/>
  <c r="AP66" i="39"/>
  <c r="AP129" i="39"/>
  <c r="AP121" i="39"/>
  <c r="AP57" i="39"/>
  <c r="AP114" i="39"/>
  <c r="AP50" i="39"/>
  <c r="AP72" i="39"/>
  <c r="AP8" i="39"/>
  <c r="K588" i="61"/>
  <c r="K568" i="61"/>
  <c r="K546" i="61"/>
  <c r="K528" i="61"/>
  <c r="K498" i="61"/>
  <c r="K460" i="61"/>
  <c r="K442" i="61"/>
  <c r="AP126" i="39"/>
  <c r="AP102" i="39"/>
  <c r="AP98" i="39"/>
  <c r="AP80" i="39"/>
  <c r="AP34" i="39"/>
  <c r="AP16" i="39"/>
  <c r="AP23" i="39"/>
  <c r="AP120" i="39"/>
  <c r="AP97" i="39"/>
  <c r="AP74" i="39"/>
  <c r="AP56" i="39"/>
  <c r="AP33" i="39"/>
  <c r="AP10" i="39"/>
  <c r="AP96" i="39"/>
  <c r="AP32" i="39"/>
  <c r="K556" i="61"/>
  <c r="K518" i="61"/>
  <c r="K488" i="61"/>
  <c r="K450" i="61"/>
  <c r="AP118" i="39"/>
  <c r="AP70" i="39"/>
  <c r="K587" i="61"/>
  <c r="K577" i="61"/>
  <c r="K555" i="61"/>
  <c r="K537" i="61"/>
  <c r="K517" i="61"/>
  <c r="K497" i="61"/>
  <c r="K477" i="61"/>
  <c r="K459" i="61"/>
  <c r="K441" i="61"/>
  <c r="AP85" i="39"/>
  <c r="AP106" i="39"/>
  <c r="AP88" i="39"/>
  <c r="AP24" i="39"/>
  <c r="AP76" i="39"/>
  <c r="AP52" i="39"/>
  <c r="AP28" i="39"/>
  <c r="AP128" i="39"/>
  <c r="AP105" i="39"/>
  <c r="AP82" i="39"/>
  <c r="AP64" i="39"/>
  <c r="AP41" i="39"/>
  <c r="AP18" i="39"/>
  <c r="K578" i="61"/>
  <c r="K538" i="61"/>
  <c r="K508" i="61"/>
  <c r="K470" i="61"/>
  <c r="AP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P107" i="39"/>
  <c r="AP122" i="39"/>
  <c r="AP104" i="39"/>
  <c r="AP81" i="39"/>
  <c r="AP58" i="39"/>
  <c r="AP40" i="39"/>
  <c r="AP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O29" i="30"/>
  <c r="AO128" i="30"/>
  <c r="AO82" i="30"/>
  <c r="K1052" i="61"/>
  <c r="K1034" i="61"/>
  <c r="K1016" i="61"/>
  <c r="K998" i="61"/>
  <c r="K980" i="61"/>
  <c r="K962" i="61"/>
  <c r="AO89" i="30"/>
  <c r="AO18" i="30"/>
  <c r="K1051" i="61"/>
  <c r="K1033" i="61"/>
  <c r="K1015" i="61"/>
  <c r="K997" i="61"/>
  <c r="K979" i="61"/>
  <c r="K951" i="61"/>
  <c r="K941" i="61"/>
  <c r="K933" i="61"/>
  <c r="K923" i="61"/>
  <c r="K905" i="61"/>
  <c r="AO145" i="30"/>
  <c r="AO122" i="30"/>
  <c r="AO104" i="30"/>
  <c r="AO81" i="30"/>
  <c r="AO58" i="30"/>
  <c r="AO40" i="30"/>
  <c r="AO17" i="30"/>
  <c r="K952" i="61"/>
  <c r="K942" i="61"/>
  <c r="K934" i="61"/>
  <c r="K924" i="61"/>
  <c r="K914" i="61"/>
  <c r="K906" i="61"/>
  <c r="K898" i="61"/>
  <c r="AO151" i="30"/>
  <c r="AO135" i="30"/>
  <c r="AO79" i="30"/>
  <c r="AO55" i="30"/>
  <c r="AO144" i="30"/>
  <c r="AO121" i="30"/>
  <c r="AO98" i="30"/>
  <c r="AO80" i="30"/>
  <c r="AO57" i="30"/>
  <c r="AO34" i="30"/>
  <c r="AO16" i="30"/>
  <c r="AO105" i="30"/>
  <c r="AO41" i="30"/>
  <c r="AO138" i="30"/>
  <c r="AO120" i="30"/>
  <c r="AO97" i="30"/>
  <c r="AO56" i="30"/>
  <c r="AO33" i="30"/>
  <c r="AO10" i="30"/>
  <c r="AO137" i="30"/>
  <c r="AO114" i="30"/>
  <c r="AO96" i="30"/>
  <c r="AO73" i="30"/>
  <c r="AO50" i="30"/>
  <c r="AO32" i="30"/>
  <c r="AO9" i="30"/>
  <c r="AO74" i="30"/>
  <c r="AO126" i="30"/>
  <c r="AO38" i="30"/>
  <c r="AO154" i="30"/>
  <c r="AO136" i="30"/>
  <c r="AO113" i="30"/>
  <c r="AO90" i="30"/>
  <c r="AO72" i="30"/>
  <c r="AO49" i="30"/>
  <c r="AO26" i="30"/>
  <c r="AO8" i="30"/>
  <c r="AO153" i="30"/>
  <c r="AO130" i="30"/>
  <c r="AO112" i="30"/>
  <c r="AO66" i="30"/>
  <c r="AO48" i="30"/>
  <c r="AO25" i="30"/>
  <c r="AO152" i="30"/>
  <c r="AO129" i="30"/>
  <c r="AO106" i="30"/>
  <c r="AO88" i="30"/>
  <c r="AO65" i="30"/>
  <c r="AO42" i="30"/>
  <c r="AO24" i="30"/>
  <c r="R1059" i="61"/>
  <c r="Q1059" i="61"/>
  <c r="AO143" i="30"/>
  <c r="AO127" i="30"/>
  <c r="AO119" i="30"/>
  <c r="AO111" i="30"/>
  <c r="AO103" i="30"/>
  <c r="AO95" i="30"/>
  <c r="AO87" i="30"/>
  <c r="AO71" i="30"/>
  <c r="AO63" i="30"/>
  <c r="AO47" i="30"/>
  <c r="AO39" i="30"/>
  <c r="AO31" i="30"/>
  <c r="AO23" i="30"/>
  <c r="AO15" i="30"/>
  <c r="AO7" i="30"/>
  <c r="AO150" i="30"/>
  <c r="AO142" i="30"/>
  <c r="AO134" i="30"/>
  <c r="AO118" i="30"/>
  <c r="AO110" i="30"/>
  <c r="AO102" i="30"/>
  <c r="AO94" i="30"/>
  <c r="AO86" i="30"/>
  <c r="AO78" i="30"/>
  <c r="AO70" i="30"/>
  <c r="AO62" i="30"/>
  <c r="AO54" i="30"/>
  <c r="AO46" i="30"/>
  <c r="AO30" i="30"/>
  <c r="AO22" i="30"/>
  <c r="AO14" i="30"/>
  <c r="AO6" i="30"/>
  <c r="AO149" i="30"/>
  <c r="AO133" i="30"/>
  <c r="AO117" i="30"/>
  <c r="AO101" i="30"/>
  <c r="AO85" i="30"/>
  <c r="AO69" i="30"/>
  <c r="AO37" i="30"/>
  <c r="AO148" i="30"/>
  <c r="AO140" i="30"/>
  <c r="AO132" i="30"/>
  <c r="AO124" i="30"/>
  <c r="AO116" i="30"/>
  <c r="AO100" i="30"/>
  <c r="AO92" i="30"/>
  <c r="AO84" i="30"/>
  <c r="AO76" i="30"/>
  <c r="AO68" i="30"/>
  <c r="AO60" i="30"/>
  <c r="AO52" i="30"/>
  <c r="AO44" i="30"/>
  <c r="AO36" i="30"/>
  <c r="AO28" i="30"/>
  <c r="AO20" i="30"/>
  <c r="AO12" i="30"/>
  <c r="AO141" i="30"/>
  <c r="AO125" i="30"/>
  <c r="AO109" i="30"/>
  <c r="AO93" i="30"/>
  <c r="AO77" i="30"/>
  <c r="AO61" i="30"/>
  <c r="AO53" i="30"/>
  <c r="AO45" i="30"/>
  <c r="AO21" i="30"/>
  <c r="AO13" i="30"/>
  <c r="AO5" i="30"/>
  <c r="K957" i="61"/>
  <c r="AO147" i="30"/>
  <c r="AO139" i="30"/>
  <c r="AO131" i="30"/>
  <c r="AO123" i="30"/>
  <c r="AO115" i="30"/>
  <c r="AO107" i="30"/>
  <c r="AO99" i="30"/>
  <c r="AO91" i="30"/>
  <c r="AO83" i="30"/>
  <c r="AO75" i="30"/>
  <c r="AO67" i="30"/>
  <c r="AO59" i="30"/>
  <c r="AO51" i="30"/>
  <c r="AO43" i="30"/>
  <c r="AO35" i="30"/>
  <c r="AO27" i="30"/>
  <c r="AO19" i="30"/>
  <c r="AO11" i="30"/>
  <c r="AM129" i="32"/>
  <c r="AM33" i="32"/>
  <c r="AM185" i="32"/>
  <c r="AM25" i="32"/>
  <c r="AH3" i="32"/>
  <c r="AM125" i="32"/>
  <c r="AM109" i="32"/>
  <c r="AM21" i="32"/>
  <c r="AM13" i="32"/>
  <c r="AM5" i="32"/>
  <c r="AM177" i="32"/>
  <c r="AM145" i="32"/>
  <c r="AM113" i="32"/>
  <c r="AM81" i="32"/>
  <c r="AM49" i="32"/>
  <c r="AM97" i="32"/>
  <c r="AM153" i="32"/>
  <c r="AM137" i="32"/>
  <c r="AM105" i="32"/>
  <c r="AM73" i="32"/>
  <c r="AM41" i="32"/>
  <c r="AM161" i="32"/>
  <c r="AM65" i="32"/>
  <c r="AM121" i="32"/>
  <c r="AM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M162" i="32"/>
  <c r="AM130" i="32"/>
  <c r="AM98" i="32"/>
  <c r="AM66" i="32"/>
  <c r="AM34" i="32"/>
  <c r="AM176" i="32"/>
  <c r="AM152" i="32"/>
  <c r="AM128" i="32"/>
  <c r="AM104" i="32"/>
  <c r="AM88" i="32"/>
  <c r="AM64" i="32"/>
  <c r="AM48" i="32"/>
  <c r="AM40" i="32"/>
  <c r="AM32" i="32"/>
  <c r="AM183" i="32"/>
  <c r="AM167" i="32"/>
  <c r="AM159" i="32"/>
  <c r="AM151" i="32"/>
  <c r="AM143" i="32"/>
  <c r="AM135" i="32"/>
  <c r="AM127" i="32"/>
  <c r="AM119" i="32"/>
  <c r="AM111" i="32"/>
  <c r="AM103" i="32"/>
  <c r="AM95" i="32"/>
  <c r="AM79" i="32"/>
  <c r="AM63" i="32"/>
  <c r="AM55" i="32"/>
  <c r="AM47" i="32"/>
  <c r="AM39" i="32"/>
  <c r="AM31" i="32"/>
  <c r="AM23" i="32"/>
  <c r="AM174" i="32"/>
  <c r="AM166" i="32"/>
  <c r="AM158" i="32"/>
  <c r="AM150" i="32"/>
  <c r="AM142" i="32"/>
  <c r="AM134" i="32"/>
  <c r="AM126" i="32"/>
  <c r="AM118" i="32"/>
  <c r="AM110" i="32"/>
  <c r="AM102" i="32"/>
  <c r="AM94" i="32"/>
  <c r="AM86" i="32"/>
  <c r="AM70" i="32"/>
  <c r="AM62" i="32"/>
  <c r="AM54" i="32"/>
  <c r="AM38" i="32"/>
  <c r="AM30" i="32"/>
  <c r="AM168" i="32"/>
  <c r="AM144" i="32"/>
  <c r="AM120" i="32"/>
  <c r="AM96" i="32"/>
  <c r="AM72" i="32"/>
  <c r="AM181" i="32"/>
  <c r="AM165" i="32"/>
  <c r="AM141" i="32"/>
  <c r="AM93" i="32"/>
  <c r="AM77" i="32"/>
  <c r="AM61" i="32"/>
  <c r="AM45" i="32"/>
  <c r="AM188" i="32"/>
  <c r="AM180" i="32"/>
  <c r="AM172" i="32"/>
  <c r="AM148" i="32"/>
  <c r="AM140" i="32"/>
  <c r="AM132" i="32"/>
  <c r="AM124" i="32"/>
  <c r="AM116" i="32"/>
  <c r="AM108" i="32"/>
  <c r="AM100" i="32"/>
  <c r="AM92" i="32"/>
  <c r="AM84" i="32"/>
  <c r="AM76" i="32"/>
  <c r="AM68" i="32"/>
  <c r="AM60" i="32"/>
  <c r="AM44" i="32"/>
  <c r="AM36" i="32"/>
  <c r="AM28" i="32"/>
  <c r="AM184" i="32"/>
  <c r="AM112" i="32"/>
  <c r="AM80" i="32"/>
  <c r="AM56" i="32"/>
  <c r="AM24" i="32"/>
  <c r="AM189" i="32"/>
  <c r="AM173" i="32"/>
  <c r="AM157" i="32"/>
  <c r="AM149" i="32"/>
  <c r="AM133" i="32"/>
  <c r="AM117" i="32"/>
  <c r="AM101" i="32"/>
  <c r="AM85" i="32"/>
  <c r="AM69" i="32"/>
  <c r="AM53" i="32"/>
  <c r="AM37" i="32"/>
  <c r="AM29" i="32"/>
  <c r="AM187" i="32"/>
  <c r="AM179" i="32"/>
  <c r="AM171" i="32"/>
  <c r="AM163" i="32"/>
  <c r="AM155" i="32"/>
  <c r="AM147" i="32"/>
  <c r="AM139" i="32"/>
  <c r="AM131" i="32"/>
  <c r="AM123" i="32"/>
  <c r="AM107" i="32"/>
  <c r="AM99" i="32"/>
  <c r="AM83" i="32"/>
  <c r="AM75" i="32"/>
  <c r="AM67" i="32"/>
  <c r="AM59" i="32"/>
  <c r="AM51" i="32"/>
  <c r="AM43" i="32"/>
  <c r="AM35" i="32"/>
  <c r="AM27" i="32"/>
  <c r="AL82" i="34"/>
  <c r="AL74" i="34"/>
  <c r="AL66" i="34"/>
  <c r="AL58" i="34"/>
  <c r="AL50" i="34"/>
  <c r="AL42" i="34"/>
  <c r="AL34" i="34"/>
  <c r="AL26" i="34"/>
  <c r="AL18" i="34"/>
  <c r="AL73" i="34"/>
  <c r="AL57" i="34"/>
  <c r="AL49" i="34"/>
  <c r="AL41" i="34"/>
  <c r="AL33" i="34"/>
  <c r="AL25" i="34"/>
  <c r="AL17" i="34"/>
  <c r="L681" i="61"/>
  <c r="AL84" i="34"/>
  <c r="AL80" i="34"/>
  <c r="AL72" i="34"/>
  <c r="AL64" i="34"/>
  <c r="AL56" i="34"/>
  <c r="AL48" i="34"/>
  <c r="AL40" i="34"/>
  <c r="AL32" i="34"/>
  <c r="AL24" i="34"/>
  <c r="AL16" i="34"/>
  <c r="AL79" i="34"/>
  <c r="AL71" i="34"/>
  <c r="AL63" i="34"/>
  <c r="AL55" i="34"/>
  <c r="AL47" i="34"/>
  <c r="AL31" i="34"/>
  <c r="AL23" i="34"/>
  <c r="AL15" i="34"/>
  <c r="AL78" i="34"/>
  <c r="AL70" i="34"/>
  <c r="AL62" i="34"/>
  <c r="AL46" i="34"/>
  <c r="AL38" i="34"/>
  <c r="AL30" i="34"/>
  <c r="AL22" i="34"/>
  <c r="AL77" i="34"/>
  <c r="AL69" i="34"/>
  <c r="AL61" i="34"/>
  <c r="AL53" i="34"/>
  <c r="AL45" i="34"/>
  <c r="AL37" i="34"/>
  <c r="AL21" i="34"/>
  <c r="AL13" i="34"/>
  <c r="AL14" i="34"/>
  <c r="AL76" i="34"/>
  <c r="AL52" i="34"/>
  <c r="AL44" i="34"/>
  <c r="AL36" i="34"/>
  <c r="AL28" i="34"/>
  <c r="AL20" i="34"/>
  <c r="AO3" i="39"/>
  <c r="AP127" i="39"/>
  <c r="AP119" i="39"/>
  <c r="AP111" i="39"/>
  <c r="AP103" i="39"/>
  <c r="AP95" i="39"/>
  <c r="AP87" i="39"/>
  <c r="AP79" i="39"/>
  <c r="AP71" i="39"/>
  <c r="AP63" i="39"/>
  <c r="AP55" i="39"/>
  <c r="AP47" i="39"/>
  <c r="AP39" i="39"/>
  <c r="AP31" i="39"/>
  <c r="AP15" i="39"/>
  <c r="AP7" i="39"/>
  <c r="AP110" i="39"/>
  <c r="AP94" i="39"/>
  <c r="AP86" i="39"/>
  <c r="AP78" i="39"/>
  <c r="AP62" i="39"/>
  <c r="AP54" i="39"/>
  <c r="AP46" i="39"/>
  <c r="AP38" i="39"/>
  <c r="AP30" i="39"/>
  <c r="AP22" i="39"/>
  <c r="AP14" i="39"/>
  <c r="AP6" i="39"/>
  <c r="AP117" i="39"/>
  <c r="AP101" i="39"/>
  <c r="AP69" i="39"/>
  <c r="AP53" i="39"/>
  <c r="AP37" i="39"/>
  <c r="AP13" i="39"/>
  <c r="AL3" i="39"/>
  <c r="AP124" i="39"/>
  <c r="AP116" i="39"/>
  <c r="AP108" i="39"/>
  <c r="AP100" i="39"/>
  <c r="AP92" i="39"/>
  <c r="AP84" i="39"/>
  <c r="AP68" i="39"/>
  <c r="AP60" i="39"/>
  <c r="AP44" i="39"/>
  <c r="AP36" i="39"/>
  <c r="AP20" i="39"/>
  <c r="AP12" i="39"/>
  <c r="AP125" i="39"/>
  <c r="AP109" i="39"/>
  <c r="AP93" i="39"/>
  <c r="AP77" i="39"/>
  <c r="AP61" i="39"/>
  <c r="AP45" i="39"/>
  <c r="AP29" i="39"/>
  <c r="AP21" i="39"/>
  <c r="AP5" i="39"/>
  <c r="AP123" i="39"/>
  <c r="AP115" i="39"/>
  <c r="AP99" i="39"/>
  <c r="AP91" i="39"/>
  <c r="AP83" i="39"/>
  <c r="AP75" i="39"/>
  <c r="AP67" i="39"/>
  <c r="AP59" i="39"/>
  <c r="AP51" i="39"/>
  <c r="AP43" i="39"/>
  <c r="AP35" i="39"/>
  <c r="AP27" i="39"/>
  <c r="AP19" i="39"/>
  <c r="AP11" i="39"/>
  <c r="AG3" i="15"/>
  <c r="J6" i="61"/>
  <c r="J20" i="61" s="1"/>
  <c r="K6" i="61"/>
  <c r="K20" i="61" s="1"/>
  <c r="AM3" i="39" l="1"/>
  <c r="AL3" i="19"/>
  <c r="AI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O4" i="30"/>
  <c r="J82" i="61" l="1"/>
  <c r="AP4" i="39"/>
  <c r="M422" i="61" l="1"/>
  <c r="M423" i="61"/>
  <c r="M424" i="61"/>
  <c r="M425" i="61"/>
  <c r="AR10" i="16"/>
  <c r="AR49" i="16"/>
  <c r="AR77" i="16"/>
  <c r="AR208" i="16"/>
  <c r="L423" i="61"/>
  <c r="L425" i="61"/>
  <c r="AR217" i="16"/>
  <c r="AR221" i="16"/>
  <c r="AR12" i="16"/>
  <c r="AR16" i="16"/>
  <c r="AR20" i="16"/>
  <c r="AR24" i="16"/>
  <c r="AR28" i="16"/>
  <c r="AR32" i="16"/>
  <c r="AR36" i="16"/>
  <c r="AR40" i="16"/>
  <c r="AR44" i="16"/>
  <c r="AR48" i="16"/>
  <c r="AR52" i="16"/>
  <c r="AR56" i="16"/>
  <c r="AR60" i="16"/>
  <c r="AR64" i="16"/>
  <c r="AR68" i="16"/>
  <c r="AR72" i="16"/>
  <c r="AR76" i="16"/>
  <c r="AR80" i="16"/>
  <c r="AR84" i="16"/>
  <c r="AR88" i="16"/>
  <c r="AR92" i="16"/>
  <c r="AR96" i="16"/>
  <c r="AR100" i="16"/>
  <c r="AR104" i="16"/>
  <c r="AR108" i="16"/>
  <c r="AR112" i="16"/>
  <c r="AR116" i="16"/>
  <c r="AR120" i="16"/>
  <c r="AR124" i="16"/>
  <c r="AR128" i="16"/>
  <c r="AR132" i="16"/>
  <c r="AR136" i="16"/>
  <c r="AR140" i="16"/>
  <c r="AR144" i="16"/>
  <c r="AR148" i="16"/>
  <c r="AR152" i="16"/>
  <c r="AR156" i="16"/>
  <c r="AR160" i="16"/>
  <c r="AR164" i="16"/>
  <c r="AR168" i="16"/>
  <c r="AR172" i="16"/>
  <c r="AR176" i="16"/>
  <c r="AR180" i="16"/>
  <c r="AR188" i="16"/>
  <c r="AR196" i="16"/>
  <c r="AR204" i="16"/>
  <c r="AR212" i="16"/>
  <c r="AI11" i="15"/>
  <c r="AI27" i="15"/>
  <c r="AI43" i="15"/>
  <c r="AI59" i="15"/>
  <c r="AI75" i="15"/>
  <c r="AI24" i="15"/>
  <c r="AI36" i="15"/>
  <c r="AI50" i="15"/>
  <c r="AI67" i="15"/>
  <c r="AI80" i="15"/>
  <c r="AR220" i="16" l="1"/>
  <c r="K423" i="61"/>
  <c r="AR192" i="16"/>
  <c r="AR216" i="16"/>
  <c r="AR200" i="16"/>
  <c r="AR184" i="16"/>
  <c r="AR7" i="16"/>
  <c r="AR9" i="16"/>
  <c r="AR5" i="16"/>
  <c r="AR209" i="16"/>
  <c r="AR4" i="16"/>
  <c r="AR6" i="16"/>
  <c r="AR177" i="16"/>
  <c r="AR199" i="16"/>
  <c r="AR195" i="16"/>
  <c r="AR179" i="16"/>
  <c r="AR167" i="16"/>
  <c r="AR147" i="16"/>
  <c r="K422" i="61"/>
  <c r="AR113" i="16"/>
  <c r="K425" i="61"/>
  <c r="AR81" i="16"/>
  <c r="AR145" i="16"/>
  <c r="AR17" i="16"/>
  <c r="K424" i="61"/>
  <c r="AI71" i="15"/>
  <c r="AI55" i="15"/>
  <c r="AI39" i="15"/>
  <c r="AI23" i="15"/>
  <c r="AI7" i="15"/>
  <c r="AI83" i="15"/>
  <c r="AI51" i="15"/>
  <c r="AI35" i="15"/>
  <c r="AI19" i="15"/>
  <c r="AI79" i="15"/>
  <c r="AI63" i="15"/>
  <c r="AI47" i="15"/>
  <c r="AI31" i="15"/>
  <c r="AI15" i="15"/>
  <c r="AR197" i="16"/>
  <c r="AR173" i="16"/>
  <c r="AR165" i="16"/>
  <c r="AR149" i="16"/>
  <c r="AR61" i="16"/>
  <c r="AR53" i="16"/>
  <c r="AR37" i="16"/>
  <c r="AR21" i="16"/>
  <c r="AR13" i="16"/>
  <c r="AR8" i="16"/>
  <c r="AR185" i="16"/>
  <c r="AR153" i="16"/>
  <c r="AR121" i="16"/>
  <c r="AR89" i="16"/>
  <c r="AR57" i="16"/>
  <c r="AR25" i="16"/>
  <c r="L422" i="61"/>
  <c r="AR213" i="16"/>
  <c r="AR205" i="16"/>
  <c r="AR189" i="16"/>
  <c r="AR181" i="16"/>
  <c r="AR157" i="16"/>
  <c r="AR141" i="16"/>
  <c r="AR133" i="16"/>
  <c r="AR125" i="16"/>
  <c r="AR117" i="16"/>
  <c r="AR109" i="16"/>
  <c r="AR101" i="16"/>
  <c r="AR93" i="16"/>
  <c r="AR85" i="16"/>
  <c r="AR69" i="16"/>
  <c r="AR45" i="16"/>
  <c r="AR29" i="16"/>
  <c r="AR193" i="16"/>
  <c r="AR161" i="16"/>
  <c r="AR129" i="16"/>
  <c r="AR97" i="16"/>
  <c r="AR65" i="16"/>
  <c r="AR33" i="16"/>
  <c r="AR201" i="16"/>
  <c r="AR169" i="16"/>
  <c r="AR137" i="16"/>
  <c r="AR105" i="16"/>
  <c r="AR73" i="16"/>
  <c r="AR41" i="16"/>
  <c r="AR219" i="16"/>
  <c r="AR215" i="16"/>
  <c r="L424" i="61"/>
  <c r="AR211" i="16"/>
  <c r="AR207" i="16"/>
  <c r="AR203" i="16"/>
  <c r="AR191" i="16"/>
  <c r="AR187" i="16"/>
  <c r="AR183" i="16"/>
  <c r="AR175" i="16"/>
  <c r="AR171" i="16"/>
  <c r="AR163" i="16"/>
  <c r="AR159" i="16"/>
  <c r="AR155" i="16"/>
  <c r="AR151" i="16"/>
  <c r="AR143" i="16"/>
  <c r="AR139" i="16"/>
  <c r="AR135" i="16"/>
  <c r="AR131" i="16"/>
  <c r="AR127" i="16"/>
  <c r="AR123" i="16"/>
  <c r="AR119" i="16"/>
  <c r="AR115" i="16"/>
  <c r="AR111" i="16"/>
  <c r="AR107" i="16"/>
  <c r="AR103" i="16"/>
  <c r="AR99" i="16"/>
  <c r="AR95" i="16"/>
  <c r="AR91" i="16"/>
  <c r="AR87" i="16"/>
  <c r="AR83" i="16"/>
  <c r="AR79" i="16"/>
  <c r="AR75" i="16"/>
  <c r="AR71" i="16"/>
  <c r="AR67" i="16"/>
  <c r="AR63" i="16"/>
  <c r="AR59" i="16"/>
  <c r="AR55" i="16"/>
  <c r="AR51" i="16"/>
  <c r="AR47" i="16"/>
  <c r="AR43" i="16"/>
  <c r="AR39" i="16"/>
  <c r="AR35" i="16"/>
  <c r="AR31" i="16"/>
  <c r="AR27" i="16"/>
  <c r="AR23" i="16"/>
  <c r="AR19" i="16"/>
  <c r="AR15" i="16"/>
  <c r="AR11" i="16"/>
  <c r="AI86" i="15"/>
  <c r="AI82" i="15"/>
  <c r="AI78" i="15"/>
  <c r="AI74" i="15"/>
  <c r="AI70" i="15"/>
  <c r="AI66" i="15"/>
  <c r="AI62" i="15"/>
  <c r="AI58" i="15"/>
  <c r="AI54" i="15"/>
  <c r="AI46" i="15"/>
  <c r="AI42" i="15"/>
  <c r="AI38" i="15"/>
  <c r="AI34" i="15"/>
  <c r="AI30" i="15"/>
  <c r="AI26" i="15"/>
  <c r="AI22" i="15"/>
  <c r="AI18" i="15"/>
  <c r="AI14" i="15"/>
  <c r="AI10" i="15"/>
  <c r="AI6" i="15"/>
  <c r="AI85" i="15"/>
  <c r="AI81" i="15"/>
  <c r="AI77" i="15"/>
  <c r="AI73" i="15"/>
  <c r="AI69" i="15"/>
  <c r="AI65" i="15"/>
  <c r="AI61" i="15"/>
  <c r="AI57" i="15"/>
  <c r="AI53" i="15"/>
  <c r="AI49" i="15"/>
  <c r="AI45" i="15"/>
  <c r="AI41" i="15"/>
  <c r="AI37" i="15"/>
  <c r="AI33" i="15"/>
  <c r="AI29" i="15"/>
  <c r="AI25" i="15"/>
  <c r="AI21" i="15"/>
  <c r="AI17" i="15"/>
  <c r="AI13" i="15"/>
  <c r="AI9" i="15"/>
  <c r="AI5" i="15"/>
  <c r="AI84" i="15"/>
  <c r="AI76" i="15"/>
  <c r="AI72" i="15"/>
  <c r="AI68" i="15"/>
  <c r="AI64" i="15"/>
  <c r="AI60" i="15"/>
  <c r="AI56" i="15"/>
  <c r="AI52" i="15"/>
  <c r="AI48" i="15"/>
  <c r="AI44" i="15"/>
  <c r="AI40" i="15"/>
  <c r="AI32" i="15"/>
  <c r="AI28" i="15"/>
  <c r="AI20" i="15"/>
  <c r="AI16" i="15"/>
  <c r="AI12" i="15"/>
  <c r="AI8" i="15"/>
  <c r="AR222" i="16"/>
  <c r="AR218" i="16"/>
  <c r="AR214" i="16"/>
  <c r="AR210" i="16"/>
  <c r="AR206" i="16"/>
  <c r="AR202" i="16"/>
  <c r="AR198" i="16"/>
  <c r="AR194" i="16"/>
  <c r="AR190" i="16"/>
  <c r="AR186" i="16"/>
  <c r="AR182" i="16"/>
  <c r="AR178" i="16"/>
  <c r="AR174" i="16"/>
  <c r="AR170" i="16"/>
  <c r="AR166" i="16"/>
  <c r="AR162" i="16"/>
  <c r="AR158" i="16"/>
  <c r="AR154" i="16"/>
  <c r="AR150" i="16"/>
  <c r="AR146" i="16"/>
  <c r="AR142" i="16"/>
  <c r="AR138" i="16"/>
  <c r="AR134" i="16"/>
  <c r="AR130" i="16"/>
  <c r="AR126" i="16"/>
  <c r="AR122" i="16"/>
  <c r="AR118" i="16"/>
  <c r="AR114" i="16"/>
  <c r="AR110" i="16"/>
  <c r="AR106" i="16"/>
  <c r="AR102" i="16"/>
  <c r="AR98" i="16"/>
  <c r="AR94" i="16"/>
  <c r="AR90" i="16"/>
  <c r="AR86" i="16"/>
  <c r="AR82" i="16"/>
  <c r="AR78" i="16"/>
  <c r="AR74" i="16"/>
  <c r="AR70" i="16"/>
  <c r="AR66" i="16"/>
  <c r="AR62" i="16"/>
  <c r="AR58" i="16"/>
  <c r="AR54" i="16"/>
  <c r="AR50" i="16"/>
  <c r="AR46" i="16"/>
  <c r="AR42" i="16"/>
  <c r="AR38" i="16"/>
  <c r="AR34" i="16"/>
  <c r="AR30" i="16"/>
  <c r="AR26" i="16"/>
  <c r="AR22" i="16"/>
  <c r="AR18" i="16"/>
  <c r="AR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I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L3" i="32" l="1"/>
  <c r="AM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N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K3" i="30"/>
  <c r="Q747" i="61"/>
  <c r="AK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J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O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L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H3" i="34"/>
  <c r="AJ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L3" i="34"/>
  <c r="AI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P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AN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H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AI3" i="19"/>
  <c r="J179" i="61"/>
  <c r="J180" i="61" l="1"/>
  <c r="J711" i="61"/>
  <c r="J890" i="61" s="1"/>
  <c r="J891" i="61" s="1"/>
  <c r="J1069" i="61" l="1"/>
  <c r="J1070" i="61" s="1"/>
</calcChain>
</file>

<file path=xl/sharedStrings.xml><?xml version="1.0" encoding="utf-8"?>
<sst xmlns="http://schemas.openxmlformats.org/spreadsheetml/2006/main" count="16599" uniqueCount="3372">
  <si>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</si>
  <si>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</si>
  <si>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</si>
  <si>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</si>
  <si>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</si>
  <si>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</si>
  <si>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</si>
  <si>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</si>
  <si>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</si>
  <si>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</si>
  <si>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</si>
  <si>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</si>
  <si>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</si>
  <si>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</si>
  <si>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</si>
  <si>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</si>
  <si>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</si>
  <si>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</si>
  <si>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</si>
  <si>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</si>
  <si>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</si>
  <si>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</si>
  <si>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</si>
  <si>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</si>
  <si>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</si>
  <si>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</si>
  <si>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</si>
  <si>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</si>
  <si>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</si>
  <si>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</si>
  <si>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</si>
  <si>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</si>
  <si>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</si>
  <si>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</si>
  <si>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</si>
  <si>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</si>
  <si>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</si>
  <si>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</si>
  <si>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</si>
  <si>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</si>
  <si>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</si>
  <si>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</si>
  <si>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</si>
  <si>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</si>
  <si>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</si>
  <si>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</si>
  <si>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</si>
  <si>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</si>
  <si>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</si>
  <si>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</si>
  <si>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</si>
  <si>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</si>
  <si>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</si>
  <si>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</si>
  <si>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</si>
  <si>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</si>
  <si>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</si>
  <si>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</si>
  <si>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</si>
  <si>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</si>
  <si>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</si>
  <si>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</si>
  <si>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</si>
  <si>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</si>
  <si>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</si>
  <si>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</si>
  <si>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</si>
  <si>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</si>
  <si>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</si>
  <si>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</si>
  <si>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</si>
  <si>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</si>
  <si>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</si>
  <si>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</si>
  <si>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</si>
  <si>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</si>
  <si>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</si>
  <si>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</si>
  <si>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</si>
  <si>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</si>
  <si>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</si>
  <si>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</si>
  <si>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</si>
  <si>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</si>
  <si>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</si>
  <si>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</si>
  <si>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</si>
  <si>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</si>
  <si>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</si>
  <si>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</si>
  <si>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</si>
  <si>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</si>
  <si>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</si>
  <si>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</si>
  <si>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</si>
  <si>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</si>
  <si>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</si>
  <si>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</si>
  <si>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</si>
  <si>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</si>
  <si>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</si>
  <si>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</si>
  <si>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</si>
  <si>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</si>
  <si>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</si>
  <si>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</si>
  <si>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</si>
  <si>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</si>
  <si>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</si>
  <si>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</si>
  <si>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</si>
  <si>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</si>
  <si>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</si>
  <si>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</si>
  <si>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</si>
  <si>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</si>
  <si>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</si>
  <si>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</si>
  <si>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</si>
  <si>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</si>
  <si>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</si>
  <si>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</si>
  <si>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</si>
  <si>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</si>
  <si>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</si>
  <si>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</si>
  <si>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</si>
  <si>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</si>
  <si>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</si>
  <si>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</si>
  <si>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</si>
  <si>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</si>
  <si>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</si>
  <si>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</si>
  <si>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</si>
  <si>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</si>
  <si>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</si>
  <si>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</si>
  <si>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</si>
  <si>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</si>
  <si>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</si>
  <si>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</si>
  <si>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</si>
  <si>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</si>
  <si>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</si>
  <si>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</si>
  <si>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</si>
  <si>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</si>
  <si>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</si>
  <si>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</si>
  <si>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</si>
  <si>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</si>
  <si>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</si>
  <si>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</si>
  <si>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</si>
  <si>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</si>
  <si>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</si>
  <si>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</si>
  <si>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</si>
  <si>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</si>
  <si>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</si>
  <si>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</si>
  <si>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</si>
  <si>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</si>
  <si>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</si>
  <si>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</si>
  <si>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</si>
  <si>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</si>
  <si>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</si>
  <si>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</si>
  <si>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</si>
  <si>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</si>
  <si>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</si>
  <si>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</si>
  <si>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</si>
  <si>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</si>
  <si>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</si>
  <si>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</si>
  <si>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</si>
  <si>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</si>
  <si>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</si>
  <si>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</si>
  <si>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</si>
  <si>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</si>
  <si>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</si>
  <si>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</si>
  <si>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</si>
  <si>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</si>
  <si>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</si>
  <si>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</si>
  <si>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</si>
  <si>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</si>
  <si>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</si>
  <si>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</si>
  <si>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</si>
  <si>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</si>
  <si>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</si>
  <si>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</si>
  <si>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</si>
  <si>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</si>
  <si>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</si>
  <si>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</si>
  <si>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</si>
  <si>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</si>
  <si>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</si>
  <si>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</si>
  <si>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</si>
  <si>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</si>
  <si>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</si>
  <si>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</si>
  <si>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</si>
  <si>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</si>
  <si>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</si>
  <si>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</si>
  <si>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</si>
  <si>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</si>
  <si>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</si>
  <si>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</si>
  <si>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</si>
  <si>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</si>
  <si>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</si>
  <si>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</si>
  <si>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</si>
  <si>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</si>
  <si>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</si>
  <si>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</si>
  <si>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</si>
  <si>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</si>
  <si>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</si>
  <si>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</si>
  <si>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</si>
  <si>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</si>
  <si>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</si>
  <si>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</si>
  <si>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</si>
  <si>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</si>
  <si>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</si>
  <si>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</si>
  <si>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</si>
  <si>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</si>
  <si>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</si>
  <si>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</si>
  <si>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</si>
  <si>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</si>
  <si>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</si>
  <si>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</si>
  <si>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</si>
  <si>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</si>
  <si>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</si>
  <si>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</si>
  <si>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</si>
  <si>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</si>
  <si>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</si>
  <si>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</si>
  <si>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</si>
  <si>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</si>
  <si>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</si>
  <si>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</si>
  <si>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</si>
  <si>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</si>
  <si>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</si>
  <si>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</si>
  <si>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</si>
  <si>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</si>
  <si>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</si>
  <si>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</si>
  <si>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</si>
  <si>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</si>
  <si>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</si>
  <si>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</si>
  <si>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</si>
  <si>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</si>
  <si>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</si>
  <si>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</si>
  <si>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</si>
  <si>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</si>
  <si>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</si>
  <si>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</si>
  <si>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</si>
  <si>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</si>
  <si>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</si>
  <si>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</si>
  <si>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</si>
  <si>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</si>
  <si>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</si>
  <si>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</si>
  <si>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</si>
  <si>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</si>
  <si>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</si>
  <si>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</si>
  <si>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</si>
  <si>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</si>
  <si>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</si>
  <si>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</si>
  <si>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</si>
  <si>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</si>
  <si>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</si>
  <si>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</si>
  <si>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</si>
  <si>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</si>
  <si>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</si>
  <si>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</si>
  <si>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</si>
  <si>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</si>
  <si>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</si>
  <si>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</si>
  <si>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</si>
  <si>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</si>
  <si>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</si>
  <si>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</si>
  <si>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</si>
  <si>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</si>
  <si>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</si>
  <si>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</si>
  <si>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</si>
  <si>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</si>
  <si>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</si>
  <si>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</si>
  <si>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</si>
  <si>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</si>
  <si>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</si>
  <si>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</si>
  <si>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</si>
  <si>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</si>
  <si>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</si>
  <si>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</si>
  <si>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</si>
  <si>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</si>
  <si>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</si>
  <si>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</si>
  <si>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</si>
  <si>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</si>
  <si>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</si>
  <si>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</si>
  <si>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</si>
  <si>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</si>
  <si>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</si>
  <si>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</si>
  <si>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</si>
  <si>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</si>
  <si>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</si>
  <si>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</si>
  <si>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</si>
  <si>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</si>
  <si>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</si>
  <si>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</si>
  <si>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</si>
  <si>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</si>
  <si>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</si>
  <si>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</si>
  <si>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</si>
  <si>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</si>
  <si>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</si>
  <si>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</si>
  <si>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</si>
  <si>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</si>
  <si>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</si>
  <si>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</si>
  <si>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</si>
  <si>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</si>
  <si>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</si>
  <si>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</si>
  <si>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</si>
  <si>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</si>
  <si>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</si>
  <si>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</si>
  <si>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</si>
  <si>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</si>
  <si>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</si>
  <si>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</si>
  <si>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</si>
  <si>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</si>
  <si>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</si>
  <si>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</si>
  <si>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</si>
  <si>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</si>
  <si>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</si>
  <si>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</si>
  <si>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</si>
  <si>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</si>
  <si>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</si>
  <si>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</si>
  <si>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</si>
  <si>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</si>
  <si>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</si>
  <si>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</si>
  <si>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</si>
  <si>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</si>
  <si>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</si>
  <si>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</si>
  <si>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</si>
  <si>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</si>
  <si>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</si>
  <si>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</si>
  <si>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</si>
  <si>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</si>
  <si>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</si>
  <si>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</si>
  <si>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</si>
  <si>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</si>
  <si>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</si>
  <si>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</si>
  <si>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</si>
  <si>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</si>
  <si>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</si>
  <si>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</si>
  <si>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</si>
  <si>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</si>
  <si>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</si>
  <si>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</si>
  <si>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</si>
  <si>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</si>
  <si>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</si>
  <si>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</si>
  <si>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</si>
  <si>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</si>
  <si>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</si>
  <si>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</si>
  <si>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</si>
  <si>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</si>
  <si>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</si>
  <si>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</si>
  <si>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</si>
  <si>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</si>
  <si>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</si>
  <si>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</si>
  <si>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</si>
  <si>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</si>
  <si>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</si>
  <si>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</si>
  <si>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</si>
  <si>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</si>
  <si>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</si>
  <si>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</si>
  <si>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</si>
  <si>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</si>
  <si>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</si>
  <si>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</si>
  <si>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</si>
  <si>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</si>
  <si>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</si>
  <si>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</si>
  <si>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</si>
  <si>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</si>
  <si>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</si>
  <si>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</si>
  <si>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</si>
  <si>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</si>
  <si>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</si>
  <si>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</si>
  <si>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</si>
  <si>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</si>
  <si>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</si>
  <si>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</si>
  <si>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</si>
  <si>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</si>
  <si>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</si>
  <si>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</si>
  <si>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</si>
  <si>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</si>
  <si>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</si>
  <si>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</si>
  <si>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</si>
  <si>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</si>
  <si>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</si>
  <si>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</si>
  <si>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</si>
  <si>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</si>
  <si>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</si>
  <si>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</si>
  <si>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</si>
  <si>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</si>
  <si>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</si>
  <si>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</si>
  <si>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</si>
  <si>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</si>
  <si>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</si>
  <si>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</si>
  <si>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</si>
  <si>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</si>
  <si>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</si>
  <si>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</si>
  <si>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</si>
  <si>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</si>
  <si>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</si>
  <si>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</si>
  <si>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</si>
  <si>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</si>
  <si>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</si>
  <si>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</si>
  <si>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</si>
  <si>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</si>
  <si>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</si>
  <si>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</si>
  <si>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</si>
  <si>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</si>
  <si>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</si>
  <si>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</si>
  <si>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</si>
  <si>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</si>
  <si>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</si>
  <si>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</si>
  <si>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</si>
  <si>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</si>
  <si>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</si>
  <si>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</si>
  <si>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</si>
  <si>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</si>
  <si>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</si>
  <si>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</si>
  <si>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</si>
  <si>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</si>
  <si>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</si>
  <si>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</si>
  <si>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</si>
  <si>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</si>
  <si>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</si>
  <si>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</si>
  <si>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</si>
  <si>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</si>
  <si>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</si>
  <si>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</si>
  <si>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</si>
  <si>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</si>
  <si>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</si>
  <si>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</si>
  <si>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</si>
  <si>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</si>
  <si>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</si>
  <si>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</si>
  <si>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</si>
  <si>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</si>
  <si>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</si>
  <si>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</si>
  <si>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</si>
  <si>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</si>
  <si>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</si>
  <si>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</si>
  <si>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</si>
  <si>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</si>
  <si>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</si>
  <si>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</si>
  <si>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</si>
  <si>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</si>
  <si>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</si>
  <si>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</si>
  <si>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</si>
  <si>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</si>
  <si>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</si>
  <si>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</si>
  <si>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</si>
  <si>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</si>
  <si>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</si>
  <si>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</si>
  <si>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</si>
  <si>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</si>
  <si>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</si>
  <si>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</si>
  <si>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</si>
  <si>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</si>
  <si>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</si>
  <si>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</si>
  <si>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</si>
  <si>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</si>
  <si>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</si>
  <si>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</si>
  <si>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</si>
  <si>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</si>
  <si>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</si>
  <si>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</si>
  <si>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</si>
  <si>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</si>
  <si>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</si>
  <si>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</si>
  <si>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</si>
  <si>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</si>
  <si>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</si>
  <si>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</si>
  <si>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</si>
  <si>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</si>
  <si>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</si>
  <si>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</si>
  <si>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</si>
  <si>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</si>
  <si>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</si>
  <si>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</si>
  <si>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</si>
  <si>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</si>
  <si>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</si>
  <si>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</si>
  <si>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</si>
  <si>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</si>
  <si>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</si>
  <si>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</si>
  <si>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</si>
  <si>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</si>
  <si>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</si>
  <si>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</si>
  <si>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</si>
  <si>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</si>
  <si>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</si>
  <si>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</si>
  <si>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</si>
  <si>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</si>
  <si>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</si>
  <si>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</si>
  <si>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</si>
  <si>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</si>
  <si>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</si>
  <si>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</si>
  <si>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</si>
  <si>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</si>
  <si>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</si>
  <si>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</si>
  <si>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</si>
  <si>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</si>
  <si>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</si>
  <si>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</si>
  <si>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</si>
  <si>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</si>
  <si>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</si>
  <si>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</si>
  <si>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</si>
  <si>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</si>
  <si>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</si>
  <si>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</si>
  <si>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</si>
  <si>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</si>
  <si>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</si>
  <si>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</si>
  <si>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</si>
  <si>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</si>
  <si>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</si>
  <si>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</si>
  <si>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</si>
  <si>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</si>
  <si>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</si>
  <si>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</si>
  <si>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</si>
  <si>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</si>
  <si>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</si>
  <si>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</si>
  <si>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</si>
  <si>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</si>
  <si>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</si>
  <si>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</si>
  <si>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</si>
  <si>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</si>
  <si>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</si>
  <si>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</si>
  <si>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</si>
  <si>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</si>
  <si>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</si>
  <si>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</si>
  <si>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</si>
  <si>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</si>
  <si>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</si>
  <si>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</si>
  <si>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</si>
  <si>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</si>
  <si>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</si>
  <si>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</si>
  <si>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</si>
  <si>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</si>
  <si>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</si>
  <si>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</si>
  <si>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</si>
  <si>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</si>
  <si>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</si>
  <si>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</si>
  <si>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</si>
  <si>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</si>
  <si>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</si>
  <si>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</si>
  <si>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</si>
  <si>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</si>
  <si>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</si>
  <si>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</si>
  <si>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</si>
  <si>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</si>
  <si>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</si>
  <si>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</si>
  <si>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</si>
  <si>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</si>
  <si>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</si>
  <si>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</si>
  <si>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</si>
  <si>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</si>
  <si>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</si>
  <si>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</si>
  <si>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</si>
  <si>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</si>
  <si>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</si>
  <si>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</si>
  <si>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</si>
  <si>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</si>
  <si>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</si>
  <si>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</si>
  <si>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</si>
  <si>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</si>
  <si>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</si>
  <si>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</si>
  <si>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</si>
  <si>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</si>
  <si>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</si>
  <si>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</si>
  <si>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</si>
  <si>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</si>
  <si>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</si>
  <si>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</si>
  <si>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</si>
  <si>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</si>
  <si>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</si>
  <si>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</si>
  <si>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</si>
  <si>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</si>
  <si>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</si>
  <si>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</si>
  <si>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</si>
  <si>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</si>
  <si>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</si>
  <si>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</si>
  <si>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</si>
  <si>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</si>
  <si>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</si>
  <si>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</si>
  <si>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</si>
  <si>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</si>
  <si>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</si>
  <si>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</si>
  <si>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</si>
  <si>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</si>
  <si>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</si>
  <si>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</si>
  <si>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</si>
  <si>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</si>
  <si>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</si>
  <si>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</si>
  <si>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</si>
  <si>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</si>
  <si>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</si>
  <si>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</si>
  <si>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</si>
  <si>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</si>
  <si>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</si>
  <si>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</si>
  <si>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</si>
  <si>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</si>
  <si>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</si>
  <si>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</si>
  <si>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</si>
  <si>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</si>
  <si>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</si>
  <si>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</si>
  <si>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</si>
  <si>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</si>
  <si>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</si>
  <si>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</si>
  <si>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</si>
  <si>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</si>
  <si>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</si>
  <si>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</si>
  <si>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</si>
  <si>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</si>
  <si>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</si>
  <si>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</si>
  <si>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</si>
  <si>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</si>
  <si>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</si>
  <si>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</si>
  <si>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</si>
  <si>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</si>
  <si>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</si>
  <si>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</si>
  <si>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</si>
  <si>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</si>
  <si>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</si>
  <si>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</si>
  <si>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</si>
  <si>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</si>
  <si>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</si>
  <si>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</si>
  <si>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</si>
  <si>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</si>
  <si>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</si>
  <si>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</si>
  <si>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</si>
  <si>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</si>
  <si>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</si>
  <si>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</si>
  <si>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</si>
  <si>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</si>
  <si>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</si>
  <si>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</si>
  <si>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</si>
  <si>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</si>
  <si>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</si>
  <si>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</si>
  <si>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</si>
  <si>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</si>
  <si>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</si>
  <si>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</si>
  <si>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</si>
  <si>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</si>
  <si>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</si>
  <si>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</si>
  <si>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</si>
  <si>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</si>
  <si>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</si>
  <si>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</si>
  <si>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</si>
  <si>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</si>
  <si>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</si>
  <si>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</si>
  <si>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</si>
  <si>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</si>
  <si>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</si>
  <si>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</si>
  <si>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</si>
  <si>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</si>
  <si>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</si>
  <si>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</si>
  <si>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</si>
  <si>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</si>
  <si>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</si>
  <si>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</si>
  <si>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</si>
  <si>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</si>
  <si>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</si>
  <si>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</si>
  <si>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</si>
  <si>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</si>
  <si>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</si>
  <si>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</si>
  <si>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</si>
  <si>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</si>
  <si>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</si>
  <si>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</si>
  <si>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</si>
  <si>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</si>
  <si>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</si>
  <si>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</si>
  <si>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</si>
  <si>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</si>
  <si>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</si>
  <si>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</si>
  <si>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</si>
  <si>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</si>
  <si>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</si>
  <si>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</si>
  <si>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</si>
  <si>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</si>
  <si>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</si>
  <si>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</si>
  <si>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</si>
  <si>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</si>
  <si>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</si>
  <si>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</si>
  <si>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</si>
  <si>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</si>
  <si>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</si>
  <si>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</si>
  <si>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</si>
  <si>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</si>
  <si>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</si>
  <si>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</si>
  <si>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</si>
  <si>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</si>
  <si>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</si>
  <si>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</si>
  <si>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</si>
  <si>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</si>
  <si>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</si>
  <si>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</si>
  <si>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</si>
  <si>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</si>
  <si>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</si>
  <si>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</si>
  <si>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</si>
  <si>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</si>
  <si>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</si>
  <si>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</si>
  <si>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</si>
  <si>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</si>
  <si>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</si>
  <si>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</si>
  <si>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</si>
  <si>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</si>
  <si>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</si>
  <si>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</si>
  <si>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</si>
  <si>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</si>
  <si>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</si>
  <si>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</si>
  <si>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</si>
  <si>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</si>
  <si>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</si>
  <si>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</si>
  <si>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</si>
  <si>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</si>
  <si>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</si>
  <si>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</si>
  <si>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</si>
  <si>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</si>
  <si>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</si>
  <si>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</si>
  <si>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</si>
  <si>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</si>
  <si>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</si>
  <si>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</si>
  <si>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</si>
  <si>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</si>
  <si>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</si>
  <si>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</si>
  <si>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</si>
  <si>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</si>
  <si>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</si>
  <si>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</si>
  <si>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</si>
  <si>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</si>
  <si>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</si>
  <si>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</si>
  <si>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</si>
  <si>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</si>
  <si>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</si>
  <si>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</si>
  <si>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</si>
  <si>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</si>
  <si>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</si>
  <si>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</si>
  <si>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</si>
  <si>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</si>
  <si>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</si>
  <si>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</si>
  <si>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</si>
  <si>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</si>
  <si>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</si>
  <si>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</si>
  <si>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</si>
  <si>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</si>
  <si>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</si>
  <si>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</si>
  <si>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</si>
  <si>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</si>
  <si>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</si>
  <si>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</si>
  <si>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</si>
  <si>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</si>
  <si>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</si>
  <si>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</si>
  <si>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</si>
  <si>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</si>
  <si>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</si>
  <si>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</si>
  <si>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</si>
  <si>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</si>
  <si>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</si>
  <si>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</si>
  <si>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</si>
  <si>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</si>
  <si>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</si>
  <si>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</si>
  <si>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</si>
  <si>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</si>
  <si>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</si>
  <si>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</si>
  <si>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</si>
  <si>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</si>
  <si>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</si>
  <si>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</si>
  <si>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</si>
  <si>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</si>
  <si>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</si>
  <si>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</si>
  <si>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</si>
  <si>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</si>
  <si>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</si>
  <si>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</si>
  <si>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</si>
  <si>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</si>
  <si>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</si>
  <si>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</si>
  <si>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</si>
  <si>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</si>
  <si>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</si>
  <si>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</si>
  <si>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</si>
  <si>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</si>
  <si>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</si>
  <si>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</si>
  <si>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</si>
  <si>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</si>
  <si>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</si>
  <si>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</si>
  <si>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</si>
  <si>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</si>
  <si>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</si>
  <si>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</si>
  <si>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</si>
  <si>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</si>
  <si>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</si>
  <si>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</si>
  <si>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</si>
  <si>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</si>
  <si>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</si>
  <si>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</si>
  <si>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</si>
  <si>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</si>
  <si>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</si>
  <si>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</si>
  <si>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</si>
  <si>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</si>
  <si>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</si>
  <si>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</si>
  <si>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</si>
  <si>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</si>
  <si>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</si>
  <si>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</si>
  <si>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</si>
  <si>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</si>
  <si>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</si>
  <si>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</si>
  <si>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</si>
  <si>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</si>
  <si>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</si>
  <si>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</si>
  <si>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</si>
  <si>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</si>
  <si>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</si>
  <si>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</si>
  <si>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</si>
  <si>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</si>
  <si>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</si>
  <si>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</si>
  <si>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</si>
  <si>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</si>
  <si>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</si>
  <si>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</si>
  <si>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</si>
  <si>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</si>
  <si>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</si>
  <si>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</si>
  <si>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</si>
  <si>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</si>
  <si>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</si>
  <si>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</si>
  <si>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</si>
  <si>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</si>
  <si>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</si>
  <si>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</si>
  <si>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</si>
  <si>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</si>
  <si>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</si>
  <si>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</si>
  <si>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</si>
  <si>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</si>
  <si>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</si>
  <si>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</si>
  <si>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</si>
  <si>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</si>
  <si>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</si>
  <si>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</si>
  <si>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</si>
  <si>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</si>
  <si>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</si>
  <si>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</si>
  <si>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</si>
  <si>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</si>
  <si>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</si>
  <si>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</si>
  <si>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</si>
  <si>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</si>
  <si>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</si>
  <si>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</si>
  <si>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</si>
  <si>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</si>
  <si>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</si>
  <si>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</si>
  <si>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</si>
  <si>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</si>
  <si>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</si>
  <si>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</si>
  <si>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</si>
  <si>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</si>
  <si>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</si>
  <si>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</si>
  <si>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</si>
  <si>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</si>
  <si>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</si>
  <si>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</si>
  <si>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</si>
  <si>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</si>
  <si>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</si>
  <si>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</si>
  <si>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</si>
  <si>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</si>
  <si>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</si>
  <si>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</si>
  <si>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</si>
  <si>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</si>
  <si>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</si>
  <si>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</si>
  <si>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</si>
  <si>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</si>
  <si>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</si>
  <si>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</si>
  <si>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</si>
  <si>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</si>
  <si>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</si>
  <si>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</si>
  <si>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</si>
  <si>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</si>
  <si>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</si>
  <si>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</si>
  <si>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</si>
  <si>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</si>
  <si>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</si>
  <si>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</si>
  <si>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</si>
  <si>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</si>
  <si>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</si>
  <si>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</si>
  <si>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</si>
  <si>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</si>
  <si>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</si>
  <si>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</si>
  <si>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</si>
  <si>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</si>
  <si>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</si>
  <si>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</si>
  <si>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</si>
  <si>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</si>
  <si>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</si>
  <si>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</si>
  <si>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</si>
  <si>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</si>
  <si>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</si>
  <si>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</si>
  <si>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</si>
  <si>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</si>
  <si>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</si>
  <si>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</si>
  <si>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</si>
  <si>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</si>
  <si>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</si>
  <si>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</si>
  <si>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</si>
  <si>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</si>
  <si>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</si>
  <si>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</si>
  <si>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</si>
  <si>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</si>
  <si>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</si>
  <si>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</si>
  <si>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</si>
  <si>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</si>
  <si>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</si>
  <si>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</si>
  <si>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</si>
  <si>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</si>
  <si>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</si>
  <si>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</si>
  <si>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</si>
  <si>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</si>
  <si>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</si>
  <si>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</si>
  <si>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</si>
  <si>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</si>
  <si>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</si>
  <si>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</si>
  <si>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</si>
  <si>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</si>
  <si>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</si>
  <si>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</si>
  <si>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</si>
  <si>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</si>
  <si>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</si>
  <si>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</si>
  <si>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</si>
  <si>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</si>
  <si>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</si>
  <si>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</si>
  <si>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</si>
  <si>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</si>
  <si>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</si>
  <si>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</si>
  <si>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</si>
  <si>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</si>
  <si>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</si>
  <si>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</si>
  <si>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</si>
  <si>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</si>
  <si>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</si>
  <si>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</si>
  <si>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</si>
  <si>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</si>
  <si>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</si>
  <si>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</si>
  <si>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</si>
  <si>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</si>
  <si>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</si>
  <si>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</si>
  <si>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</si>
  <si>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</si>
  <si>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</si>
  <si>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</si>
  <si>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</si>
  <si>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</si>
  <si>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</si>
  <si>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</si>
  <si>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</si>
  <si>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</si>
  <si>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</si>
  <si>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</si>
  <si>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</si>
  <si>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</si>
  <si>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</si>
  <si>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</si>
  <si>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</si>
  <si>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</si>
  <si>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</si>
  <si>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</si>
  <si>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</si>
  <si>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</si>
  <si>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</si>
  <si>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</si>
  <si>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</si>
  <si>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</si>
  <si>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</si>
  <si>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</si>
  <si>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</si>
  <si>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</si>
  <si>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</si>
  <si>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</si>
  <si>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</si>
  <si>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</si>
  <si>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</si>
  <si>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</si>
  <si>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</si>
  <si>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</si>
  <si>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</si>
  <si>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</si>
  <si>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</si>
  <si>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</si>
  <si>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</si>
  <si>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</si>
  <si>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</si>
  <si>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</si>
  <si>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</si>
  <si>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</si>
  <si>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</si>
  <si>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</si>
  <si>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</si>
  <si>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</si>
  <si>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</si>
  <si>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</si>
  <si>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</si>
  <si>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</si>
  <si>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</si>
  <si>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</si>
  <si>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</si>
  <si>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</si>
  <si>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</si>
  <si>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</si>
  <si>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</si>
  <si>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</si>
  <si>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</si>
  <si>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</si>
  <si>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</si>
  <si>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</si>
  <si>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</si>
  <si>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</si>
  <si>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</si>
  <si>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</si>
  <si>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</si>
  <si>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</si>
  <si>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</si>
  <si>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</si>
  <si>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</si>
  <si>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</si>
  <si>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</si>
  <si>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</si>
  <si>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</si>
  <si>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</si>
  <si>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</si>
  <si>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</si>
  <si>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</si>
  <si>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</si>
  <si>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</si>
  <si>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</si>
  <si>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</si>
  <si>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</si>
  <si>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</si>
  <si>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</si>
  <si>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</si>
  <si>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</si>
  <si>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</si>
  <si>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</si>
  <si>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</si>
  <si>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</si>
  <si>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</si>
  <si>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</si>
  <si>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</si>
  <si>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</si>
  <si>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</si>
  <si>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</si>
  <si>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</si>
  <si>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</si>
  <si>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</si>
  <si>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</si>
  <si>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</si>
  <si>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</si>
  <si>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</si>
  <si>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</si>
  <si>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</si>
  <si>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</si>
  <si>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</si>
  <si>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</si>
  <si>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</si>
  <si>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</si>
  <si>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</si>
  <si>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</si>
  <si>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</si>
  <si>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</si>
  <si>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</si>
  <si>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</si>
  <si>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</si>
  <si>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</si>
  <si>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</si>
  <si>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</si>
  <si>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</si>
  <si>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</si>
  <si>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</si>
  <si>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</si>
  <si>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</si>
  <si>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</si>
  <si>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</si>
  <si>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</si>
  <si>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</si>
  <si>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</si>
  <si>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</si>
  <si>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</si>
  <si>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</si>
  <si>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</si>
  <si>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</si>
  <si>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</si>
  <si>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</si>
  <si>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</si>
  <si>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</si>
  <si>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</si>
  <si>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</si>
  <si>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</si>
  <si>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</si>
  <si>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</si>
  <si>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</si>
  <si>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</si>
  <si>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</si>
  <si>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</si>
  <si>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</si>
  <si>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</si>
  <si>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</si>
  <si>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</si>
  <si>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</si>
  <si>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</si>
  <si>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</si>
  <si>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</si>
  <si>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</si>
  <si>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</si>
  <si>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</si>
  <si>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</si>
  <si>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</si>
  <si>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</si>
  <si>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</si>
  <si>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</si>
  <si>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</si>
  <si>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</si>
  <si>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</si>
  <si>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</si>
  <si>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</si>
  <si>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</si>
  <si>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</si>
  <si>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</si>
  <si>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</si>
  <si>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</si>
  <si>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</si>
  <si>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</si>
  <si>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</si>
  <si>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</si>
  <si>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</si>
  <si>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</si>
  <si>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</si>
  <si>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</si>
  <si>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</si>
  <si>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</si>
  <si>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</si>
  <si>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</si>
  <si>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</si>
  <si>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</si>
  <si>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</si>
  <si>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</si>
  <si>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</si>
  <si>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</si>
  <si>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</si>
  <si>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</si>
  <si>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</si>
  <si>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</si>
  <si>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</si>
  <si>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</si>
  <si>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</si>
  <si>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</si>
  <si>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</si>
  <si>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</si>
  <si>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</si>
  <si>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</si>
  <si>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</si>
  <si>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</si>
  <si>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</si>
  <si>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</si>
  <si>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</si>
  <si>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</si>
  <si>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</si>
  <si>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</si>
  <si>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</si>
  <si>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</si>
  <si>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</si>
  <si>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</si>
  <si>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</si>
  <si>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</si>
  <si>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</si>
  <si>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</si>
  <si>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</si>
  <si>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</si>
  <si>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</si>
  <si>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</si>
  <si>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</si>
  <si>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</si>
  <si>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</si>
  <si>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</si>
  <si>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</si>
  <si>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</si>
  <si>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</si>
  <si>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</si>
  <si>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</si>
  <si>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</si>
  <si>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</si>
  <si>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</si>
  <si>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</si>
  <si>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</si>
  <si>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</si>
  <si>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</si>
  <si>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</si>
  <si>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</si>
  <si>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</si>
  <si>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</si>
  <si>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</si>
  <si>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</si>
  <si>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</si>
  <si>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</si>
  <si>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</si>
  <si>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</si>
  <si>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</si>
  <si>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</si>
  <si>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</si>
  <si>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</si>
  <si>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</si>
  <si>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</si>
  <si>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</si>
  <si>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</si>
  <si>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</si>
  <si>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</si>
  <si>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</si>
  <si>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</si>
  <si>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</si>
  <si>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</si>
  <si>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</si>
  <si>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</si>
  <si>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</si>
  <si>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</si>
  <si>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</si>
  <si>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</si>
  <si>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</si>
  <si>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</si>
  <si>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</si>
  <si>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</si>
  <si>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</si>
  <si>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</si>
  <si>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</si>
  <si>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</si>
  <si>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</si>
  <si>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</si>
  <si>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</si>
  <si>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</si>
  <si>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</si>
  <si>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</si>
  <si>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</si>
  <si>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</si>
  <si>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</si>
  <si>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</si>
  <si>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</si>
  <si>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</si>
  <si>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</si>
  <si>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</si>
  <si>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</si>
  <si>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</si>
  <si>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</si>
  <si>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</si>
  <si>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</si>
  <si>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</si>
  <si>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</si>
  <si>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</si>
  <si>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</si>
  <si>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</si>
  <si>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</si>
  <si>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</si>
  <si>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</si>
  <si>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</si>
  <si>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</si>
  <si>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</si>
  <si>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</si>
  <si>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</si>
  <si>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</si>
  <si>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</si>
  <si>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</si>
  <si>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</si>
  <si>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</si>
  <si>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</si>
  <si>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</si>
  <si>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</si>
  <si>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</si>
  <si>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</si>
  <si>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</si>
  <si>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</si>
  <si>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</si>
  <si>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</si>
  <si>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</si>
  <si>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</si>
  <si>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</si>
  <si>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</si>
  <si>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</si>
  <si>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</si>
  <si>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</si>
  <si>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</si>
  <si>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</si>
  <si>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</si>
  <si>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</si>
  <si>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</si>
  <si>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</si>
  <si>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</si>
  <si>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</si>
  <si>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</si>
  <si>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</si>
  <si>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</si>
  <si>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</si>
  <si>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</si>
  <si>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</si>
  <si>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</si>
  <si>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</si>
  <si>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</si>
  <si>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</si>
  <si>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</si>
  <si>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</si>
  <si>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</si>
  <si>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</si>
  <si>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</si>
  <si>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</si>
  <si>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</si>
  <si>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</si>
  <si>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</si>
  <si>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</si>
  <si>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</si>
  <si>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</si>
  <si>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</si>
  <si>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</si>
  <si>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</si>
  <si>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</si>
  <si>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</si>
  <si>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</si>
  <si>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</si>
  <si>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</si>
  <si>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</si>
  <si>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</si>
  <si>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</si>
  <si>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</si>
  <si>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</si>
  <si>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</si>
  <si>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</si>
  <si>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</si>
  <si>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</si>
  <si>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</si>
  <si>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</si>
  <si>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</si>
  <si>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</si>
  <si>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</si>
  <si>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</si>
  <si>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</si>
  <si>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</si>
  <si>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</si>
  <si>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</si>
  <si>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</si>
  <si>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</si>
  <si>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</si>
  <si>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</si>
  <si>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</si>
  <si>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</si>
  <si>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</si>
  <si>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</si>
  <si>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</si>
  <si>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</si>
  <si>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</si>
  <si>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</si>
  <si>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</si>
  <si>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</si>
  <si>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</si>
  <si>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</si>
  <si>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</si>
  <si>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</si>
  <si>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</si>
  <si>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</si>
  <si>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</si>
  <si>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</si>
  <si>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</si>
  <si>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</si>
  <si>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</si>
  <si>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</si>
  <si>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</si>
  <si>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</si>
  <si>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</si>
  <si>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</si>
  <si>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</si>
  <si>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</si>
  <si>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</si>
  <si>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</si>
  <si>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</si>
  <si>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</si>
  <si>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</si>
  <si>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</si>
  <si>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</si>
  <si>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</si>
  <si>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</si>
  <si>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</si>
  <si>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</si>
  <si>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</si>
  <si>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</si>
  <si>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</si>
  <si>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</si>
  <si>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</si>
  <si>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</si>
  <si>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</si>
  <si>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</si>
  <si>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</si>
  <si>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</si>
  <si>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</si>
  <si>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</si>
  <si>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</si>
  <si>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</si>
  <si>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</si>
  <si>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</si>
  <si>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</si>
  <si>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</si>
  <si>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</si>
  <si>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</si>
  <si>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</si>
  <si>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</si>
  <si>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</si>
  <si>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</si>
  <si>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</si>
  <si>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</si>
  <si>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</si>
  <si>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</si>
  <si>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</si>
  <si>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</si>
  <si>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</si>
  <si>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</si>
  <si>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</si>
  <si>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</si>
  <si>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</si>
  <si>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</si>
  <si>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</si>
  <si>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</si>
  <si>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</si>
  <si>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</si>
  <si>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</si>
  <si>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</si>
  <si>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</si>
  <si>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</si>
  <si>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</si>
  <si>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</si>
  <si>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</si>
  <si>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</si>
  <si>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</si>
  <si>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</si>
  <si>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</si>
  <si>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</si>
  <si>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</si>
  <si>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</si>
  <si>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</si>
  <si>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</si>
  <si>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</si>
  <si>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</si>
  <si>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</si>
  <si>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</si>
  <si>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</si>
  <si>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</si>
  <si>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</si>
  <si>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</si>
  <si>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</si>
  <si>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</si>
  <si>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</si>
  <si>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</si>
  <si>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</si>
  <si>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</si>
  <si>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</si>
  <si>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</si>
  <si>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</si>
  <si>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</si>
  <si>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</si>
  <si>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</si>
  <si>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</si>
  <si>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</si>
  <si>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</si>
  <si>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</si>
  <si>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</si>
  <si>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</si>
  <si>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</si>
  <si>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</si>
  <si>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</si>
  <si>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</si>
  <si>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</si>
  <si>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</si>
  <si>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</si>
  <si>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</si>
  <si>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</si>
  <si>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</si>
  <si>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</si>
  <si>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</si>
  <si>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</si>
  <si>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</si>
  <si>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</si>
  <si>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</si>
  <si>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</si>
  <si>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</si>
  <si>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</si>
  <si>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</si>
  <si>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</si>
  <si>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</si>
  <si>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</si>
  <si>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</si>
  <si>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</si>
  <si>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</si>
  <si>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</si>
  <si>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</si>
  <si>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</si>
  <si>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</si>
  <si>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</si>
  <si>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</si>
  <si>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</si>
  <si>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</si>
  <si>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</si>
  <si>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</si>
  <si>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</si>
  <si>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</si>
  <si>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</si>
  <si>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</si>
  <si>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</si>
  <si>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</si>
  <si>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</si>
  <si>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</si>
  <si>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</si>
  <si>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</si>
  <si>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</si>
  <si>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</si>
  <si>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</si>
  <si>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</si>
  <si>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</si>
  <si>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</si>
  <si>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</si>
  <si>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</si>
  <si>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</si>
  <si>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</si>
  <si>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</si>
  <si>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</si>
  <si>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</si>
  <si>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</si>
  <si>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</si>
  <si>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</si>
  <si>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</si>
  <si>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</si>
  <si>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</si>
  <si>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</si>
  <si>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</si>
  <si>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</si>
  <si>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</si>
  <si>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</si>
  <si>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</si>
  <si>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</si>
  <si>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</si>
  <si>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</si>
  <si>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</si>
  <si>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</si>
  <si>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</si>
  <si>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</si>
  <si>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</si>
  <si>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</si>
  <si>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</si>
  <si>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</si>
  <si>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</si>
  <si>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</si>
  <si>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</si>
  <si>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</si>
  <si>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</si>
  <si>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</si>
  <si>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</si>
  <si>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</si>
  <si>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</si>
  <si>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</si>
  <si>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</si>
  <si>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</si>
  <si>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</si>
  <si>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</si>
  <si>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</si>
  <si>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</si>
  <si>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</si>
  <si>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</si>
  <si>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</si>
  <si>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</si>
  <si>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</si>
  <si>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</si>
  <si>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</si>
  <si>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</si>
  <si>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</si>
  <si>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</si>
  <si>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</si>
  <si>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</si>
  <si>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</si>
  <si>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</si>
  <si>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</si>
  <si>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</si>
  <si>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</si>
  <si>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</si>
  <si>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</si>
  <si>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</si>
  <si>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</si>
  <si>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</si>
  <si>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</si>
  <si>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</si>
  <si>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</si>
  <si>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</si>
  <si>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</si>
  <si>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</si>
  <si>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</si>
  <si>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</si>
  <si>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</si>
  <si>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</si>
  <si>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</si>
  <si>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</si>
  <si>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</si>
  <si>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</si>
  <si>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</si>
  <si>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</si>
  <si>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</si>
  <si>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</si>
  <si>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</si>
  <si>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</si>
  <si>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</si>
  <si>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</si>
  <si>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</si>
  <si>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</si>
  <si>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</si>
  <si>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</si>
  <si>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</si>
  <si>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</si>
  <si>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</si>
  <si>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</si>
  <si>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</si>
  <si>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</si>
  <si>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</si>
  <si>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</si>
  <si>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</si>
  <si>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</si>
  <si>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</si>
  <si>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</si>
  <si>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</si>
  <si>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</si>
  <si>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</si>
  <si>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</si>
  <si>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</si>
  <si>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</si>
  <si>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</si>
  <si>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</si>
  <si>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</si>
  <si>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</si>
  <si>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</si>
  <si>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</si>
  <si>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</si>
  <si>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</si>
  <si>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</si>
  <si>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</si>
  <si>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</si>
  <si>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</si>
  <si>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</si>
  <si>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</si>
  <si>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</si>
  <si>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</si>
  <si>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</si>
  <si>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</si>
  <si>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</si>
  <si>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</si>
  <si>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</si>
  <si>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</si>
  <si>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</si>
  <si>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</si>
  <si>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</si>
  <si>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</si>
  <si>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</si>
  <si>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</si>
  <si>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</si>
  <si>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</si>
  <si>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</si>
  <si>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</si>
  <si>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</si>
  <si>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</si>
  <si>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</si>
  <si>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</si>
  <si>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</si>
  <si>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</si>
  <si>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</si>
  <si>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</si>
  <si>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</si>
  <si>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</si>
  <si>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</si>
  <si>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</si>
  <si>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</si>
  <si>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</si>
  <si>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</si>
  <si>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</si>
  <si>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</si>
  <si>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</si>
  <si>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</si>
  <si>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</si>
  <si>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</si>
  <si>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</si>
  <si>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</si>
  <si>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</si>
  <si>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</si>
  <si>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</si>
  <si>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</si>
  <si>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</si>
  <si>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</si>
  <si>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</si>
  <si>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</si>
  <si>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</si>
  <si>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</si>
  <si>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</si>
  <si>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</si>
  <si>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</si>
  <si>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</si>
  <si>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</si>
  <si>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</si>
  <si>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</si>
  <si>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</si>
  <si>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</si>
  <si>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</si>
  <si>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</si>
  <si>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</si>
  <si>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</si>
  <si>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</si>
  <si>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</si>
  <si>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</si>
  <si>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</si>
  <si>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</si>
  <si>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</si>
  <si>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</si>
  <si>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</si>
  <si>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</si>
  <si>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</si>
  <si>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</si>
  <si>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</si>
  <si>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</si>
  <si>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</si>
  <si>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</si>
  <si>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</si>
  <si>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</si>
  <si>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</si>
  <si>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</si>
  <si>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</si>
  <si>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</si>
  <si>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</si>
  <si>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</si>
  <si>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</si>
  <si>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</si>
  <si>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</si>
  <si>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</si>
  <si>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</si>
  <si>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</si>
  <si>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</si>
  <si>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</si>
  <si>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</si>
  <si>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</si>
  <si>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</si>
  <si>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</si>
  <si>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</si>
  <si>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</si>
  <si>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</si>
  <si>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</si>
  <si>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</si>
  <si>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</si>
  <si>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</si>
  <si>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</si>
  <si>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</si>
  <si>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</si>
  <si>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</si>
  <si>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</si>
  <si>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</si>
  <si>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</si>
  <si>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</si>
  <si>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</si>
  <si>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</si>
  <si>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</si>
  <si>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</si>
  <si>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</si>
  <si>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</si>
  <si>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</si>
  <si>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</si>
  <si>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</si>
  <si>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</si>
  <si>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</si>
  <si>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</si>
  <si>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</si>
  <si>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</si>
  <si>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</si>
  <si>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</si>
  <si>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</si>
  <si>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</si>
  <si>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</si>
  <si>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</si>
  <si>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</si>
  <si>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</si>
  <si>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</si>
  <si>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</si>
  <si>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</si>
  <si>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</si>
  <si>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</si>
  <si>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</si>
  <si>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</si>
  <si>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</si>
  <si>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</si>
  <si>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</si>
  <si>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</si>
  <si>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</si>
  <si>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</si>
  <si>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</si>
  <si>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</si>
  <si>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</si>
  <si>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</si>
  <si>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</si>
  <si>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</si>
  <si>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</si>
  <si>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</si>
  <si>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</si>
  <si>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</si>
  <si>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</si>
  <si>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</si>
  <si>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</si>
  <si>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</si>
  <si>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</si>
  <si>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</si>
  <si>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</si>
  <si>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</si>
  <si>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</si>
  <si>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</si>
  <si>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</si>
  <si>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</si>
  <si>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</si>
  <si>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</si>
  <si>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</si>
  <si>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</si>
  <si>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</si>
  <si>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</si>
  <si>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</si>
  <si>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</si>
  <si>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</si>
  <si>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</si>
  <si>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</si>
  <si>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</si>
  <si>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</si>
  <si>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</si>
  <si>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</si>
  <si>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</si>
  <si>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</si>
  <si>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</si>
  <si>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</si>
  <si>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</si>
  <si>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</si>
  <si>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</si>
  <si>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</si>
  <si>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</si>
  <si>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</si>
  <si>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</si>
  <si>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</si>
  <si>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</si>
  <si>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</si>
  <si>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</si>
  <si>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</si>
  <si>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</si>
  <si>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</si>
  <si>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</si>
  <si>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</si>
  <si>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</si>
  <si>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</si>
  <si>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</si>
  <si>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</si>
  <si>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</si>
  <si>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</si>
  <si>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</si>
  <si>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</si>
  <si>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</si>
  <si>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</si>
  <si>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</si>
  <si>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</si>
  <si>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</si>
  <si>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</si>
  <si>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</si>
  <si>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</si>
  <si>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</si>
  <si>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</si>
  <si>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</si>
  <si>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</si>
  <si>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</si>
  <si>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</si>
  <si>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</si>
  <si>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</si>
  <si>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</si>
  <si>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</si>
  <si>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</si>
  <si>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</si>
  <si>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</si>
  <si>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</si>
  <si>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</si>
  <si>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</si>
  <si>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</si>
  <si>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</si>
  <si>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</si>
  <si>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</si>
  <si>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</si>
  <si>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</si>
  <si>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</si>
  <si>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</si>
  <si>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</si>
  <si>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</si>
  <si>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</si>
  <si>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</si>
  <si>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</si>
  <si>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</si>
  <si>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</si>
  <si>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</si>
  <si>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</si>
  <si>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</si>
  <si>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</si>
  <si>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</si>
  <si>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</si>
  <si>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</si>
  <si>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</si>
  <si>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</si>
  <si>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</si>
  <si>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</si>
  <si>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</si>
  <si>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</si>
  <si>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</si>
  <si>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</si>
  <si>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</si>
  <si>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</si>
  <si>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</si>
  <si>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</si>
  <si>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</si>
  <si>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</si>
  <si>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</si>
  <si>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</si>
  <si>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</si>
  <si>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</si>
  <si>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</si>
  <si>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</si>
  <si>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</si>
  <si>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</si>
  <si>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</si>
  <si>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</si>
  <si>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</si>
  <si>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</si>
  <si>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</si>
  <si>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</si>
  <si>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</si>
  <si>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</si>
  <si>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</si>
  <si>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</si>
  <si>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</si>
  <si>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</si>
  <si>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</si>
  <si>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</si>
  <si>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</si>
  <si>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</si>
  <si>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</si>
  <si>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</si>
  <si>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</si>
  <si>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</si>
  <si>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</si>
  <si>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</si>
  <si>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</si>
  <si>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</si>
  <si>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</si>
  <si>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</si>
  <si>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</si>
  <si>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</si>
  <si>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</si>
  <si>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</si>
  <si>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</si>
  <si>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</si>
  <si>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</si>
  <si>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</si>
  <si>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</si>
  <si>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</si>
  <si>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</si>
  <si>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</si>
  <si>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</si>
  <si>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</si>
  <si>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</si>
  <si>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</si>
  <si>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</si>
  <si>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</si>
  <si>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</si>
  <si>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</si>
  <si>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</si>
  <si>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</si>
  <si>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</si>
  <si>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</si>
  <si>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</si>
  <si>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</si>
  <si>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</si>
  <si>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</si>
  <si>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</si>
  <si>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</si>
  <si>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</si>
  <si>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</si>
  <si>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</si>
  <si>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</si>
  <si>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</si>
  <si>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</si>
  <si>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</si>
  <si>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</si>
  <si>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</si>
  <si>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</si>
  <si>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</si>
  <si>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</si>
  <si>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</si>
  <si>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</si>
  <si>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</si>
  <si>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</si>
  <si>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</si>
  <si>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</si>
  <si>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</si>
  <si>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</si>
  <si>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</si>
  <si>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</si>
  <si>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</si>
  <si>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</si>
  <si>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</si>
  <si>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</si>
  <si>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</si>
  <si>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</si>
  <si>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</si>
  <si>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</si>
  <si>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</si>
  <si>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</si>
  <si>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</si>
  <si>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</si>
  <si>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</si>
  <si>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</si>
  <si>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</si>
  <si>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</si>
  <si>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</si>
  <si>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</si>
  <si>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</si>
  <si>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</si>
  <si>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</si>
  <si>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</si>
  <si>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</si>
  <si>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</si>
  <si>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</si>
  <si>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</si>
  <si>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</si>
  <si>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</si>
  <si>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</si>
  <si>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</si>
  <si>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</si>
  <si>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</si>
  <si>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</si>
  <si>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</si>
  <si>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</si>
  <si>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</si>
  <si>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</si>
  <si>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</si>
  <si>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</si>
  <si>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</si>
  <si>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</si>
  <si>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</si>
  <si>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</si>
  <si>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</si>
  <si>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</si>
  <si>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</si>
  <si>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</si>
  <si>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</si>
  <si>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</si>
  <si>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</si>
  <si>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</si>
  <si>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</si>
  <si>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</si>
  <si>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</si>
  <si>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</si>
  <si>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</si>
  <si>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</si>
  <si>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</si>
  <si>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</si>
  <si>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</si>
  <si>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</si>
  <si>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</si>
  <si>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</si>
  <si>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</si>
  <si>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</si>
  <si>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</si>
  <si>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</si>
  <si>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</si>
  <si>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</si>
  <si>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</si>
  <si>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</si>
  <si>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</si>
  <si>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</si>
  <si>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</si>
  <si>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</si>
  <si>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</si>
  <si>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</si>
  <si>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</si>
  <si>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</si>
  <si>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</si>
  <si>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</si>
  <si>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</si>
  <si>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</si>
  <si>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</si>
  <si>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</si>
  <si>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</si>
  <si>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</si>
  <si>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</si>
  <si>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</si>
  <si>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</si>
  <si>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</si>
  <si>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</si>
  <si>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</si>
  <si>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</si>
  <si>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</si>
  <si>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</si>
  <si>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</si>
  <si>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</si>
  <si>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</si>
  <si>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</si>
  <si>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</si>
  <si>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</si>
  <si>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</si>
  <si>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</si>
  <si>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</si>
  <si>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</si>
  <si>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</si>
  <si>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</si>
  <si>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</si>
  <si>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</si>
  <si>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</si>
  <si>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</si>
  <si>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</si>
  <si>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</si>
  <si>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</si>
  <si>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</si>
  <si>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</si>
  <si>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</si>
  <si>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</si>
  <si>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</si>
  <si>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</si>
  <si>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</si>
  <si>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</si>
  <si>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</si>
  <si>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</si>
  <si>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</si>
  <si>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</si>
  <si>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</si>
  <si>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</si>
  <si>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</si>
  <si>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</si>
  <si>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</si>
  <si>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</si>
  <si>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</si>
  <si>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</si>
  <si>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</si>
  <si>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</si>
  <si>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</si>
  <si>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</si>
  <si>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</si>
  <si>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</si>
  <si>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</si>
  <si>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</si>
  <si>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</si>
  <si>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</si>
  <si>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</si>
  <si>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</si>
  <si>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</si>
  <si>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</si>
  <si>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</si>
  <si>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</si>
  <si>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</si>
  <si>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</si>
  <si>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</si>
  <si>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</si>
  <si>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</si>
  <si>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</si>
  <si>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</si>
  <si>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</si>
  <si>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</si>
  <si>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</si>
  <si>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</si>
  <si>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</si>
  <si>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</si>
  <si>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</si>
  <si>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</si>
  <si>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</si>
  <si>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</si>
  <si>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</si>
  <si>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</si>
  <si>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</si>
  <si>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</si>
  <si>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</si>
  <si>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</si>
  <si>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</si>
  <si>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</si>
  <si>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</si>
  <si>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</si>
  <si>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</si>
  <si>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</si>
  <si>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</si>
  <si>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</si>
  <si>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</si>
  <si>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</si>
  <si>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</si>
  <si>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</si>
  <si>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</si>
  <si>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</si>
  <si>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</si>
  <si>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</si>
  <si>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</si>
  <si>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</si>
  <si>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</si>
  <si>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</si>
  <si>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</si>
  <si>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CodeL3</t>
  </si>
  <si>
    <t>Name3</t>
  </si>
  <si>
    <t>รวมจังหวัด</t>
  </si>
  <si>
    <t>00437 เซกา,สสอ_</t>
  </si>
  <si>
    <t>00438 ปากคาด,สสอ_</t>
  </si>
  <si>
    <t>00441 บุ่งคล้า,สสอ_</t>
  </si>
  <si>
    <t>1101000000.000</t>
  </si>
  <si>
    <t>1.1.1 เงินสดและรายการเทียบเท่าเงินสด</t>
  </si>
  <si>
    <t>1102000000.000</t>
  </si>
  <si>
    <t>1.1.2 ลูกหนี้หมุนเวียนและรายได้ค้างรับ</t>
  </si>
  <si>
    <t>1105000000.000</t>
  </si>
  <si>
    <t>1.1.5 สินค้าและวัสดุคงเหลือ</t>
  </si>
  <si>
    <t>1205000000.000</t>
  </si>
  <si>
    <t>1.2.4 อาคาร</t>
  </si>
  <si>
    <t>1206000000.000</t>
  </si>
  <si>
    <t>1.2.5 ครุภัณฑ์</t>
  </si>
  <si>
    <t>1209000000.000</t>
  </si>
  <si>
    <t>1.2.6 สินทรัพย์ไม่มีตัวตน</t>
  </si>
  <si>
    <t>2101000000.000</t>
  </si>
  <si>
    <t>2.1.1 เจ้าหนี้ระยะสั้น</t>
  </si>
  <si>
    <t>2102000000.000</t>
  </si>
  <si>
    <t>2.1.2 ค่าใช้จ่ายค้างจ่าย</t>
  </si>
  <si>
    <t>2104000000.000</t>
  </si>
  <si>
    <t>2.1.4 รายได้แผ่นดินรอนำส่งคลัง</t>
  </si>
  <si>
    <t>2109000000.000</t>
  </si>
  <si>
    <t>2.1.5 รายได้รอการรับรู้</t>
  </si>
  <si>
    <t>2111000000.000</t>
  </si>
  <si>
    <t xml:space="preserve">2.1.6 เงินรับฝากระยะสั้น </t>
  </si>
  <si>
    <t>2213000000.000</t>
  </si>
  <si>
    <t>2.2.3 หนี้สินไม่หมุนเวียนอื่น</t>
  </si>
  <si>
    <t>3101000000.000</t>
  </si>
  <si>
    <t>รายได้สูง/(ต่ำ)กว่า ค่าใช้จ่ายสุทธิ</t>
  </si>
  <si>
    <t>3102000000.000</t>
  </si>
  <si>
    <t>รายได้สูง/(ต่ำ)กว่าค่าใช้จ่ายสะสม</t>
  </si>
  <si>
    <t>3105000000.000</t>
  </si>
  <si>
    <t>ทุน</t>
  </si>
  <si>
    <t>4301010000.000</t>
  </si>
  <si>
    <t>4.2.1 รายได้จากการขายสินค้าและบริการของหน่วยงาน</t>
  </si>
  <si>
    <t>4302000000.000</t>
  </si>
  <si>
    <t>4.2.2 รายได้จากการช่วยเหลือ และบริจาคของหน่วยงาน</t>
  </si>
  <si>
    <t>4303000000.000</t>
  </si>
  <si>
    <t>4.2.3 รายได้ดอกเบี้ยของหน่วยงาน</t>
  </si>
  <si>
    <t>4307000000.000</t>
  </si>
  <si>
    <t>4.2.5 รายได้ระหว่างหน่วยงานของหน่วยงานภาครัฐที่ได้รับจากรัฐบาล</t>
  </si>
  <si>
    <t>4313000000.000</t>
  </si>
  <si>
    <t>4.2.7 รายได้อื่น</t>
  </si>
  <si>
    <t>5101000000.000</t>
  </si>
  <si>
    <t>5.1.1 ค่าใช้จ่ายบุคลากร</t>
  </si>
  <si>
    <t>5102000000.000</t>
  </si>
  <si>
    <t>5.1.3 ค่าใช้จ่ายด้านการฝึกอบรม</t>
  </si>
  <si>
    <t>5103000000.000</t>
  </si>
  <si>
    <t>5.1.4 ค่าใช้จ่ายในการเดินทาง</t>
  </si>
  <si>
    <t>5104000000.000</t>
  </si>
  <si>
    <t>5.1.5 ค่าตอบแทน ใช้สอยวัสดุ และค่าสาธารณูปโภค</t>
  </si>
  <si>
    <t>5105000000.000</t>
  </si>
  <si>
    <t>5.1.6 ค่าเสื่อมราคาและค่าตัดจำหน่าย</t>
  </si>
  <si>
    <t>5210000000.000</t>
  </si>
  <si>
    <t>5.2.4 ค่าใช้จ่ายระหว่างหน่วยงานกรณีอื่น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</si>
  <si>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</si>
  <si>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</si>
  <si>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</si>
  <si>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</si>
  <si>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</si>
  <si>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</si>
  <si>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</si>
  <si>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</si>
  <si>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</si>
  <si>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</si>
  <si>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</si>
  <si>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</si>
  <si>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</si>
  <si>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</si>
  <si>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</si>
  <si>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</si>
  <si>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</si>
  <si>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</si>
  <si>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</si>
  <si>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</si>
  <si>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</si>
  <si>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</si>
  <si>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</si>
  <si>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</si>
  <si>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</si>
  <si>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</si>
  <si>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</si>
  <si>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</si>
  <si>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</si>
  <si>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</si>
  <si>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</si>
  <si>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</si>
  <si>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</si>
  <si>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</si>
  <si>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</si>
  <si>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</si>
  <si>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</si>
  <si>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</si>
  <si>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</si>
  <si>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</si>
  <si>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</si>
  <si>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</si>
  <si>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</si>
  <si>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</si>
  <si>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</si>
  <si>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</si>
  <si>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</si>
  <si>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</si>
  <si>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</si>
  <si>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</si>
  <si>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</si>
  <si>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</si>
  <si>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</si>
  <si>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</si>
  <si>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</si>
  <si>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</si>
  <si>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</si>
  <si>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</si>
  <si>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</si>
  <si>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</si>
  <si>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</si>
  <si>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</si>
  <si>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</si>
  <si>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</si>
  <si>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</si>
  <si>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</si>
  <si>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</si>
  <si>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</si>
  <si>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</si>
  <si>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</si>
  <si>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</si>
  <si>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</si>
  <si>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</si>
  <si>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</si>
  <si>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</si>
  <si>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</si>
  <si>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</si>
  <si>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</si>
  <si>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</si>
  <si>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</si>
  <si>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</si>
  <si>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</si>
  <si>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</si>
  <si>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</si>
  <si>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</si>
  <si>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</si>
  <si>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</si>
  <si>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</si>
  <si>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</si>
  <si>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</si>
  <si>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</si>
  <si>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</si>
  <si>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</si>
  <si>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</si>
  <si>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</si>
  <si>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</si>
  <si>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</si>
  <si>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</si>
  <si>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</si>
  <si>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</si>
  <si>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</si>
  <si>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</si>
  <si>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</si>
  <si>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</si>
  <si>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</si>
  <si>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</si>
  <si>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</si>
  <si>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</si>
  <si>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</si>
  <si>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</si>
  <si>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</si>
  <si>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</si>
  <si>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</si>
  <si>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</si>
  <si>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</si>
  <si>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</si>
  <si>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</si>
  <si>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</si>
  <si>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</si>
  <si>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</si>
  <si>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</si>
  <si>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</si>
  <si>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</si>
  <si>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</si>
  <si>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</si>
  <si>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</si>
  <si>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</si>
  <si>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</si>
  <si>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</si>
  <si>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</si>
  <si>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</si>
  <si>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</si>
  <si>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</si>
  <si>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</si>
  <si>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</si>
  <si>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</si>
  <si>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</si>
  <si>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</si>
  <si>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</si>
  <si>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</si>
  <si>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</si>
  <si>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</si>
  <si>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</si>
  <si>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</si>
  <si>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</si>
  <si>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</si>
  <si>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</si>
  <si>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</si>
  <si>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</si>
  <si>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</si>
  <si>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</si>
  <si>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</si>
  <si>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</si>
  <si>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</si>
  <si>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</si>
  <si>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</si>
  <si>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</si>
  <si>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</si>
  <si>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</si>
  <si>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</si>
  <si>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</si>
  <si>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</si>
  <si>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</si>
  <si>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</si>
  <si>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</si>
  <si>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</si>
  <si>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</si>
  <si>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</si>
  <si>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</si>
  <si>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</si>
  <si>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</si>
  <si>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</si>
  <si>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</si>
  <si>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</si>
  <si>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</si>
  <si>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</si>
  <si>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</si>
  <si>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</si>
  <si>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</si>
  <si>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</si>
  <si>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</si>
  <si>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</si>
  <si>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</si>
  <si>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</si>
  <si>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</si>
  <si>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</si>
  <si>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</si>
  <si>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</si>
  <si>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</si>
  <si>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</si>
  <si>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</si>
  <si>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</si>
  <si>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</si>
  <si>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</si>
  <si>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</si>
  <si>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</si>
  <si>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</si>
  <si>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</si>
  <si>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</si>
  <si>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</si>
  <si>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</si>
  <si>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</si>
  <si>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</si>
  <si>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</si>
  <si>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</si>
  <si>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</si>
  <si>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</si>
  <si>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</si>
  <si>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</si>
  <si>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</si>
  <si>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</si>
  <si>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</si>
  <si>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</si>
  <si>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</si>
  <si>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</si>
  <si>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</si>
  <si>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</si>
  <si>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</si>
  <si>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</si>
  <si>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</si>
  <si>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</si>
  <si>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</si>
  <si>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</si>
  <si>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</si>
  <si>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</si>
  <si>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</si>
  <si>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</si>
  <si>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</si>
  <si>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</si>
  <si>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</si>
  <si>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</si>
  <si>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</si>
  <si>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</si>
  <si>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</si>
  <si>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</si>
  <si>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</si>
  <si>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</si>
  <si>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</si>
  <si>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</si>
  <si>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</si>
  <si>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</si>
  <si>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</si>
  <si>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</si>
  <si>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</si>
  <si>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</si>
  <si>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</si>
  <si>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</si>
  <si>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</si>
  <si>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</si>
  <si>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</si>
  <si>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</si>
  <si>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</si>
  <si>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</si>
  <si>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</si>
  <si>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</si>
  <si>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</si>
  <si>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</si>
  <si>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</si>
  <si>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</si>
  <si>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</si>
  <si>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</si>
  <si>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</si>
  <si>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</si>
  <si>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</si>
  <si>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</si>
  <si>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</si>
  <si>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</si>
  <si>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</si>
  <si>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</si>
  <si>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</si>
  <si>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</si>
  <si>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</si>
  <si>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</si>
  <si>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</si>
  <si>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</si>
  <si>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</si>
  <si>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</si>
  <si>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</si>
  <si>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</si>
  <si>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</si>
  <si>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</si>
  <si>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1106000000.000</t>
  </si>
  <si>
    <t>1.1.6 สินทรัพย์หมุนเวียนอื่น</t>
  </si>
  <si>
    <t>1204000000.000</t>
  </si>
  <si>
    <t>1.2.3 ที่ดิน</t>
  </si>
  <si>
    <t>1211000000.000</t>
  </si>
  <si>
    <t>1.2.7 งานระหว่างก่อสร้าง</t>
  </si>
  <si>
    <t>4306000000.000</t>
  </si>
  <si>
    <t>4.2.4 รายรับจากการขายสินทรัพย์ของหน่วยงาน</t>
  </si>
  <si>
    <t>5108000000.000</t>
  </si>
  <si>
    <t>5.1.8 หนี้สูญและหนี้สงสัยจะสูญ</t>
  </si>
  <si>
    <t>5203000000.000</t>
  </si>
  <si>
    <t>5.2.1 ค่าจำหน่ายจากการขายทรัพย์สิน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</si>
  <si>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</si>
  <si>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</si>
  <si>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</si>
  <si>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</si>
  <si>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</si>
  <si>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</si>
  <si>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</si>
  <si>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</si>
  <si>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</si>
  <si>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</si>
  <si>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</si>
  <si>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</si>
  <si>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</si>
  <si>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</si>
  <si>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</si>
  <si>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</si>
  <si>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</si>
  <si>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</si>
  <si>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</si>
  <si>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</si>
  <si>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</si>
  <si>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</si>
  <si>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</si>
  <si>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</si>
  <si>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</si>
  <si>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</si>
  <si>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</si>
  <si>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</si>
  <si>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</si>
  <si>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</si>
  <si>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</si>
  <si>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</si>
  <si>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</si>
  <si>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</si>
  <si>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</si>
  <si>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</si>
  <si>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</si>
  <si>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</si>
  <si>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</si>
  <si>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</si>
  <si>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</si>
  <si>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</si>
  <si>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</si>
  <si>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</si>
  <si>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</si>
  <si>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</si>
  <si>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</si>
  <si>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</si>
  <si>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</si>
  <si>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</si>
  <si>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</si>
  <si>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</si>
  <si>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</si>
  <si>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</si>
  <si>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</si>
  <si>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</si>
  <si>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</si>
  <si>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</si>
  <si>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</si>
  <si>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</si>
  <si>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</si>
  <si>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</si>
  <si>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</si>
  <si>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</si>
  <si>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</si>
  <si>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</si>
  <si>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</si>
  <si>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</si>
  <si>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</si>
  <si>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</si>
  <si>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</si>
  <si>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</si>
  <si>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</si>
  <si>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</si>
  <si>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</si>
  <si>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</si>
  <si>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</si>
  <si>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</si>
  <si>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</si>
  <si>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</si>
  <si>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</si>
  <si>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</si>
  <si>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</si>
  <si>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</si>
  <si>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</si>
  <si>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</si>
  <si>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</si>
  <si>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</si>
  <si>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</si>
  <si>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</si>
  <si>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</si>
  <si>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</si>
  <si>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</si>
  <si>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</si>
  <si>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</si>
  <si>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</si>
  <si>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</si>
  <si>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</si>
  <si>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</si>
  <si>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</si>
  <si>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</si>
  <si>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</si>
  <si>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</si>
  <si>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</si>
  <si>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</si>
  <si>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</si>
  <si>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</si>
  <si>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</si>
  <si>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</si>
  <si>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</si>
  <si>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</si>
  <si>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</si>
  <si>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</si>
  <si>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</si>
  <si>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</si>
  <si>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</si>
  <si>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</si>
  <si>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</si>
  <si>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</si>
  <si>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</si>
  <si>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</si>
  <si>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</si>
  <si>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</si>
  <si>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</si>
  <si>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</si>
  <si>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</si>
  <si>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</si>
  <si>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</si>
  <si>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</si>
  <si>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</si>
  <si>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</si>
  <si>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</si>
  <si>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</si>
  <si>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</si>
  <si>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</si>
  <si>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</si>
  <si>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</si>
  <si>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</si>
  <si>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</si>
  <si>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</si>
  <si>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</si>
  <si>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</si>
  <si>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</si>
  <si>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</si>
  <si>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</si>
  <si>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</si>
  <si>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</si>
  <si>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</si>
  <si>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</si>
  <si>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</si>
  <si>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</si>
  <si>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</si>
  <si>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</si>
  <si>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</si>
  <si>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</si>
  <si>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</si>
  <si>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</si>
  <si>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</si>
  <si>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</si>
  <si>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</si>
  <si>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</si>
  <si>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</si>
  <si>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</si>
  <si>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</si>
  <si>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</si>
  <si>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</si>
  <si>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</si>
  <si>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</si>
  <si>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</si>
  <si>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</si>
  <si>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</si>
  <si>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</si>
  <si>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</si>
  <si>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</si>
  <si>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</si>
  <si>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</si>
  <si>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</si>
  <si>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</si>
  <si>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</si>
  <si>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</si>
  <si>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</si>
  <si>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</si>
  <si>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</si>
  <si>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</si>
  <si>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</si>
  <si>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</si>
  <si>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</si>
  <si>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</si>
  <si>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</si>
  <si>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</si>
  <si>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</si>
  <si>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</si>
  <si>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</si>
  <si>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</si>
  <si>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</si>
  <si>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</si>
  <si>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</si>
  <si>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</si>
  <si>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</si>
  <si>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</si>
  <si>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</si>
  <si>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</si>
  <si>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</si>
  <si>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</si>
  <si>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</si>
  <si>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</si>
  <si>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</si>
  <si>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</si>
  <si>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14150 โพธิ์ตาก,สสอ_</t>
  </si>
  <si>
    <t>14184 สถานีอนามัยนายาง</t>
  </si>
  <si>
    <t>4203000000.000</t>
  </si>
  <si>
    <t>4.1.3 รายได้ดอกเบี้ยของแผ่นดิน</t>
  </si>
  <si>
    <t>00493 สำนักงานสาธารณสุขอำเภอเมืองสกลนคร</t>
  </si>
  <si>
    <t>00494 สำนักงานสาธารณสุขอำเภอกุสุมาลย์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</si>
  <si>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</si>
  <si>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</si>
  <si>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</si>
  <si>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</si>
  <si>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</si>
  <si>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</si>
  <si>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</si>
  <si>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</si>
  <si>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</si>
  <si>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</si>
  <si>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</si>
  <si>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</si>
  <si>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</si>
  <si>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</si>
  <si>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00509 สำนักงานสาธารณสุขอำเภอโพนนาแก้ว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</si>
  <si>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</si>
  <si>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</si>
  <si>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</si>
  <si>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</si>
  <si>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</si>
  <si>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</si>
  <si>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</si>
  <si>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</si>
  <si>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</si>
  <si>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</si>
  <si>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</si>
  <si>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</si>
  <si>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</si>
  <si>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</si>
  <si>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</si>
  <si>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</si>
  <si>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</si>
  <si>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</si>
  <si>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</si>
  <si>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</si>
  <si>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</si>
  <si>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</si>
  <si>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</si>
  <si>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</si>
  <si>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</si>
  <si>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</si>
  <si>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</si>
  <si>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</si>
  <si>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</si>
  <si>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</si>
  <si>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</si>
  <si>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</si>
  <si>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</si>
  <si>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</si>
  <si>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</si>
  <si>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</si>
  <si>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</si>
  <si>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</si>
  <si>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</si>
  <si>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</si>
  <si>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</si>
  <si>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</si>
  <si>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</si>
  <si>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</si>
  <si>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</si>
  <si>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</si>
  <si>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</si>
  <si>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</si>
  <si>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</si>
  <si>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</si>
  <si>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</si>
  <si>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</si>
  <si>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</si>
  <si>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</si>
  <si>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</si>
  <si>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</si>
  <si>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</si>
  <si>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</si>
  <si>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</si>
  <si>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</si>
  <si>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</si>
  <si>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</si>
  <si>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</si>
  <si>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</si>
  <si>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</si>
  <si>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</si>
  <si>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</si>
  <si>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</si>
  <si>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</si>
  <si>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</si>
  <si>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</si>
  <si>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</si>
  <si>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</si>
  <si>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</si>
  <si>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</si>
  <si>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</si>
  <si>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</si>
  <si>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</si>
  <si>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</si>
  <si>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</si>
  <si>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</si>
  <si>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</si>
  <si>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</si>
  <si>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</si>
  <si>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</si>
  <si>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</si>
  <si>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</si>
  <si>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</si>
  <si>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</si>
  <si>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</si>
  <si>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</si>
  <si>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</si>
  <si>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</si>
  <si>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</si>
  <si>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</si>
  <si>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</si>
  <si>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</si>
  <si>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</si>
  <si>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</si>
  <si>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</si>
  <si>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</si>
  <si>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</si>
  <si>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</si>
  <si>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</si>
  <si>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</si>
  <si>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</si>
  <si>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</si>
  <si>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</si>
  <si>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</si>
  <si>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</si>
  <si>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</si>
  <si>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</si>
  <si>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</si>
  <si>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</si>
  <si>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</si>
  <si>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</si>
  <si>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</si>
  <si>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</si>
  <si>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</si>
  <si>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</si>
  <si>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</si>
  <si>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</si>
  <si>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</si>
  <si>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</si>
  <si>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</si>
  <si>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</si>
  <si>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</si>
  <si>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</si>
  <si>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</si>
  <si>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</si>
  <si>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</si>
  <si>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</si>
  <si>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</si>
  <si>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</si>
  <si>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</si>
  <si>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</si>
  <si>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</si>
  <si>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</si>
  <si>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</si>
  <si>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</si>
  <si>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</si>
  <si>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</si>
  <si>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</si>
  <si>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</si>
  <si>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</si>
  <si>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</si>
  <si>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</si>
  <si>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</si>
  <si>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</si>
  <si>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</si>
  <si>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</si>
  <si>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</si>
  <si>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</si>
  <si>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</si>
  <si>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</si>
  <si>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</si>
  <si>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</si>
  <si>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</si>
  <si>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</si>
  <si>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</si>
  <si>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</si>
  <si>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</si>
  <si>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</si>
  <si>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</si>
  <si>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14441 เทศบาลเมืองสกลนคร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</si>
  <si>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</si>
  <si>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</si>
  <si>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</si>
  <si>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</si>
  <si>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23748 ศสช_รพ_สน_2</t>
  </si>
  <si>
    <t>23816 ศสช_วัดแจ้ง</t>
  </si>
  <si>
    <t>41075 รพ_สต_ภูเพ็ก</t>
  </si>
  <si>
    <t>4205000000.000</t>
  </si>
  <si>
    <t>4.1.4 รายรับจากการขายสินทรัพย์ของแผ่นดิน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</si>
  <si>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</si>
  <si>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</si>
  <si>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</si>
  <si>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</si>
  <si>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</si>
  <si>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</si>
  <si>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</si>
  <si>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</si>
  <si>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</si>
  <si>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</si>
  <si>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</si>
  <si>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</si>
  <si>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</si>
  <si>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</si>
  <si>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</si>
  <si>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</si>
  <si>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</si>
  <si>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</si>
  <si>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</si>
  <si>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</si>
  <si>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</si>
  <si>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</si>
  <si>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</si>
  <si>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</si>
  <si>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</si>
  <si>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</si>
  <si>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</si>
  <si>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</si>
  <si>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</si>
  <si>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</si>
  <si>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</si>
  <si>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</si>
  <si>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</si>
  <si>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</si>
  <si>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</si>
  <si>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</si>
  <si>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</si>
  <si>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</si>
  <si>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</si>
  <si>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</si>
  <si>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</si>
  <si>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</si>
  <si>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</si>
  <si>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</si>
  <si>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</si>
  <si>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</si>
  <si>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</si>
  <si>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</si>
  <si>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</si>
  <si>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</si>
  <si>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</si>
  <si>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</si>
  <si>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</si>
  <si>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</si>
  <si>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</si>
  <si>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</si>
  <si>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</si>
  <si>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</si>
  <si>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</si>
  <si>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</si>
  <si>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</si>
  <si>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</si>
  <si>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</si>
  <si>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</si>
  <si>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</si>
  <si>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</si>
  <si>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</si>
  <si>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</si>
  <si>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</si>
  <si>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</si>
  <si>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</si>
  <si>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</si>
  <si>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</si>
  <si>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</si>
  <si>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</si>
  <si>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</si>
  <si>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</si>
  <si>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</si>
  <si>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</si>
  <si>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</si>
  <si>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</si>
  <si>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</si>
  <si>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</si>
  <si>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</si>
  <si>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</si>
  <si>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</si>
  <si>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</si>
  <si>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</si>
  <si>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</si>
  <si>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</si>
  <si>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</si>
  <si>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</si>
  <si>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</si>
  <si>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</si>
  <si>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</si>
  <si>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</si>
  <si>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</si>
  <si>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</si>
  <si>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</si>
  <si>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</si>
  <si>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</si>
  <si>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</si>
  <si>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</si>
  <si>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</si>
  <si>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</si>
  <si>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</si>
  <si>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</si>
  <si>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</si>
  <si>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</si>
  <si>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</si>
  <si>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</si>
  <si>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</si>
  <si>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</si>
  <si>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</si>
  <si>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</si>
  <si>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</si>
  <si>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</si>
  <si>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</si>
  <si>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</si>
  <si>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</si>
  <si>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</si>
  <si>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</si>
  <si>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</si>
  <si>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</si>
  <si>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</si>
  <si>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</si>
  <si>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</si>
  <si>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</si>
  <si>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</si>
  <si>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</si>
  <si>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</si>
  <si>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</si>
  <si>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</si>
  <si>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</si>
  <si>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</si>
  <si>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</si>
  <si>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</si>
  <si>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</si>
  <si>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</si>
  <si>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</si>
  <si>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</si>
  <si>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</si>
  <si>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</si>
  <si>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</si>
  <si>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</si>
  <si>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</si>
  <si>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</si>
  <si>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</si>
  <si>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</si>
  <si>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4206000000.000</t>
  </si>
  <si>
    <t>4.1.5 รายได้อื่นของแผ่นดิน</t>
  </si>
  <si>
    <t>5107000000.000</t>
  </si>
  <si>
    <t>5.1.7 ค่าใช้จ่ายเงินอุดหนุน</t>
  </si>
  <si>
    <t>สำหรับเดือน กันยายน 2563  ปีงบประมาณ 2563 (ข้อมูล ณ วันที่ 23 พฤศจิกายน 2563 เวลา 09.06 น.)</t>
  </si>
  <si>
    <t xml:space="preserve">                                                   สำหรับเดือน กันยายน 2563  ปีงบประมาณ 2563 (ข้อมูล ณ วันที่ 23 พฤศจิกายน 2563 เวลา 09.06 น.)</t>
  </si>
  <si>
    <t>00431 บึงกาฬ,สสอ_</t>
  </si>
  <si>
    <t>00432 พรเจริญ,สสอ_</t>
  </si>
  <si>
    <t>5101040000.000</t>
  </si>
  <si>
    <t>5.1.2 บัญชีค่าบำเหน็จบำนาญ</t>
  </si>
  <si>
    <t>00410 สำนักงานสาธารณสุขอำเภอเพ็ญ</t>
  </si>
  <si>
    <t>รพ.สต.เฉลิมพระเกียรติ 60 พรรษา นวมินทราชินี</t>
  </si>
  <si>
    <t>รพ.สต.บ้านนาเลียง, รพ.สต.สร้างติ่ว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</si>
</sst>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08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10" fillId="23" borderId="0" xfId="1" applyFont="1" applyFill="1"/>
    <xf numFmtId="0" fontId="17" fillId="0" borderId="0" xfId="0" applyFont="1" applyAlignment="1">
      <alignment horizontal="right"/>
    </xf>
    <xf numFmtId="43" fontId="1" fillId="2" borderId="0" xfId="1" applyFont="1" applyFill="1"/>
    <xf numFmtId="43" fontId="0" fillId="2" borderId="0" xfId="1" applyFont="1" applyFill="1" applyAlignment="1">
      <alignment horizontal="left"/>
    </xf>
    <xf numFmtId="43" fontId="10" fillId="2" borderId="0" xfId="1" applyFont="1" applyFill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7" fillId="19" borderId="0" xfId="0" applyFont="1" applyFill="1" applyAlignment="1">
      <alignment horizontal="center" vertical="center" wrapText="1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en-US" baseline="0"/>
              <a:t>  </a:t>
            </a:r>
            <a:r>
              <a:rPr lang="th-TH" baseline="0"/>
              <a:t>กันยายน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99.523809523809518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98.675496688741731</c:v>
                </c:pt>
                <c:pt idx="7">
                  <c:v>99.656750572082373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0.47619047619047622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1.3245033112582782</c:v>
                </c:pt>
                <c:pt idx="7">
                  <c:v>0.34324942791762014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784353600"/>
        <c:axId val="-784343808"/>
      </c:barChart>
      <c:catAx>
        <c:axId val="-78435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-784343808"/>
        <c:crosses val="autoZero"/>
        <c:auto val="1"/>
        <c:lblAlgn val="ctr"/>
        <c:lblOffset val="100"/>
        <c:noMultiLvlLbl val="0"/>
      </c:catAx>
      <c:valAx>
        <c:axId val="-784343808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-78435360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1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0"/>
  <sheetViews>
    <sheetView topLeftCell="X1" zoomScale="70" zoomScaleNormal="70" workbookViewId="0">
      <selection activeCell="AB1" sqref="A1:AB1048576"/>
    </sheetView>
  </sheetViews>
  <sheetFormatPr defaultColWidth="27.375" defaultRowHeight="14.25" x14ac:dyDescent="0.2"/>
  <cols>
    <col min="1" max="1" width="27.375" style="327"/>
    <col min="2" max="3" width="27.375" style="243"/>
    <col min="4" max="4" width="34" style="243" bestFit="1" customWidth="1"/>
    <col min="5" max="7" width="27.375" style="327"/>
    <col min="8" max="12" width="27.375" style="244"/>
    <col min="13" max="13" width="27.375" style="327"/>
    <col min="14" max="22" width="27.375" style="40"/>
    <col min="23" max="26" width="27.375" style="245"/>
    <col min="27" max="27" width="33.125" style="245" bestFit="1" customWidth="1"/>
    <col min="28" max="28" width="27.375" style="245"/>
    <col min="29" max="16384" width="27.375" style="327"/>
  </cols>
  <sheetData>
    <row r="1" spans="1:28" x14ac:dyDescent="0.2">
      <c r="A1" s="327" t="s">
        <v>2456</v>
      </c>
      <c r="B1" s="243" t="s">
        <v>2462</v>
      </c>
      <c r="C1" s="243" t="s">
        <v>2464</v>
      </c>
      <c r="D1" s="243" t="s">
        <v>2466</v>
      </c>
      <c r="E1" s="327" t="s">
        <v>2468</v>
      </c>
      <c r="F1" s="327" t="s">
        <v>2470</v>
      </c>
      <c r="G1" s="327" t="s">
        <v>2472</v>
      </c>
      <c r="H1" s="244" t="s">
        <v>2474</v>
      </c>
      <c r="I1" s="244" t="s">
        <v>2476</v>
      </c>
      <c r="J1" s="244" t="s">
        <v>2478</v>
      </c>
      <c r="K1" s="244" t="s">
        <v>2480</v>
      </c>
      <c r="L1" s="244" t="s">
        <v>2482</v>
      </c>
      <c r="M1" s="327" t="s">
        <v>2484</v>
      </c>
      <c r="N1" s="40" t="s">
        <v>2486</v>
      </c>
      <c r="O1" s="40" t="s">
        <v>2488</v>
      </c>
      <c r="P1" s="40" t="s">
        <v>2490</v>
      </c>
      <c r="Q1" s="40" t="s">
        <v>3017</v>
      </c>
      <c r="R1" s="40" t="s">
        <v>2492</v>
      </c>
      <c r="S1" s="40" t="s">
        <v>2494</v>
      </c>
      <c r="T1" s="40" t="s">
        <v>2496</v>
      </c>
      <c r="U1" s="40" t="s">
        <v>2498</v>
      </c>
      <c r="V1" s="40" t="s">
        <v>2500</v>
      </c>
      <c r="W1" s="245" t="s">
        <v>2502</v>
      </c>
      <c r="X1" s="245" t="s">
        <v>2504</v>
      </c>
      <c r="Y1" s="245" t="s">
        <v>2506</v>
      </c>
      <c r="Z1" s="245" t="s">
        <v>2508</v>
      </c>
      <c r="AA1" s="245" t="s">
        <v>2510</v>
      </c>
      <c r="AB1" s="245" t="s">
        <v>2512</v>
      </c>
    </row>
    <row r="2" spans="1:28" x14ac:dyDescent="0.2">
      <c r="A2" s="327" t="s">
        <v>2457</v>
      </c>
      <c r="B2" s="243" t="s">
        <v>2463</v>
      </c>
      <c r="C2" s="243" t="s">
        <v>2465</v>
      </c>
      <c r="D2" s="243" t="s">
        <v>2467</v>
      </c>
      <c r="E2" s="327" t="s">
        <v>2469</v>
      </c>
      <c r="F2" s="327" t="s">
        <v>2471</v>
      </c>
      <c r="G2" s="327" t="s">
        <v>2473</v>
      </c>
      <c r="H2" s="244" t="s">
        <v>2475</v>
      </c>
      <c r="I2" s="244" t="s">
        <v>2477</v>
      </c>
      <c r="J2" s="244" t="s">
        <v>2479</v>
      </c>
      <c r="K2" s="244" t="s">
        <v>2481</v>
      </c>
      <c r="L2" s="244" t="s">
        <v>2483</v>
      </c>
      <c r="M2" s="327" t="s">
        <v>2485</v>
      </c>
      <c r="N2" s="40" t="s">
        <v>2487</v>
      </c>
      <c r="O2" s="40" t="s">
        <v>2489</v>
      </c>
      <c r="P2" s="40" t="s">
        <v>2491</v>
      </c>
      <c r="Q2" s="40" t="s">
        <v>3018</v>
      </c>
      <c r="R2" s="40" t="s">
        <v>2493</v>
      </c>
      <c r="S2" s="40" t="s">
        <v>2495</v>
      </c>
      <c r="T2" s="40" t="s">
        <v>2497</v>
      </c>
      <c r="U2" s="40" t="s">
        <v>2499</v>
      </c>
      <c r="V2" s="40" t="s">
        <v>2501</v>
      </c>
      <c r="W2" s="245" t="s">
        <v>2503</v>
      </c>
      <c r="X2" s="245" t="s">
        <v>2505</v>
      </c>
      <c r="Y2" s="245" t="s">
        <v>2507</v>
      </c>
      <c r="Z2" s="245" t="s">
        <v>2509</v>
      </c>
      <c r="AA2" s="245" t="s">
        <v>2511</v>
      </c>
      <c r="AB2" s="245" t="s">
        <v>2513</v>
      </c>
    </row>
    <row r="3" spans="1:28" x14ac:dyDescent="0.2">
      <c r="A3" s="327" t="s">
        <v>2458</v>
      </c>
      <c r="B3" s="243">
        <v>28831647.399999999</v>
      </c>
      <c r="C3" s="243">
        <v>2270596.7200000002</v>
      </c>
      <c r="D3" s="243">
        <v>3828847.72</v>
      </c>
      <c r="E3" s="327">
        <v>68361857.400000006</v>
      </c>
      <c r="F3" s="327">
        <v>29491347.010000002</v>
      </c>
      <c r="G3" s="327">
        <v>74000</v>
      </c>
      <c r="H3" s="244">
        <v>188292</v>
      </c>
      <c r="I3" s="244">
        <v>1528483.62</v>
      </c>
      <c r="J3" s="244">
        <v>1902.4</v>
      </c>
      <c r="K3" s="244">
        <v>22256071.780000001</v>
      </c>
      <c r="L3" s="244">
        <v>7620287.6500000004</v>
      </c>
      <c r="M3" s="327">
        <v>-7227266.6100000003</v>
      </c>
      <c r="N3" s="40">
        <v>-25080113.309999999</v>
      </c>
      <c r="O3" s="40">
        <v>3255027.75</v>
      </c>
      <c r="P3" s="40">
        <v>147174373.06</v>
      </c>
      <c r="Q3" s="40">
        <v>861.02</v>
      </c>
      <c r="R3" s="40">
        <v>116620875.05</v>
      </c>
      <c r="S3" s="40">
        <v>5950358</v>
      </c>
      <c r="T3" s="40">
        <v>120924.13</v>
      </c>
      <c r="U3" s="40">
        <v>63708933.060000002</v>
      </c>
      <c r="V3" s="40">
        <v>13789803.33</v>
      </c>
      <c r="W3" s="245">
        <v>105081414.61</v>
      </c>
      <c r="X3" s="245">
        <v>513491.8</v>
      </c>
      <c r="Y3" s="245">
        <v>327348.32</v>
      </c>
      <c r="Z3" s="245">
        <v>90056525</v>
      </c>
      <c r="AA3" s="245">
        <v>17541974.649999999</v>
      </c>
      <c r="AB3" s="245">
        <v>3529762.3</v>
      </c>
    </row>
    <row r="5" spans="1:28" x14ac:dyDescent="0.2">
      <c r="A5" s="327" t="s">
        <v>3365</v>
      </c>
      <c r="B5" s="243">
        <v>479.88</v>
      </c>
      <c r="E5" s="327">
        <v>2872639.22</v>
      </c>
      <c r="F5" s="327">
        <v>393503.96</v>
      </c>
      <c r="L5" s="244">
        <v>456008.1</v>
      </c>
      <c r="O5" s="40">
        <v>3129292.32</v>
      </c>
      <c r="P5" s="40">
        <v>13498.58</v>
      </c>
      <c r="T5" s="40">
        <v>24.02</v>
      </c>
      <c r="U5" s="40">
        <v>2194060</v>
      </c>
      <c r="W5" s="245">
        <v>2194060</v>
      </c>
      <c r="AA5" s="245">
        <v>332199.96000000002</v>
      </c>
    </row>
    <row r="6" spans="1:28" x14ac:dyDescent="0.2">
      <c r="A6" s="327" t="s">
        <v>3366</v>
      </c>
      <c r="B6" s="243">
        <v>0</v>
      </c>
      <c r="E6" s="327">
        <v>257108.62</v>
      </c>
      <c r="F6" s="327">
        <v>2</v>
      </c>
      <c r="O6" s="40">
        <v>-2403145.84</v>
      </c>
      <c r="P6" s="40">
        <v>2794467.22</v>
      </c>
      <c r="V6" s="40">
        <v>106761.97</v>
      </c>
      <c r="W6" s="245">
        <v>700</v>
      </c>
      <c r="Z6" s="245">
        <v>106061.97</v>
      </c>
      <c r="AA6" s="245">
        <v>134210.76</v>
      </c>
    </row>
    <row r="7" spans="1:28" x14ac:dyDescent="0.2">
      <c r="A7" s="327" t="s">
        <v>2459</v>
      </c>
      <c r="B7" s="243">
        <v>527444</v>
      </c>
      <c r="C7" s="243">
        <v>13371</v>
      </c>
      <c r="D7" s="243">
        <v>0</v>
      </c>
      <c r="E7" s="327">
        <v>1856981.03</v>
      </c>
      <c r="F7" s="327">
        <v>34506</v>
      </c>
      <c r="J7" s="244">
        <v>1902.4</v>
      </c>
      <c r="L7" s="244">
        <v>6013354.8099999996</v>
      </c>
      <c r="M7" s="327">
        <v>-7291175.6100000003</v>
      </c>
      <c r="N7" s="40">
        <v>-3885679.94</v>
      </c>
      <c r="P7" s="40">
        <v>5133149</v>
      </c>
      <c r="R7" s="40">
        <v>267100</v>
      </c>
      <c r="U7" s="40">
        <v>1672030</v>
      </c>
      <c r="V7" s="40">
        <v>7315080.8700000001</v>
      </c>
      <c r="W7" s="245">
        <v>1891512.5</v>
      </c>
      <c r="Y7" s="245">
        <v>20520</v>
      </c>
      <c r="Z7" s="245">
        <v>4630627</v>
      </c>
      <c r="AA7" s="245">
        <v>250800</v>
      </c>
    </row>
    <row r="8" spans="1:28" x14ac:dyDescent="0.2">
      <c r="A8" s="327" t="s">
        <v>2460</v>
      </c>
      <c r="B8" s="243">
        <v>16066.59</v>
      </c>
      <c r="D8" s="243">
        <v>3640</v>
      </c>
      <c r="E8" s="327">
        <v>2679628.64</v>
      </c>
      <c r="F8" s="327">
        <v>23913.200000000001</v>
      </c>
      <c r="L8" s="244">
        <v>16960</v>
      </c>
      <c r="O8" s="40">
        <v>2084587.41</v>
      </c>
      <c r="P8" s="40">
        <v>840540.25</v>
      </c>
      <c r="T8" s="40">
        <v>392.1</v>
      </c>
      <c r="U8" s="40">
        <v>7152480</v>
      </c>
      <c r="V8" s="40">
        <v>51415.199999999997</v>
      </c>
      <c r="W8" s="245">
        <v>7164980</v>
      </c>
      <c r="Y8" s="245">
        <v>8000</v>
      </c>
      <c r="Z8" s="245">
        <v>48315.45</v>
      </c>
      <c r="AA8" s="245">
        <v>187501.08</v>
      </c>
      <c r="AB8" s="245">
        <v>14330</v>
      </c>
    </row>
    <row r="9" spans="1:28" x14ac:dyDescent="0.2">
      <c r="A9" s="327" t="s">
        <v>2461</v>
      </c>
      <c r="B9" s="243">
        <v>7280</v>
      </c>
      <c r="C9" s="243">
        <v>74538</v>
      </c>
      <c r="E9" s="327">
        <v>3523566.68</v>
      </c>
      <c r="F9" s="327">
        <v>70956.98</v>
      </c>
      <c r="I9" s="244">
        <v>74538</v>
      </c>
      <c r="K9" s="244">
        <v>5120</v>
      </c>
      <c r="O9" s="40">
        <v>3620989.31</v>
      </c>
      <c r="R9" s="40">
        <v>4880</v>
      </c>
      <c r="U9" s="40">
        <v>2237833.96</v>
      </c>
      <c r="V9" s="40">
        <v>612456</v>
      </c>
      <c r="W9" s="245">
        <v>2606453.96</v>
      </c>
      <c r="Y9" s="245">
        <v>15346</v>
      </c>
      <c r="Z9" s="245">
        <v>238324.95</v>
      </c>
      <c r="AA9" s="245">
        <v>19350.7</v>
      </c>
    </row>
    <row r="10" spans="1:28" x14ac:dyDescent="0.2">
      <c r="A10" s="327" t="s">
        <v>179</v>
      </c>
      <c r="B10" s="243">
        <v>1172874.8799999999</v>
      </c>
      <c r="C10" s="243">
        <v>116586</v>
      </c>
      <c r="D10" s="243">
        <v>42768.92</v>
      </c>
      <c r="E10" s="327">
        <v>282656.24</v>
      </c>
      <c r="F10" s="327">
        <v>522579.89</v>
      </c>
      <c r="I10" s="244">
        <v>6500</v>
      </c>
      <c r="K10" s="244">
        <v>380478</v>
      </c>
      <c r="L10" s="244">
        <v>6110.73</v>
      </c>
      <c r="O10" s="40">
        <v>-558609.79</v>
      </c>
      <c r="P10" s="40">
        <v>2551683.71</v>
      </c>
      <c r="R10" s="40">
        <v>3418194.12</v>
      </c>
      <c r="T10" s="40">
        <v>4266.96</v>
      </c>
      <c r="U10" s="40">
        <v>1231131.6000000001</v>
      </c>
      <c r="V10" s="40">
        <v>36000</v>
      </c>
      <c r="W10" s="245">
        <v>2637864.6</v>
      </c>
      <c r="X10" s="245">
        <v>49920</v>
      </c>
      <c r="Y10" s="245">
        <v>7520</v>
      </c>
      <c r="Z10" s="245">
        <v>1835144.65</v>
      </c>
      <c r="AA10" s="245">
        <v>356340.15</v>
      </c>
      <c r="AB10" s="245">
        <v>51500</v>
      </c>
    </row>
    <row r="11" spans="1:28" x14ac:dyDescent="0.2">
      <c r="A11" s="327" t="s">
        <v>181</v>
      </c>
      <c r="B11" s="243">
        <v>414371.39</v>
      </c>
      <c r="C11" s="243">
        <v>54058</v>
      </c>
      <c r="D11" s="243">
        <v>192835.52</v>
      </c>
      <c r="E11" s="327">
        <v>2222111.2599999998</v>
      </c>
      <c r="F11" s="327">
        <v>406455.21</v>
      </c>
      <c r="I11" s="244">
        <v>13000</v>
      </c>
      <c r="K11" s="244">
        <v>290000</v>
      </c>
      <c r="L11" s="244">
        <v>0</v>
      </c>
      <c r="O11" s="40">
        <v>-19744.27</v>
      </c>
      <c r="P11" s="40">
        <v>2241809.08</v>
      </c>
      <c r="R11" s="40">
        <v>1937456.67</v>
      </c>
      <c r="T11" s="40">
        <v>1173.8900000000001</v>
      </c>
      <c r="U11" s="40">
        <v>733850</v>
      </c>
      <c r="V11" s="40">
        <v>1007200</v>
      </c>
      <c r="W11" s="245">
        <v>1641014</v>
      </c>
      <c r="X11" s="245">
        <v>34024</v>
      </c>
      <c r="Z11" s="245">
        <v>855338.27</v>
      </c>
      <c r="AA11" s="245">
        <v>384537.72</v>
      </c>
    </row>
    <row r="12" spans="1:28" x14ac:dyDescent="0.2">
      <c r="A12" s="327" t="s">
        <v>183</v>
      </c>
      <c r="B12" s="243">
        <v>687501.02</v>
      </c>
      <c r="C12" s="243">
        <v>30235.05</v>
      </c>
      <c r="D12" s="243">
        <v>36944.61</v>
      </c>
      <c r="E12" s="327">
        <v>1076924.1399999999</v>
      </c>
      <c r="F12" s="327">
        <v>859663.51</v>
      </c>
      <c r="H12" s="244">
        <v>0</v>
      </c>
      <c r="I12" s="244">
        <v>26740</v>
      </c>
      <c r="L12" s="244">
        <v>5263.44</v>
      </c>
      <c r="O12" s="40">
        <v>2143082.6</v>
      </c>
      <c r="P12" s="40">
        <v>1390481.55</v>
      </c>
      <c r="R12" s="40">
        <v>3999801.25</v>
      </c>
      <c r="T12" s="40">
        <v>3694.45</v>
      </c>
      <c r="U12" s="40">
        <v>618200</v>
      </c>
      <c r="V12" s="40">
        <v>4600</v>
      </c>
      <c r="W12" s="245">
        <v>2173208</v>
      </c>
      <c r="X12" s="245">
        <v>18485</v>
      </c>
      <c r="Y12" s="245">
        <v>50935</v>
      </c>
      <c r="Z12" s="245">
        <v>2989714.4</v>
      </c>
      <c r="AA12" s="245">
        <v>268252.56</v>
      </c>
    </row>
    <row r="13" spans="1:28" x14ac:dyDescent="0.2">
      <c r="A13" s="327" t="s">
        <v>185</v>
      </c>
      <c r="B13" s="243">
        <v>1169464.5900000001</v>
      </c>
      <c r="C13" s="243">
        <v>19020.05</v>
      </c>
      <c r="D13" s="243">
        <v>51881.81</v>
      </c>
      <c r="E13" s="327">
        <v>440608.65</v>
      </c>
      <c r="F13" s="327">
        <v>560150.81999999995</v>
      </c>
      <c r="H13" s="244">
        <v>0</v>
      </c>
      <c r="I13" s="244">
        <v>18425</v>
      </c>
      <c r="K13" s="244">
        <v>472166</v>
      </c>
      <c r="L13" s="244">
        <v>0</v>
      </c>
      <c r="O13" s="40">
        <v>414538.7</v>
      </c>
      <c r="P13" s="40">
        <v>1997230.39</v>
      </c>
      <c r="R13" s="40">
        <v>1963628.42</v>
      </c>
      <c r="T13" s="40">
        <v>3454.42</v>
      </c>
      <c r="U13" s="40">
        <v>730813.8</v>
      </c>
      <c r="V13" s="40">
        <v>96500</v>
      </c>
      <c r="W13" s="245">
        <v>1391888.8</v>
      </c>
      <c r="X13" s="245">
        <v>7120</v>
      </c>
      <c r="Z13" s="245">
        <v>1607912.47</v>
      </c>
      <c r="AA13" s="245">
        <v>448709.54</v>
      </c>
    </row>
    <row r="14" spans="1:28" x14ac:dyDescent="0.2">
      <c r="A14" s="327" t="s">
        <v>187</v>
      </c>
      <c r="B14" s="243">
        <v>977850.25</v>
      </c>
      <c r="C14" s="243">
        <v>182420</v>
      </c>
      <c r="D14" s="243">
        <v>91003.4</v>
      </c>
      <c r="E14" s="327">
        <v>653608.48</v>
      </c>
      <c r="F14" s="327">
        <v>481446.56</v>
      </c>
      <c r="H14" s="244">
        <v>0</v>
      </c>
      <c r="I14" s="244">
        <v>19210</v>
      </c>
      <c r="K14" s="244">
        <v>709398</v>
      </c>
      <c r="L14" s="244">
        <v>3597.4</v>
      </c>
      <c r="M14" s="327">
        <v>38750</v>
      </c>
      <c r="O14" s="40">
        <v>-327756.42</v>
      </c>
      <c r="P14" s="40">
        <v>2502473.91</v>
      </c>
      <c r="R14" s="40">
        <v>2361428.39</v>
      </c>
      <c r="T14" s="40">
        <v>3195.02</v>
      </c>
      <c r="U14" s="40">
        <v>1327302.8</v>
      </c>
      <c r="W14" s="245">
        <v>2179913.7999999998</v>
      </c>
      <c r="Z14" s="245">
        <v>1665808.51</v>
      </c>
      <c r="AA14" s="245">
        <v>339228.1</v>
      </c>
      <c r="AB14" s="245">
        <v>66320</v>
      </c>
    </row>
    <row r="15" spans="1:28" x14ac:dyDescent="0.2">
      <c r="A15" s="327" t="s">
        <v>189</v>
      </c>
      <c r="B15" s="243">
        <v>896351.53</v>
      </c>
      <c r="C15" s="243">
        <v>19621</v>
      </c>
      <c r="D15" s="243">
        <v>274093.39</v>
      </c>
      <c r="E15" s="327">
        <v>392914</v>
      </c>
      <c r="F15" s="327">
        <v>377584.22</v>
      </c>
      <c r="I15" s="244">
        <v>9750</v>
      </c>
      <c r="K15" s="244">
        <v>188345</v>
      </c>
      <c r="L15" s="244">
        <v>905.98</v>
      </c>
      <c r="O15" s="40">
        <v>-1035693.9</v>
      </c>
      <c r="P15" s="40">
        <v>2525004.41</v>
      </c>
      <c r="R15" s="40">
        <v>2173936.83</v>
      </c>
      <c r="S15" s="40">
        <v>188043</v>
      </c>
      <c r="T15" s="40">
        <v>2631</v>
      </c>
      <c r="U15" s="40">
        <v>1374407.3</v>
      </c>
      <c r="V15" s="40">
        <v>85521</v>
      </c>
      <c r="W15" s="245">
        <v>1978776.3</v>
      </c>
      <c r="Z15" s="245">
        <v>1165189.31</v>
      </c>
      <c r="AA15" s="245">
        <v>408320.87</v>
      </c>
    </row>
    <row r="16" spans="1:28" x14ac:dyDescent="0.2">
      <c r="A16" s="327" t="s">
        <v>191</v>
      </c>
      <c r="B16" s="243">
        <v>457909.59</v>
      </c>
      <c r="C16" s="243">
        <v>59800</v>
      </c>
      <c r="D16" s="243">
        <v>69340.77</v>
      </c>
      <c r="E16" s="327">
        <v>274738.37</v>
      </c>
      <c r="F16" s="327">
        <v>739683.21</v>
      </c>
      <c r="I16" s="244">
        <v>13000</v>
      </c>
      <c r="K16" s="244">
        <v>60000</v>
      </c>
      <c r="L16" s="244">
        <v>1000.88</v>
      </c>
      <c r="O16" s="40">
        <v>-3270957.11</v>
      </c>
      <c r="P16" s="40">
        <v>4613167.97</v>
      </c>
      <c r="R16" s="40">
        <v>2344246.9</v>
      </c>
      <c r="T16" s="40">
        <v>1690.83</v>
      </c>
      <c r="U16" s="40">
        <v>753684</v>
      </c>
      <c r="V16" s="40">
        <v>78000</v>
      </c>
      <c r="W16" s="245">
        <v>1244337</v>
      </c>
      <c r="X16" s="245">
        <v>2800</v>
      </c>
      <c r="Y16" s="245">
        <v>11520</v>
      </c>
      <c r="Z16" s="245">
        <v>1537264.13</v>
      </c>
      <c r="AA16" s="245">
        <v>196440.4</v>
      </c>
    </row>
    <row r="17" spans="1:27" x14ac:dyDescent="0.2">
      <c r="A17" s="327" t="s">
        <v>193</v>
      </c>
      <c r="B17" s="243">
        <v>565501.97</v>
      </c>
      <c r="C17" s="243">
        <v>28424</v>
      </c>
      <c r="D17" s="243">
        <v>121984.14</v>
      </c>
      <c r="E17" s="327">
        <v>1748465.32</v>
      </c>
      <c r="F17" s="327">
        <v>746942.11</v>
      </c>
      <c r="I17" s="244">
        <v>26421.89</v>
      </c>
      <c r="K17" s="244">
        <v>454983.36</v>
      </c>
      <c r="L17" s="244">
        <v>9648</v>
      </c>
      <c r="N17" s="40">
        <v>-1001238.62</v>
      </c>
      <c r="O17" s="40">
        <v>602398.93000000005</v>
      </c>
      <c r="P17" s="40">
        <v>2841083.43</v>
      </c>
      <c r="R17" s="40">
        <v>1909805.78</v>
      </c>
      <c r="T17" s="40">
        <v>1059.51</v>
      </c>
      <c r="U17" s="40">
        <v>905120</v>
      </c>
      <c r="W17" s="245">
        <v>1586817</v>
      </c>
      <c r="Z17" s="245">
        <v>802961.54</v>
      </c>
      <c r="AA17" s="245">
        <v>148186.20000000001</v>
      </c>
    </row>
    <row r="18" spans="1:27" x14ac:dyDescent="0.2">
      <c r="A18" s="327" t="s">
        <v>195</v>
      </c>
      <c r="B18" s="243">
        <v>396566.48</v>
      </c>
      <c r="C18" s="243">
        <v>0</v>
      </c>
      <c r="D18" s="243">
        <v>56978.26</v>
      </c>
      <c r="E18" s="327">
        <v>2640766.44</v>
      </c>
      <c r="F18" s="327">
        <v>244875.22</v>
      </c>
      <c r="H18" s="244">
        <v>8800</v>
      </c>
      <c r="I18" s="244">
        <v>10150</v>
      </c>
      <c r="K18" s="244">
        <v>143656</v>
      </c>
      <c r="L18" s="244">
        <v>4850</v>
      </c>
      <c r="O18" s="40">
        <v>2818559.99</v>
      </c>
      <c r="P18" s="40">
        <v>675062.61</v>
      </c>
      <c r="R18" s="40">
        <v>1568061.61</v>
      </c>
      <c r="S18" s="40">
        <v>114950</v>
      </c>
      <c r="T18" s="40">
        <v>1785.31</v>
      </c>
      <c r="U18" s="40">
        <v>807012.8</v>
      </c>
      <c r="V18" s="40">
        <v>108000</v>
      </c>
      <c r="W18" s="245">
        <v>1273168.8</v>
      </c>
      <c r="X18" s="245">
        <v>7080</v>
      </c>
      <c r="Y18" s="245">
        <v>3888</v>
      </c>
      <c r="Z18" s="245">
        <v>1333764.4099999999</v>
      </c>
      <c r="AA18" s="245">
        <v>303800.71000000002</v>
      </c>
    </row>
    <row r="19" spans="1:27" x14ac:dyDescent="0.2">
      <c r="A19" s="327" t="s">
        <v>197</v>
      </c>
      <c r="B19" s="243">
        <v>600181.48</v>
      </c>
      <c r="C19" s="243">
        <v>34446.879999999997</v>
      </c>
      <c r="D19" s="243">
        <v>101864.12</v>
      </c>
      <c r="E19" s="327">
        <v>205536.08</v>
      </c>
      <c r="F19" s="327">
        <v>532407.05000000005</v>
      </c>
      <c r="I19" s="244">
        <v>2715</v>
      </c>
      <c r="K19" s="244">
        <v>903980</v>
      </c>
      <c r="L19" s="244">
        <v>6083.62</v>
      </c>
      <c r="O19" s="40">
        <v>-1027720.32</v>
      </c>
      <c r="P19" s="40">
        <v>1767990.24</v>
      </c>
      <c r="R19" s="40">
        <v>2113718.5699999998</v>
      </c>
      <c r="T19" s="40">
        <v>1302.73</v>
      </c>
      <c r="U19" s="40">
        <v>1036520</v>
      </c>
      <c r="W19" s="245">
        <v>1627571.5</v>
      </c>
      <c r="X19" s="245">
        <v>11088</v>
      </c>
      <c r="Z19" s="245">
        <v>1469056.67</v>
      </c>
      <c r="AA19" s="245">
        <v>222438.06</v>
      </c>
    </row>
    <row r="20" spans="1:27" x14ac:dyDescent="0.2">
      <c r="A20" s="327" t="s">
        <v>199</v>
      </c>
      <c r="B20" s="243">
        <v>903403.68</v>
      </c>
      <c r="C20" s="243">
        <v>37700</v>
      </c>
      <c r="D20" s="243">
        <v>55881.71</v>
      </c>
      <c r="E20" s="327">
        <v>3208952.87</v>
      </c>
      <c r="F20" s="327">
        <v>673376.59</v>
      </c>
      <c r="H20" s="244">
        <v>0</v>
      </c>
      <c r="I20" s="244">
        <v>10562.6</v>
      </c>
      <c r="K20" s="244">
        <v>381140</v>
      </c>
      <c r="L20" s="244">
        <v>3817.09</v>
      </c>
      <c r="N20" s="40">
        <v>489131.41</v>
      </c>
      <c r="O20" s="40">
        <v>3116195.21</v>
      </c>
      <c r="P20" s="40">
        <v>938360.62</v>
      </c>
      <c r="R20" s="40">
        <v>2838063.81</v>
      </c>
      <c r="T20" s="40">
        <v>2677.29</v>
      </c>
      <c r="U20" s="40">
        <v>1626104.5</v>
      </c>
      <c r="W20" s="245">
        <v>2498695.5</v>
      </c>
      <c r="X20" s="245">
        <v>26720</v>
      </c>
      <c r="Y20" s="245">
        <v>5052</v>
      </c>
      <c r="Z20" s="245">
        <v>1617158.68</v>
      </c>
      <c r="AA20" s="245">
        <v>379111.5</v>
      </c>
    </row>
    <row r="21" spans="1:27" x14ac:dyDescent="0.2">
      <c r="A21" s="327" t="s">
        <v>201</v>
      </c>
      <c r="B21" s="243">
        <v>190478.66</v>
      </c>
      <c r="C21" s="243">
        <v>71400</v>
      </c>
      <c r="D21" s="243">
        <v>19800.87</v>
      </c>
      <c r="E21" s="327">
        <v>315952.73</v>
      </c>
      <c r="F21" s="327">
        <v>773927.12</v>
      </c>
      <c r="I21" s="244">
        <v>0</v>
      </c>
      <c r="K21" s="244">
        <v>264127</v>
      </c>
      <c r="L21" s="244">
        <v>3503</v>
      </c>
      <c r="O21" s="40">
        <v>771869.44</v>
      </c>
      <c r="P21" s="40">
        <v>909939.73</v>
      </c>
      <c r="R21" s="40">
        <v>1912159.17</v>
      </c>
      <c r="T21" s="40">
        <v>1313.88</v>
      </c>
      <c r="U21" s="40">
        <v>1261240</v>
      </c>
      <c r="W21" s="245">
        <v>2102559</v>
      </c>
      <c r="X21" s="245">
        <v>6030</v>
      </c>
      <c r="Z21" s="245">
        <v>1398668.84</v>
      </c>
      <c r="AA21" s="245">
        <v>245335</v>
      </c>
    </row>
    <row r="22" spans="1:27" x14ac:dyDescent="0.2">
      <c r="A22" s="327" t="s">
        <v>203</v>
      </c>
      <c r="B22" s="243">
        <v>882985.33</v>
      </c>
      <c r="C22" s="243">
        <v>190088</v>
      </c>
      <c r="D22" s="243">
        <v>533896.36</v>
      </c>
      <c r="E22" s="327">
        <v>578684.39</v>
      </c>
      <c r="F22" s="327">
        <v>387802.85</v>
      </c>
      <c r="H22" s="244">
        <v>26860</v>
      </c>
      <c r="I22" s="244">
        <v>6036.41</v>
      </c>
      <c r="K22" s="244">
        <v>581085</v>
      </c>
      <c r="L22" s="244">
        <v>7521.89</v>
      </c>
      <c r="O22" s="40">
        <v>415697.8</v>
      </c>
      <c r="P22" s="40">
        <v>1741975.93</v>
      </c>
      <c r="R22" s="40">
        <v>1626875.85</v>
      </c>
      <c r="U22" s="40">
        <v>416280</v>
      </c>
      <c r="W22" s="245">
        <v>1148645</v>
      </c>
      <c r="X22" s="245">
        <v>30098</v>
      </c>
      <c r="Y22" s="245">
        <v>1536</v>
      </c>
      <c r="Z22" s="245">
        <v>894297.39</v>
      </c>
      <c r="AA22" s="245">
        <v>174299.56</v>
      </c>
    </row>
    <row r="23" spans="1:27" x14ac:dyDescent="0.2">
      <c r="A23" s="327" t="s">
        <v>205</v>
      </c>
      <c r="B23" s="243">
        <v>584513.52</v>
      </c>
      <c r="C23" s="243">
        <v>0</v>
      </c>
      <c r="D23" s="243">
        <v>112715.9</v>
      </c>
      <c r="E23" s="327">
        <v>1923239.87</v>
      </c>
      <c r="F23" s="327">
        <v>637782.49</v>
      </c>
      <c r="H23" s="244">
        <v>18000</v>
      </c>
      <c r="I23" s="244">
        <v>19246.419999999998</v>
      </c>
      <c r="K23" s="244">
        <v>277100</v>
      </c>
      <c r="L23" s="244">
        <v>37.380000000000003</v>
      </c>
      <c r="O23" s="40">
        <v>1207563.03</v>
      </c>
      <c r="P23" s="40">
        <v>2083742</v>
      </c>
      <c r="R23" s="40">
        <v>1922753.19</v>
      </c>
      <c r="T23" s="40">
        <v>1350.59</v>
      </c>
      <c r="U23" s="40">
        <v>433340</v>
      </c>
      <c r="W23" s="245">
        <v>1133412</v>
      </c>
      <c r="X23" s="245">
        <v>13645</v>
      </c>
      <c r="Z23" s="245">
        <v>1293203.8600000001</v>
      </c>
      <c r="AA23" s="245">
        <v>264619.96999999997</v>
      </c>
    </row>
    <row r="24" spans="1:27" x14ac:dyDescent="0.2">
      <c r="A24" s="327" t="s">
        <v>210</v>
      </c>
      <c r="B24" s="243">
        <v>245665.51</v>
      </c>
      <c r="C24" s="243">
        <v>29700</v>
      </c>
      <c r="D24" s="243">
        <v>21503.47</v>
      </c>
      <c r="E24" s="327">
        <v>104313.3</v>
      </c>
      <c r="F24" s="327">
        <v>102054.96</v>
      </c>
      <c r="L24" s="244">
        <v>0</v>
      </c>
      <c r="N24" s="40">
        <v>-1004325.38</v>
      </c>
      <c r="O24" s="40">
        <v>-1710767.31</v>
      </c>
      <c r="P24" s="40">
        <v>3255627.81</v>
      </c>
      <c r="R24" s="40">
        <v>3080285.51</v>
      </c>
      <c r="T24" s="40">
        <v>1473.49</v>
      </c>
      <c r="U24" s="40">
        <v>1410048</v>
      </c>
      <c r="V24" s="40">
        <v>18000</v>
      </c>
      <c r="W24" s="245">
        <v>2347243</v>
      </c>
      <c r="X24" s="245">
        <v>5120</v>
      </c>
      <c r="Z24" s="245">
        <v>2015237.44</v>
      </c>
      <c r="AA24" s="245">
        <v>179504.44</v>
      </c>
    </row>
    <row r="25" spans="1:27" x14ac:dyDescent="0.2">
      <c r="A25" s="327" t="s">
        <v>211</v>
      </c>
      <c r="B25" s="243">
        <v>198152.24</v>
      </c>
      <c r="C25" s="243">
        <v>0</v>
      </c>
      <c r="D25" s="243">
        <v>2246.39</v>
      </c>
      <c r="E25" s="327">
        <v>1105137.8</v>
      </c>
      <c r="F25" s="327">
        <v>320241.94</v>
      </c>
      <c r="L25" s="244">
        <v>-1913</v>
      </c>
      <c r="N25" s="40">
        <v>-160236.91</v>
      </c>
      <c r="P25" s="40">
        <v>1812784.26</v>
      </c>
      <c r="R25" s="40">
        <v>1932980.87</v>
      </c>
      <c r="T25" s="40">
        <v>1819.57</v>
      </c>
      <c r="U25" s="40">
        <v>1695420</v>
      </c>
      <c r="V25" s="40">
        <v>18000</v>
      </c>
      <c r="W25" s="245">
        <v>2175191</v>
      </c>
      <c r="Z25" s="245">
        <v>1305240.18</v>
      </c>
      <c r="AA25" s="245">
        <v>192645.24</v>
      </c>
    </row>
    <row r="26" spans="1:27" x14ac:dyDescent="0.2">
      <c r="A26" s="327" t="s">
        <v>212</v>
      </c>
      <c r="B26" s="243">
        <v>45066.98</v>
      </c>
      <c r="C26" s="243">
        <v>-27741</v>
      </c>
      <c r="D26" s="243">
        <v>10278.17</v>
      </c>
      <c r="E26" s="327">
        <v>36672.68</v>
      </c>
      <c r="F26" s="327">
        <v>566930.68999999994</v>
      </c>
      <c r="I26" s="244">
        <v>3900</v>
      </c>
      <c r="K26" s="244">
        <v>232636</v>
      </c>
      <c r="L26" s="244">
        <v>30078.58</v>
      </c>
      <c r="N26" s="40">
        <v>-1059155.92</v>
      </c>
      <c r="O26" s="40">
        <v>0</v>
      </c>
      <c r="P26" s="40">
        <v>1839928.23</v>
      </c>
      <c r="R26" s="40">
        <v>1051584.32</v>
      </c>
      <c r="T26" s="40">
        <v>487.07</v>
      </c>
      <c r="U26" s="40">
        <v>634998</v>
      </c>
      <c r="W26" s="245">
        <v>1107991.08</v>
      </c>
      <c r="Z26" s="245">
        <v>891909.2</v>
      </c>
      <c r="AA26" s="245">
        <v>103348.48</v>
      </c>
    </row>
    <row r="27" spans="1:27" x14ac:dyDescent="0.2">
      <c r="A27" s="327" t="s">
        <v>213</v>
      </c>
      <c r="B27" s="243">
        <v>248436.56</v>
      </c>
      <c r="C27" s="243">
        <v>0</v>
      </c>
      <c r="D27" s="243">
        <v>-815.41</v>
      </c>
      <c r="E27" s="327">
        <v>2224799</v>
      </c>
      <c r="F27" s="327">
        <v>729452.6</v>
      </c>
      <c r="I27" s="244">
        <v>119900</v>
      </c>
      <c r="K27" s="244">
        <v>250282</v>
      </c>
      <c r="L27" s="244">
        <v>5183</v>
      </c>
      <c r="O27" s="40">
        <v>119265.68</v>
      </c>
      <c r="P27" s="40">
        <v>3263098.4</v>
      </c>
      <c r="R27" s="40">
        <v>1561834.01</v>
      </c>
      <c r="T27" s="40">
        <v>1774.43</v>
      </c>
      <c r="U27" s="40">
        <v>1440120</v>
      </c>
      <c r="W27" s="245">
        <v>2254769</v>
      </c>
      <c r="Z27" s="245">
        <v>1089012.57</v>
      </c>
      <c r="AA27" s="245">
        <v>215803.2</v>
      </c>
    </row>
    <row r="28" spans="1:27" x14ac:dyDescent="0.2">
      <c r="A28" s="327" t="s">
        <v>214</v>
      </c>
      <c r="B28" s="243">
        <v>66247.78</v>
      </c>
      <c r="C28" s="243">
        <v>0</v>
      </c>
      <c r="D28" s="243">
        <v>21713.200000000001</v>
      </c>
      <c r="E28" s="327">
        <v>2317635.19</v>
      </c>
      <c r="F28" s="327">
        <v>568466.93000000005</v>
      </c>
      <c r="L28" s="244">
        <v>3207.32</v>
      </c>
      <c r="M28" s="327">
        <v>24608</v>
      </c>
      <c r="O28" s="40">
        <v>97980.86</v>
      </c>
      <c r="P28" s="40">
        <v>3122820.6</v>
      </c>
      <c r="R28" s="40">
        <v>1518028.85</v>
      </c>
      <c r="T28" s="40">
        <v>825.36</v>
      </c>
      <c r="U28" s="40">
        <v>296160</v>
      </c>
      <c r="W28" s="245">
        <v>782200.17</v>
      </c>
      <c r="Z28" s="245">
        <v>1010838.2</v>
      </c>
      <c r="AA28" s="245">
        <v>296529.52</v>
      </c>
    </row>
    <row r="29" spans="1:27" x14ac:dyDescent="0.2">
      <c r="A29" s="327" t="s">
        <v>215</v>
      </c>
      <c r="B29" s="243">
        <v>193718.83</v>
      </c>
      <c r="D29" s="243">
        <v>9397.52</v>
      </c>
      <c r="E29" s="327">
        <v>1231835.6000000001</v>
      </c>
      <c r="F29" s="327">
        <v>941764.64</v>
      </c>
      <c r="K29" s="244">
        <v>2440965</v>
      </c>
      <c r="L29" s="244">
        <v>3655</v>
      </c>
      <c r="O29" s="40">
        <v>-1651566.27</v>
      </c>
      <c r="P29" s="40">
        <v>2219243.12</v>
      </c>
      <c r="R29" s="40">
        <v>1375000.39</v>
      </c>
      <c r="T29" s="40">
        <v>519.88</v>
      </c>
      <c r="U29" s="40">
        <v>285124.44</v>
      </c>
      <c r="V29" s="40">
        <v>22090</v>
      </c>
      <c r="W29" s="245">
        <v>1083141.1399999999</v>
      </c>
      <c r="Y29" s="245">
        <v>7768</v>
      </c>
      <c r="Z29" s="245">
        <v>1059254.1499999999</v>
      </c>
      <c r="AA29" s="245">
        <v>168151.67999999999</v>
      </c>
    </row>
    <row r="30" spans="1:27" x14ac:dyDescent="0.2">
      <c r="A30" s="327" t="s">
        <v>216</v>
      </c>
      <c r="B30" s="243">
        <v>249313.37</v>
      </c>
      <c r="C30" s="243">
        <v>5751.5</v>
      </c>
      <c r="D30" s="243">
        <v>61388.74</v>
      </c>
      <c r="E30" s="327">
        <v>617773.67000000004</v>
      </c>
      <c r="F30" s="327">
        <v>130237</v>
      </c>
      <c r="I30" s="244">
        <v>4500</v>
      </c>
      <c r="K30" s="244">
        <v>231674</v>
      </c>
      <c r="L30" s="244">
        <v>0</v>
      </c>
      <c r="N30" s="40">
        <v>-210876.62</v>
      </c>
      <c r="P30" s="40">
        <v>1260515.6599999999</v>
      </c>
      <c r="R30" s="40">
        <v>1246677.23</v>
      </c>
      <c r="T30" s="40">
        <v>663.35</v>
      </c>
      <c r="U30" s="40">
        <v>350973.2</v>
      </c>
      <c r="W30" s="245">
        <v>919084.2</v>
      </c>
      <c r="X30" s="245">
        <v>1760</v>
      </c>
      <c r="Y30" s="245">
        <v>3448</v>
      </c>
      <c r="Z30" s="245">
        <v>652598.02</v>
      </c>
      <c r="AA30" s="245">
        <v>242772.32</v>
      </c>
    </row>
    <row r="31" spans="1:27" x14ac:dyDescent="0.2">
      <c r="A31" s="327" t="s">
        <v>217</v>
      </c>
      <c r="B31" s="243">
        <v>137906.84</v>
      </c>
      <c r="C31" s="243">
        <v>0</v>
      </c>
      <c r="D31" s="243">
        <v>3834.79</v>
      </c>
      <c r="E31" s="327">
        <v>313319</v>
      </c>
      <c r="F31" s="327">
        <v>403986.25</v>
      </c>
      <c r="K31" s="244">
        <v>198400</v>
      </c>
      <c r="L31" s="244">
        <v>18424</v>
      </c>
      <c r="M31" s="327">
        <v>551</v>
      </c>
      <c r="N31" s="40">
        <v>-2190280.75</v>
      </c>
      <c r="P31" s="40">
        <v>3095144.84</v>
      </c>
      <c r="R31" s="40">
        <v>1338462.29</v>
      </c>
      <c r="T31" s="40">
        <v>898.29</v>
      </c>
      <c r="U31" s="40">
        <v>1350108</v>
      </c>
      <c r="V31" s="40">
        <v>226581</v>
      </c>
      <c r="W31" s="245">
        <v>2080588</v>
      </c>
      <c r="Z31" s="245">
        <v>769037.79</v>
      </c>
      <c r="AA31" s="245">
        <v>329616</v>
      </c>
    </row>
    <row r="32" spans="1:27" x14ac:dyDescent="0.2">
      <c r="A32" s="327" t="s">
        <v>218</v>
      </c>
      <c r="B32" s="243">
        <v>457852.73</v>
      </c>
      <c r="C32" s="243">
        <v>0</v>
      </c>
      <c r="D32" s="243">
        <v>21881</v>
      </c>
      <c r="E32" s="327">
        <v>999170.4</v>
      </c>
      <c r="F32" s="327">
        <v>3656371.24</v>
      </c>
      <c r="I32" s="244">
        <v>373000</v>
      </c>
      <c r="L32" s="244">
        <v>0</v>
      </c>
      <c r="N32" s="40">
        <v>-6227238.2800000003</v>
      </c>
      <c r="P32" s="40">
        <v>11903501.289999999</v>
      </c>
      <c r="R32" s="40">
        <v>3085343.95</v>
      </c>
      <c r="S32" s="40">
        <v>702000</v>
      </c>
      <c r="T32" s="40">
        <v>2649.45</v>
      </c>
      <c r="U32" s="40">
        <v>1429670</v>
      </c>
      <c r="V32" s="40">
        <v>3300</v>
      </c>
      <c r="W32" s="245">
        <v>2662385</v>
      </c>
      <c r="Z32" s="245">
        <v>1700263.27</v>
      </c>
      <c r="AA32" s="245">
        <v>1774302.77</v>
      </c>
    </row>
    <row r="33" spans="1:28" x14ac:dyDescent="0.2">
      <c r="A33" s="327" t="s">
        <v>219</v>
      </c>
      <c r="B33" s="243">
        <v>61177.79</v>
      </c>
      <c r="C33" s="243">
        <v>0</v>
      </c>
      <c r="D33" s="243">
        <v>13926.74</v>
      </c>
      <c r="E33" s="327">
        <v>1382870.16</v>
      </c>
      <c r="F33" s="327">
        <v>15</v>
      </c>
      <c r="L33" s="244">
        <v>6438</v>
      </c>
      <c r="O33" s="40">
        <v>-2600329.75</v>
      </c>
      <c r="P33" s="40">
        <v>4127843.17</v>
      </c>
      <c r="R33" s="40">
        <v>2169484.64</v>
      </c>
      <c r="S33" s="40">
        <v>299610</v>
      </c>
      <c r="T33" s="40">
        <v>1181.21</v>
      </c>
      <c r="U33" s="40">
        <v>1124000</v>
      </c>
      <c r="W33" s="245">
        <v>2209398</v>
      </c>
      <c r="Z33" s="245">
        <v>1365362.48</v>
      </c>
      <c r="AA33" s="245">
        <v>95477.1</v>
      </c>
    </row>
    <row r="34" spans="1:28" x14ac:dyDescent="0.2">
      <c r="A34" s="327" t="s">
        <v>220</v>
      </c>
      <c r="B34" s="243">
        <v>185558.53</v>
      </c>
      <c r="C34" s="243">
        <v>232488.5</v>
      </c>
      <c r="D34" s="243">
        <v>253886.9</v>
      </c>
      <c r="E34" s="327">
        <v>644375.87</v>
      </c>
      <c r="F34" s="327">
        <v>165341.35999999999</v>
      </c>
      <c r="L34" s="244">
        <v>2981</v>
      </c>
      <c r="O34" s="40">
        <v>1238239.96</v>
      </c>
      <c r="R34" s="40">
        <v>2226341.56</v>
      </c>
      <c r="T34" s="40">
        <v>1590.73</v>
      </c>
      <c r="V34" s="40">
        <v>7890</v>
      </c>
      <c r="W34" s="245">
        <v>600652</v>
      </c>
      <c r="Z34" s="245">
        <v>1207209.44</v>
      </c>
      <c r="AA34" s="245">
        <v>187530.65</v>
      </c>
    </row>
    <row r="35" spans="1:28" x14ac:dyDescent="0.2">
      <c r="A35" s="327" t="s">
        <v>221</v>
      </c>
      <c r="B35" s="243">
        <v>208910.68</v>
      </c>
      <c r="C35" s="243">
        <v>201940</v>
      </c>
      <c r="D35" s="243">
        <v>2984.52</v>
      </c>
      <c r="E35" s="327">
        <v>586226.22</v>
      </c>
      <c r="F35" s="327">
        <v>283307.57</v>
      </c>
      <c r="G35" s="327">
        <v>1</v>
      </c>
      <c r="K35" s="244">
        <v>283660</v>
      </c>
      <c r="L35" s="244">
        <v>1000</v>
      </c>
      <c r="O35" s="40">
        <v>-1330781.1599999999</v>
      </c>
      <c r="P35" s="40">
        <v>2563303.2200000002</v>
      </c>
      <c r="Q35" s="40">
        <v>861.02</v>
      </c>
      <c r="R35" s="40">
        <v>1604047.23</v>
      </c>
      <c r="T35" s="40">
        <v>409.82</v>
      </c>
      <c r="U35" s="40">
        <v>424660</v>
      </c>
      <c r="W35" s="245">
        <v>1238979.8700000001</v>
      </c>
      <c r="X35" s="245">
        <v>8352</v>
      </c>
      <c r="Y35" s="245">
        <v>772</v>
      </c>
      <c r="Z35" s="245">
        <v>606018.17000000004</v>
      </c>
      <c r="AA35" s="245">
        <v>330242.09999999998</v>
      </c>
      <c r="AB35" s="245">
        <v>79426</v>
      </c>
    </row>
    <row r="36" spans="1:28" x14ac:dyDescent="0.2">
      <c r="A36" s="327" t="s">
        <v>225</v>
      </c>
      <c r="B36" s="243">
        <v>990468.29</v>
      </c>
      <c r="C36" s="243">
        <v>32758</v>
      </c>
      <c r="D36" s="243">
        <v>54341.45</v>
      </c>
      <c r="E36" s="327">
        <v>752390.61</v>
      </c>
      <c r="F36" s="327">
        <v>113257.5</v>
      </c>
      <c r="I36" s="244">
        <v>12670.6</v>
      </c>
      <c r="K36" s="244">
        <v>508356</v>
      </c>
      <c r="L36" s="244">
        <v>4258.29</v>
      </c>
      <c r="O36" s="40">
        <v>-1619373.75</v>
      </c>
      <c r="P36" s="40">
        <v>3551030.77</v>
      </c>
      <c r="R36" s="40">
        <v>1467730.32</v>
      </c>
      <c r="S36" s="40">
        <v>165860</v>
      </c>
      <c r="T36" s="40">
        <v>4816</v>
      </c>
      <c r="U36" s="40">
        <v>1912376.98</v>
      </c>
      <c r="W36" s="245">
        <v>2567523.98</v>
      </c>
      <c r="X36" s="245">
        <v>730</v>
      </c>
      <c r="Z36" s="245">
        <v>1351120.06</v>
      </c>
      <c r="AA36" s="245">
        <v>145135.32</v>
      </c>
    </row>
    <row r="37" spans="1:28" x14ac:dyDescent="0.2">
      <c r="A37" s="327" t="s">
        <v>226</v>
      </c>
      <c r="B37" s="243">
        <v>752826.14</v>
      </c>
      <c r="C37" s="243">
        <v>14084</v>
      </c>
      <c r="D37" s="243">
        <v>67234.05</v>
      </c>
      <c r="E37" s="327">
        <v>356583.56</v>
      </c>
      <c r="F37" s="327">
        <v>138038.57999999999</v>
      </c>
      <c r="I37" s="244">
        <v>14922.5</v>
      </c>
      <c r="K37" s="244">
        <v>62018</v>
      </c>
      <c r="L37" s="244">
        <v>246.4</v>
      </c>
      <c r="O37" s="40">
        <v>-639832.12</v>
      </c>
      <c r="P37" s="40">
        <v>1930924.79</v>
      </c>
      <c r="R37" s="40">
        <v>1308310.6100000001</v>
      </c>
      <c r="T37" s="40">
        <v>2466.35</v>
      </c>
      <c r="U37" s="40">
        <v>804982.5</v>
      </c>
      <c r="W37" s="245">
        <v>1168742.5</v>
      </c>
      <c r="Z37" s="245">
        <v>574499.81000000006</v>
      </c>
      <c r="AA37" s="245">
        <v>412030.39</v>
      </c>
    </row>
    <row r="38" spans="1:28" x14ac:dyDescent="0.2">
      <c r="A38" s="327" t="s">
        <v>227</v>
      </c>
      <c r="B38" s="243">
        <v>384732.66</v>
      </c>
      <c r="C38" s="243">
        <v>11738</v>
      </c>
      <c r="D38" s="243">
        <v>14244.24</v>
      </c>
      <c r="E38" s="327">
        <v>161099.79</v>
      </c>
      <c r="F38" s="327">
        <v>79595.55</v>
      </c>
      <c r="I38" s="244">
        <v>15832.31</v>
      </c>
      <c r="K38" s="244">
        <v>721254</v>
      </c>
      <c r="L38" s="244">
        <v>17987.830000000002</v>
      </c>
      <c r="O38" s="40">
        <v>-2140590.5</v>
      </c>
      <c r="P38" s="40">
        <v>2854572.07</v>
      </c>
      <c r="R38" s="40">
        <v>1770426.61</v>
      </c>
      <c r="S38" s="40">
        <v>206480</v>
      </c>
      <c r="T38" s="40">
        <v>205.66</v>
      </c>
      <c r="U38" s="40">
        <v>311052</v>
      </c>
      <c r="W38" s="245">
        <v>1187848</v>
      </c>
      <c r="Y38" s="245">
        <v>6562.32</v>
      </c>
      <c r="Z38" s="245">
        <v>1443877.18</v>
      </c>
      <c r="AA38" s="245">
        <v>409522.24</v>
      </c>
      <c r="AB38" s="245">
        <v>58000</v>
      </c>
    </row>
    <row r="39" spans="1:28" x14ac:dyDescent="0.2">
      <c r="A39" s="327" t="s">
        <v>228</v>
      </c>
      <c r="B39" s="243">
        <v>463847.75</v>
      </c>
      <c r="C39" s="243">
        <v>37245.4</v>
      </c>
      <c r="D39" s="243">
        <v>20873.560000000001</v>
      </c>
      <c r="E39" s="327">
        <v>488725.05</v>
      </c>
      <c r="F39" s="327">
        <v>229936.1</v>
      </c>
      <c r="H39" s="244">
        <v>4800</v>
      </c>
      <c r="I39" s="244">
        <v>10381.299999999999</v>
      </c>
      <c r="K39" s="244">
        <v>0</v>
      </c>
      <c r="L39" s="244">
        <v>0</v>
      </c>
      <c r="N39" s="40">
        <v>0</v>
      </c>
      <c r="O39" s="40">
        <v>-267697.09000000003</v>
      </c>
      <c r="P39" s="40">
        <v>1440362.48</v>
      </c>
      <c r="R39" s="40">
        <v>1157391.27</v>
      </c>
      <c r="S39" s="40">
        <v>198800</v>
      </c>
      <c r="T39" s="40">
        <v>2089.5700000000002</v>
      </c>
      <c r="U39" s="40">
        <v>583517.5</v>
      </c>
      <c r="W39" s="245">
        <v>830915.5</v>
      </c>
      <c r="X39" s="245">
        <v>21894</v>
      </c>
      <c r="Z39" s="245">
        <v>900711.89</v>
      </c>
      <c r="AA39" s="245">
        <v>135495.78</v>
      </c>
    </row>
    <row r="40" spans="1:28" x14ac:dyDescent="0.2">
      <c r="A40" s="327" t="s">
        <v>229</v>
      </c>
      <c r="B40" s="243">
        <v>433220.7</v>
      </c>
      <c r="C40" s="243">
        <v>25339.75</v>
      </c>
      <c r="D40" s="243">
        <v>13280.8</v>
      </c>
      <c r="E40" s="327">
        <v>2857357.85</v>
      </c>
      <c r="F40" s="327">
        <v>221260.69</v>
      </c>
      <c r="I40" s="244">
        <v>9425</v>
      </c>
      <c r="K40" s="244">
        <v>0</v>
      </c>
      <c r="L40" s="244">
        <v>26.16</v>
      </c>
      <c r="O40" s="40">
        <v>3106706.15</v>
      </c>
      <c r="P40" s="40">
        <v>455164.99</v>
      </c>
      <c r="R40" s="40">
        <v>1456039.81</v>
      </c>
      <c r="S40" s="40">
        <v>151826</v>
      </c>
      <c r="T40" s="40">
        <v>1833.89</v>
      </c>
      <c r="U40" s="40">
        <v>1016823.24</v>
      </c>
      <c r="V40" s="40">
        <v>527</v>
      </c>
      <c r="W40" s="245">
        <v>1713773.07</v>
      </c>
      <c r="X40" s="245">
        <v>11600</v>
      </c>
      <c r="Z40" s="245">
        <v>706086.75</v>
      </c>
      <c r="AA40" s="245">
        <v>216452.63</v>
      </c>
    </row>
    <row r="41" spans="1:28" x14ac:dyDescent="0.2">
      <c r="A41" s="327" t="s">
        <v>230</v>
      </c>
      <c r="B41" s="243">
        <v>409118.11</v>
      </c>
      <c r="C41" s="243">
        <v>2372.65</v>
      </c>
      <c r="D41" s="243">
        <v>84044.34</v>
      </c>
      <c r="E41" s="327">
        <v>221584.51</v>
      </c>
      <c r="F41" s="327">
        <v>361213.61</v>
      </c>
      <c r="I41" s="244">
        <v>9740</v>
      </c>
      <c r="K41" s="244">
        <v>291333.88</v>
      </c>
      <c r="L41" s="244">
        <v>184.66</v>
      </c>
      <c r="O41" s="40">
        <v>-1326496.1399999999</v>
      </c>
      <c r="P41" s="40">
        <v>1976836.89</v>
      </c>
      <c r="R41" s="40">
        <v>1239294.8600000001</v>
      </c>
      <c r="S41" s="40">
        <v>90000</v>
      </c>
      <c r="T41" s="40">
        <v>1645.47</v>
      </c>
      <c r="U41" s="40">
        <v>894649.14</v>
      </c>
      <c r="W41" s="245">
        <v>1251695.1399999999</v>
      </c>
      <c r="Y41" s="245">
        <v>41940</v>
      </c>
      <c r="Z41" s="245">
        <v>642656.72</v>
      </c>
      <c r="AA41" s="245">
        <v>154363.68</v>
      </c>
      <c r="AB41" s="245">
        <v>8200</v>
      </c>
    </row>
    <row r="42" spans="1:28" x14ac:dyDescent="0.2">
      <c r="A42" s="327" t="s">
        <v>231</v>
      </c>
      <c r="B42" s="243">
        <v>493180.86</v>
      </c>
      <c r="C42" s="243">
        <v>17156.900000000001</v>
      </c>
      <c r="D42" s="243">
        <v>22706.95</v>
      </c>
      <c r="E42" s="327">
        <v>313188.68</v>
      </c>
      <c r="F42" s="327">
        <v>311251.37</v>
      </c>
      <c r="I42" s="244">
        <v>16048.99</v>
      </c>
      <c r="K42" s="244">
        <v>373467</v>
      </c>
      <c r="L42" s="244">
        <v>2431.4299999999998</v>
      </c>
      <c r="O42" s="40">
        <v>-539829.62</v>
      </c>
      <c r="P42" s="40">
        <v>1732965.71</v>
      </c>
      <c r="R42" s="40">
        <v>2114271.98</v>
      </c>
      <c r="S42" s="40">
        <v>69230</v>
      </c>
      <c r="T42" s="40">
        <v>1985.7</v>
      </c>
      <c r="U42" s="40">
        <v>677072.23</v>
      </c>
      <c r="V42" s="40">
        <v>190000</v>
      </c>
      <c r="W42" s="245">
        <v>1626325.23</v>
      </c>
      <c r="X42" s="245">
        <v>3250</v>
      </c>
      <c r="Y42" s="245">
        <v>6260</v>
      </c>
      <c r="Z42" s="245">
        <v>1655882.46</v>
      </c>
      <c r="AA42" s="245">
        <v>188440.97</v>
      </c>
    </row>
    <row r="43" spans="1:28" x14ac:dyDescent="0.2">
      <c r="A43" s="327" t="s">
        <v>232</v>
      </c>
      <c r="B43" s="243">
        <v>519159.71</v>
      </c>
      <c r="C43" s="243">
        <v>57121.58</v>
      </c>
      <c r="D43" s="243">
        <v>158416.48000000001</v>
      </c>
      <c r="E43" s="327">
        <v>406528.48</v>
      </c>
      <c r="F43" s="327">
        <v>110531.66</v>
      </c>
      <c r="I43" s="244">
        <v>12035.25</v>
      </c>
      <c r="K43" s="244">
        <v>111998</v>
      </c>
      <c r="L43" s="244">
        <v>832</v>
      </c>
      <c r="O43" s="40">
        <v>-625995.93000000005</v>
      </c>
      <c r="P43" s="40">
        <v>2083523.09</v>
      </c>
      <c r="R43" s="40">
        <v>1247622.4099999999</v>
      </c>
      <c r="S43" s="40">
        <v>194940</v>
      </c>
      <c r="T43" s="40">
        <v>2332.29</v>
      </c>
      <c r="U43" s="40">
        <v>720278</v>
      </c>
      <c r="W43" s="245">
        <v>1298706</v>
      </c>
      <c r="X43" s="245">
        <v>11870</v>
      </c>
      <c r="Z43" s="245">
        <v>889620.24</v>
      </c>
      <c r="AA43" s="245">
        <v>290410.96000000002</v>
      </c>
      <c r="AB43" s="245">
        <v>5200</v>
      </c>
    </row>
    <row r="44" spans="1:28" x14ac:dyDescent="0.2">
      <c r="A44" s="327" t="s">
        <v>233</v>
      </c>
      <c r="B44" s="243">
        <v>414499.1</v>
      </c>
      <c r="C44" s="243">
        <v>10000</v>
      </c>
      <c r="D44" s="243">
        <v>25332.95</v>
      </c>
      <c r="E44" s="327">
        <v>1196037.6299999999</v>
      </c>
      <c r="F44" s="327">
        <v>327487.77</v>
      </c>
      <c r="H44" s="244">
        <v>0</v>
      </c>
      <c r="I44" s="244">
        <v>14597.75</v>
      </c>
      <c r="K44" s="244">
        <v>0</v>
      </c>
      <c r="L44" s="244">
        <v>3390.95</v>
      </c>
      <c r="O44" s="40">
        <v>1875199.1</v>
      </c>
      <c r="R44" s="40">
        <v>1805916.64</v>
      </c>
      <c r="T44" s="40">
        <v>1754.69</v>
      </c>
      <c r="U44" s="40">
        <v>727020.5</v>
      </c>
      <c r="W44" s="245">
        <v>1403377.5</v>
      </c>
      <c r="X44" s="245">
        <v>2400</v>
      </c>
      <c r="Y44" s="245">
        <v>6580</v>
      </c>
      <c r="Z44" s="245">
        <v>805145.83</v>
      </c>
      <c r="AA44" s="245">
        <v>237018.85</v>
      </c>
    </row>
    <row r="45" spans="1:28" x14ac:dyDescent="0.2">
      <c r="A45" s="327" t="s">
        <v>234</v>
      </c>
      <c r="B45" s="243">
        <v>90085.07</v>
      </c>
      <c r="C45" s="243">
        <v>99718.83</v>
      </c>
      <c r="D45" s="243">
        <v>88055.32</v>
      </c>
      <c r="E45" s="327">
        <v>730754.07</v>
      </c>
      <c r="F45" s="327">
        <v>291786.25</v>
      </c>
      <c r="I45" s="244">
        <v>19624.59</v>
      </c>
      <c r="K45" s="244">
        <v>153049</v>
      </c>
      <c r="L45" s="244">
        <v>4826.04</v>
      </c>
      <c r="O45" s="40">
        <v>-253405.01</v>
      </c>
      <c r="P45" s="40">
        <v>1500565.11</v>
      </c>
      <c r="R45" s="40">
        <v>1767333.85</v>
      </c>
      <c r="S45" s="40">
        <v>274310</v>
      </c>
      <c r="T45" s="40">
        <v>653.86</v>
      </c>
      <c r="U45" s="40">
        <v>868848</v>
      </c>
      <c r="V45" s="40">
        <v>9200</v>
      </c>
      <c r="W45" s="245">
        <v>1668437</v>
      </c>
      <c r="X45" s="245">
        <v>3730</v>
      </c>
      <c r="Z45" s="245">
        <v>1145286.58</v>
      </c>
      <c r="AA45" s="245">
        <v>227152.32</v>
      </c>
    </row>
    <row r="46" spans="1:28" x14ac:dyDescent="0.2">
      <c r="A46" s="327" t="s">
        <v>236</v>
      </c>
      <c r="B46" s="243">
        <v>70692.070000000007</v>
      </c>
      <c r="C46" s="243">
        <v>719</v>
      </c>
      <c r="D46" s="243">
        <v>3947</v>
      </c>
      <c r="E46" s="327">
        <v>33491.96</v>
      </c>
      <c r="F46" s="327">
        <v>167219.13</v>
      </c>
      <c r="G46" s="327">
        <v>0</v>
      </c>
      <c r="I46" s="244">
        <v>13799.83</v>
      </c>
      <c r="K46" s="244">
        <v>0</v>
      </c>
      <c r="L46" s="244">
        <v>787.6</v>
      </c>
      <c r="O46" s="40">
        <v>-1859279.8</v>
      </c>
      <c r="P46" s="40">
        <v>2280594.58</v>
      </c>
      <c r="R46" s="40">
        <v>1013247.58</v>
      </c>
      <c r="S46" s="40">
        <v>160020</v>
      </c>
      <c r="T46" s="40">
        <v>806.09</v>
      </c>
      <c r="U46" s="40">
        <v>1603919.6</v>
      </c>
      <c r="W46" s="245">
        <v>1934375.6</v>
      </c>
      <c r="X46" s="245">
        <v>4450</v>
      </c>
      <c r="Y46" s="245">
        <v>3800</v>
      </c>
      <c r="Z46" s="245">
        <v>802429.43999999994</v>
      </c>
      <c r="AA46" s="245">
        <v>188271.28</v>
      </c>
      <c r="AB46" s="245">
        <v>4500</v>
      </c>
    </row>
    <row r="47" spans="1:28" x14ac:dyDescent="0.2">
      <c r="A47" s="327" t="s">
        <v>240</v>
      </c>
      <c r="B47" s="243">
        <v>661678.43000000005</v>
      </c>
      <c r="C47" s="243">
        <v>115335</v>
      </c>
      <c r="D47" s="243">
        <v>20307.62</v>
      </c>
      <c r="E47" s="327">
        <v>5700567.2199999997</v>
      </c>
      <c r="F47" s="327">
        <v>1955047.24</v>
      </c>
      <c r="I47" s="244">
        <v>11890</v>
      </c>
      <c r="L47" s="244">
        <v>1386</v>
      </c>
      <c r="N47" s="40">
        <v>-1171647.55</v>
      </c>
      <c r="O47" s="40">
        <v>7703969.4199999999</v>
      </c>
      <c r="P47" s="40">
        <v>2114009</v>
      </c>
      <c r="R47" s="40">
        <v>1426395.89</v>
      </c>
      <c r="T47" s="40">
        <v>1757.1</v>
      </c>
      <c r="U47" s="40">
        <v>831295.2</v>
      </c>
      <c r="W47" s="245">
        <v>1108327.2</v>
      </c>
      <c r="Y47" s="245">
        <v>3500</v>
      </c>
      <c r="Z47" s="245">
        <v>813034.31</v>
      </c>
      <c r="AA47" s="245">
        <v>541258.04</v>
      </c>
    </row>
    <row r="48" spans="1:28" x14ac:dyDescent="0.2">
      <c r="A48" s="327" t="s">
        <v>241</v>
      </c>
      <c r="B48" s="243">
        <v>398832.41</v>
      </c>
      <c r="C48" s="243">
        <v>2484.88</v>
      </c>
      <c r="D48" s="243">
        <v>29846.74</v>
      </c>
      <c r="E48" s="327">
        <v>3426735.66</v>
      </c>
      <c r="F48" s="327">
        <v>130126.61</v>
      </c>
      <c r="H48" s="244">
        <v>0</v>
      </c>
      <c r="I48" s="244">
        <v>27589.49</v>
      </c>
      <c r="K48" s="244">
        <v>51900</v>
      </c>
      <c r="L48" s="244">
        <v>719</v>
      </c>
      <c r="N48" s="40">
        <v>0</v>
      </c>
      <c r="O48" s="40">
        <v>2488041.44</v>
      </c>
      <c r="P48" s="40">
        <v>1646714.98</v>
      </c>
      <c r="R48" s="40">
        <v>2117004.54</v>
      </c>
      <c r="T48" s="40">
        <v>1415.5</v>
      </c>
      <c r="U48" s="40">
        <v>410445</v>
      </c>
      <c r="W48" s="245">
        <v>937392</v>
      </c>
      <c r="Y48" s="245">
        <v>4960</v>
      </c>
      <c r="Z48" s="245">
        <v>1555123.33</v>
      </c>
      <c r="AA48" s="245">
        <v>258328.32000000001</v>
      </c>
    </row>
    <row r="49" spans="1:28" x14ac:dyDescent="0.2">
      <c r="A49" s="327" t="s">
        <v>242</v>
      </c>
      <c r="B49" s="243">
        <v>1126422.7</v>
      </c>
      <c r="C49" s="243">
        <v>4304.75</v>
      </c>
      <c r="D49" s="243">
        <v>17678.87</v>
      </c>
      <c r="E49" s="327">
        <v>1580449.93</v>
      </c>
      <c r="F49" s="327">
        <v>2058485.57</v>
      </c>
      <c r="G49" s="327">
        <v>73999</v>
      </c>
      <c r="H49" s="244">
        <v>0</v>
      </c>
      <c r="I49" s="244">
        <v>11550</v>
      </c>
      <c r="K49" s="244">
        <v>0</v>
      </c>
      <c r="L49" s="244">
        <v>2051</v>
      </c>
      <c r="O49" s="40">
        <v>2667115.88</v>
      </c>
      <c r="P49" s="40">
        <v>2273364.33</v>
      </c>
      <c r="R49" s="40">
        <v>1351730.55</v>
      </c>
      <c r="T49" s="40">
        <v>3207.06</v>
      </c>
      <c r="U49" s="40">
        <v>657420</v>
      </c>
      <c r="W49" s="245">
        <v>1154537</v>
      </c>
      <c r="Z49" s="245">
        <v>680735.1</v>
      </c>
      <c r="AA49" s="245">
        <v>269825.90000000002</v>
      </c>
    </row>
    <row r="50" spans="1:28" x14ac:dyDescent="0.2">
      <c r="A50" s="327" t="s">
        <v>246</v>
      </c>
      <c r="B50" s="243">
        <v>516901.45</v>
      </c>
      <c r="C50" s="243">
        <v>0</v>
      </c>
      <c r="D50" s="243">
        <v>30860</v>
      </c>
      <c r="E50" s="327">
        <v>110402.61</v>
      </c>
      <c r="F50" s="327">
        <v>694071.2</v>
      </c>
      <c r="H50" s="244">
        <v>0</v>
      </c>
      <c r="I50" s="244">
        <v>0</v>
      </c>
      <c r="K50" s="244">
        <v>97794</v>
      </c>
      <c r="L50" s="244">
        <v>4186.3100000000004</v>
      </c>
      <c r="N50" s="40">
        <v>-1333155.22</v>
      </c>
      <c r="O50" s="40">
        <v>181461.1</v>
      </c>
      <c r="P50" s="40">
        <v>2191305.25</v>
      </c>
      <c r="R50" s="40">
        <v>1535721.85</v>
      </c>
      <c r="S50" s="40">
        <v>362726</v>
      </c>
      <c r="T50" s="40">
        <v>2582.44</v>
      </c>
      <c r="U50" s="40">
        <v>1440479.6</v>
      </c>
      <c r="V50" s="40">
        <v>245700</v>
      </c>
      <c r="W50" s="245">
        <v>1901315.6</v>
      </c>
      <c r="Z50" s="245">
        <v>1225589.46</v>
      </c>
      <c r="AA50" s="245">
        <v>249661.01</v>
      </c>
    </row>
    <row r="51" spans="1:28" x14ac:dyDescent="0.2">
      <c r="A51" s="327" t="s">
        <v>247</v>
      </c>
      <c r="B51" s="243">
        <v>1704660.33</v>
      </c>
      <c r="C51" s="243">
        <v>47000</v>
      </c>
      <c r="D51" s="243">
        <v>45726.54</v>
      </c>
      <c r="E51" s="327">
        <v>1001622.78</v>
      </c>
      <c r="F51" s="327">
        <v>257039.32</v>
      </c>
      <c r="H51" s="244">
        <v>0</v>
      </c>
      <c r="I51" s="244">
        <v>0</v>
      </c>
      <c r="K51" s="244">
        <v>214674.55</v>
      </c>
      <c r="L51" s="244">
        <v>6511.51</v>
      </c>
      <c r="N51" s="40">
        <v>-481875.13</v>
      </c>
      <c r="O51" s="40">
        <v>963665.37</v>
      </c>
      <c r="P51" s="40">
        <v>2281491.52</v>
      </c>
      <c r="R51" s="40">
        <v>4049657.25</v>
      </c>
      <c r="S51" s="40">
        <v>506051</v>
      </c>
      <c r="T51" s="40">
        <v>7651.69</v>
      </c>
      <c r="U51" s="40">
        <v>2241100.5699999998</v>
      </c>
      <c r="W51" s="245">
        <v>3140307.57</v>
      </c>
      <c r="X51" s="245">
        <v>39408.800000000003</v>
      </c>
      <c r="Z51" s="245">
        <v>3246833.84</v>
      </c>
      <c r="AA51" s="245">
        <v>251629.15</v>
      </c>
      <c r="AB51" s="245">
        <v>54700</v>
      </c>
    </row>
    <row r="52" spans="1:28" x14ac:dyDescent="0.2">
      <c r="A52" s="327" t="s">
        <v>248</v>
      </c>
      <c r="B52" s="243">
        <v>12713.95</v>
      </c>
      <c r="C52" s="243">
        <v>0</v>
      </c>
      <c r="D52" s="243">
        <v>8696.59</v>
      </c>
      <c r="E52" s="327">
        <v>103247.03</v>
      </c>
      <c r="F52" s="327">
        <v>578624.35</v>
      </c>
      <c r="H52" s="244">
        <v>0</v>
      </c>
      <c r="I52" s="244">
        <v>0</v>
      </c>
      <c r="K52" s="244">
        <v>16560</v>
      </c>
      <c r="L52" s="244">
        <v>4084.8</v>
      </c>
      <c r="N52" s="40">
        <v>-2084605.44</v>
      </c>
      <c r="O52" s="40">
        <v>6</v>
      </c>
      <c r="P52" s="40">
        <v>2647377.69</v>
      </c>
      <c r="R52" s="40">
        <v>3197368.82</v>
      </c>
      <c r="S52" s="40">
        <v>1500</v>
      </c>
      <c r="T52" s="40">
        <v>1229.6300000000001</v>
      </c>
      <c r="U52" s="40">
        <v>1221352</v>
      </c>
      <c r="V52" s="40">
        <v>20600</v>
      </c>
      <c r="W52" s="245">
        <v>2159250</v>
      </c>
      <c r="X52" s="245">
        <v>19700</v>
      </c>
      <c r="Z52" s="245">
        <v>1954274.56</v>
      </c>
      <c r="AA52" s="245">
        <v>188967.02</v>
      </c>
    </row>
    <row r="53" spans="1:28" x14ac:dyDescent="0.2">
      <c r="A53" s="327" t="s">
        <v>249</v>
      </c>
      <c r="B53" s="243">
        <v>809465.21</v>
      </c>
      <c r="C53" s="243">
        <v>0</v>
      </c>
      <c r="D53" s="243">
        <v>66994.559999999998</v>
      </c>
      <c r="E53" s="327">
        <v>234681.66</v>
      </c>
      <c r="F53" s="327">
        <v>358249.23</v>
      </c>
      <c r="H53" s="244">
        <v>0</v>
      </c>
      <c r="I53" s="244">
        <v>0</v>
      </c>
      <c r="K53" s="244">
        <v>489999.64</v>
      </c>
      <c r="L53" s="244">
        <v>3748.12</v>
      </c>
      <c r="N53" s="40">
        <v>-3857745.35</v>
      </c>
      <c r="O53" s="40">
        <v>0</v>
      </c>
      <c r="P53" s="40">
        <v>4706462.17</v>
      </c>
      <c r="R53" s="40">
        <v>1975934.41</v>
      </c>
      <c r="T53" s="40">
        <v>4316.57</v>
      </c>
      <c r="U53" s="40">
        <v>1903544.54</v>
      </c>
      <c r="V53" s="40">
        <v>171000</v>
      </c>
      <c r="W53" s="245">
        <v>2323421.54</v>
      </c>
      <c r="X53" s="245">
        <v>1936</v>
      </c>
      <c r="Y53" s="245">
        <v>16724</v>
      </c>
      <c r="Z53" s="245">
        <v>1367830.82</v>
      </c>
      <c r="AA53" s="245">
        <v>217957.08</v>
      </c>
    </row>
    <row r="54" spans="1:28" x14ac:dyDescent="0.2">
      <c r="A54" s="327" t="s">
        <v>253</v>
      </c>
      <c r="B54" s="243">
        <v>223873.32</v>
      </c>
      <c r="C54" s="243">
        <v>3448</v>
      </c>
      <c r="D54" s="243">
        <v>36631.58</v>
      </c>
      <c r="E54" s="327">
        <v>1512217.97</v>
      </c>
      <c r="F54" s="327">
        <v>632530.93000000005</v>
      </c>
      <c r="G54" s="327">
        <v>0</v>
      </c>
      <c r="K54" s="244">
        <v>175150</v>
      </c>
      <c r="L54" s="244">
        <v>1113</v>
      </c>
      <c r="O54" s="40">
        <v>1916233.64</v>
      </c>
      <c r="P54" s="40">
        <v>954921</v>
      </c>
      <c r="R54" s="40">
        <v>1128238.02</v>
      </c>
      <c r="T54" s="40">
        <v>2375.4499999999998</v>
      </c>
      <c r="U54" s="40">
        <v>158980</v>
      </c>
      <c r="V54" s="40">
        <v>1325920.5</v>
      </c>
      <c r="W54" s="245">
        <v>709901</v>
      </c>
      <c r="Y54" s="245">
        <v>7000</v>
      </c>
      <c r="Z54" s="245">
        <v>1765871.78</v>
      </c>
      <c r="AA54" s="245">
        <v>258457.03</v>
      </c>
      <c r="AB54" s="245">
        <v>513000</v>
      </c>
    </row>
    <row r="55" spans="1:28" x14ac:dyDescent="0.2">
      <c r="A55" s="327" t="s">
        <v>254</v>
      </c>
      <c r="B55" s="243">
        <v>1937848.36</v>
      </c>
      <c r="C55" s="243">
        <v>0</v>
      </c>
      <c r="D55" s="243">
        <v>16521.84</v>
      </c>
      <c r="E55" s="327">
        <v>639076.30000000005</v>
      </c>
      <c r="F55" s="327">
        <v>452192.84</v>
      </c>
      <c r="K55" s="244">
        <v>6694713.3399999999</v>
      </c>
      <c r="L55" s="244">
        <v>-3058</v>
      </c>
      <c r="O55" s="40">
        <v>105652.68</v>
      </c>
      <c r="P55" s="40">
        <v>2528782.23</v>
      </c>
      <c r="R55" s="40">
        <v>880558.53</v>
      </c>
      <c r="T55" s="40">
        <v>8470.8799999999992</v>
      </c>
      <c r="U55" s="40">
        <v>238630</v>
      </c>
      <c r="V55" s="40">
        <v>621645.5</v>
      </c>
      <c r="W55" s="245">
        <v>950630</v>
      </c>
      <c r="X55" s="245">
        <v>37840</v>
      </c>
      <c r="Z55" s="245">
        <v>4312795.2300000004</v>
      </c>
      <c r="AA55" s="245">
        <v>277389.28999999998</v>
      </c>
      <c r="AB55" s="245">
        <v>2451101.2999999998</v>
      </c>
    </row>
    <row r="56" spans="1:28" x14ac:dyDescent="0.2">
      <c r="A56" s="327" t="s">
        <v>255</v>
      </c>
      <c r="B56" s="243">
        <v>9699.82</v>
      </c>
      <c r="C56" s="243">
        <v>92863</v>
      </c>
      <c r="D56" s="243">
        <v>1868.3</v>
      </c>
      <c r="E56" s="327">
        <v>887140.82</v>
      </c>
      <c r="F56" s="327">
        <v>227447.77</v>
      </c>
      <c r="K56" s="244">
        <v>424273</v>
      </c>
      <c r="L56" s="244">
        <v>460.99</v>
      </c>
      <c r="O56" s="40">
        <v>-1260569.22</v>
      </c>
      <c r="P56" s="40">
        <v>2500517.0699999998</v>
      </c>
      <c r="R56" s="40">
        <v>1513327.66</v>
      </c>
      <c r="T56" s="40">
        <v>1129.42</v>
      </c>
      <c r="U56" s="40">
        <v>234160</v>
      </c>
      <c r="V56" s="40">
        <v>308600</v>
      </c>
      <c r="W56" s="245">
        <v>586156</v>
      </c>
      <c r="X56" s="245">
        <v>30956</v>
      </c>
      <c r="Z56" s="245">
        <v>1662518.25</v>
      </c>
      <c r="AA56" s="245">
        <v>192848.96</v>
      </c>
      <c r="AB56" s="245">
        <v>30400</v>
      </c>
    </row>
    <row r="57" spans="1:28" x14ac:dyDescent="0.2">
      <c r="A57" s="327" t="s">
        <v>256</v>
      </c>
      <c r="B57" s="243">
        <v>250891.06</v>
      </c>
      <c r="C57" s="243">
        <v>0</v>
      </c>
      <c r="D57" s="243">
        <v>39868.019999999997</v>
      </c>
      <c r="E57" s="327">
        <v>519197.2</v>
      </c>
      <c r="F57" s="327">
        <v>408096.33</v>
      </c>
      <c r="K57" s="244">
        <v>758568.49</v>
      </c>
      <c r="L57" s="244">
        <v>1510</v>
      </c>
      <c r="O57" s="40">
        <v>-124895.14</v>
      </c>
      <c r="P57" s="40">
        <v>1946573.94</v>
      </c>
      <c r="R57" s="40">
        <v>2109933.71</v>
      </c>
      <c r="T57" s="40">
        <v>2757.24</v>
      </c>
      <c r="U57" s="40">
        <v>214900</v>
      </c>
      <c r="V57" s="40">
        <v>475600</v>
      </c>
      <c r="W57" s="245">
        <v>1183403</v>
      </c>
      <c r="X57" s="245">
        <v>20116</v>
      </c>
      <c r="Z57" s="245">
        <v>2665392.59</v>
      </c>
      <c r="AA57" s="245">
        <v>297149.03999999998</v>
      </c>
      <c r="AB57" s="245">
        <v>835</v>
      </c>
    </row>
    <row r="58" spans="1:28" x14ac:dyDescent="0.2">
      <c r="A58" s="327" t="s">
        <v>257</v>
      </c>
      <c r="B58" s="243">
        <v>52491.839999999997</v>
      </c>
      <c r="C58" s="243">
        <v>0</v>
      </c>
      <c r="D58" s="243">
        <v>39150.949999999997</v>
      </c>
      <c r="E58" s="327">
        <v>208671.16</v>
      </c>
      <c r="F58" s="327">
        <v>228097.6</v>
      </c>
      <c r="K58" s="244">
        <v>163735.51999999999</v>
      </c>
      <c r="L58" s="244">
        <v>6677</v>
      </c>
      <c r="O58" s="40">
        <v>-329480.03999999998</v>
      </c>
      <c r="P58" s="40">
        <v>980950.37</v>
      </c>
      <c r="R58" s="40">
        <v>1635140.69</v>
      </c>
      <c r="T58" s="40">
        <v>1123.52</v>
      </c>
      <c r="U58" s="40">
        <v>207570</v>
      </c>
      <c r="V58" s="40">
        <v>252862.47</v>
      </c>
      <c r="W58" s="245">
        <v>377780</v>
      </c>
      <c r="X58" s="245">
        <v>15047</v>
      </c>
      <c r="Z58" s="245">
        <v>1916039.19</v>
      </c>
      <c r="AA58" s="245">
        <v>81301.789999999994</v>
      </c>
    </row>
    <row r="59" spans="1:28" x14ac:dyDescent="0.2">
      <c r="A59" s="327" t="s">
        <v>258</v>
      </c>
      <c r="B59" s="243">
        <v>315449.74</v>
      </c>
      <c r="C59" s="243">
        <v>0</v>
      </c>
      <c r="D59" s="243">
        <v>1958.14</v>
      </c>
      <c r="E59" s="327">
        <v>974338.44</v>
      </c>
      <c r="F59" s="327">
        <v>127871.89</v>
      </c>
      <c r="K59" s="244">
        <v>170945</v>
      </c>
      <c r="L59" s="244">
        <v>-106</v>
      </c>
      <c r="O59" s="40">
        <v>-349889.96</v>
      </c>
      <c r="P59" s="40">
        <v>1692734.22</v>
      </c>
      <c r="R59" s="40">
        <v>691185.95</v>
      </c>
      <c r="S59" s="40">
        <v>4000</v>
      </c>
      <c r="T59" s="40">
        <v>1176.5</v>
      </c>
      <c r="U59" s="40">
        <v>146090</v>
      </c>
      <c r="V59" s="40">
        <v>58200</v>
      </c>
      <c r="W59" s="245">
        <v>323280</v>
      </c>
      <c r="X59" s="245">
        <v>2168</v>
      </c>
      <c r="Z59" s="245">
        <v>483829.97</v>
      </c>
      <c r="AA59" s="245">
        <v>159039.53</v>
      </c>
      <c r="AB59" s="245">
        <v>26400</v>
      </c>
    </row>
    <row r="60" spans="1:28" x14ac:dyDescent="0.2">
      <c r="A60" s="327" t="s">
        <v>262</v>
      </c>
      <c r="B60" s="243">
        <v>212849.4</v>
      </c>
      <c r="C60" s="243">
        <v>0</v>
      </c>
      <c r="D60" s="243">
        <v>27661.53</v>
      </c>
      <c r="E60" s="327">
        <v>720558.54</v>
      </c>
      <c r="F60" s="327">
        <v>-433254.1</v>
      </c>
      <c r="H60" s="244">
        <v>48374</v>
      </c>
      <c r="I60" s="244">
        <v>0</v>
      </c>
      <c r="K60" s="244">
        <v>727282</v>
      </c>
      <c r="L60" s="244">
        <v>3036.32</v>
      </c>
      <c r="O60" s="40">
        <v>-2119345.19</v>
      </c>
      <c r="P60" s="40">
        <v>2210713.7999999998</v>
      </c>
      <c r="R60" s="40">
        <v>1855854.55</v>
      </c>
      <c r="S60" s="40">
        <v>364950</v>
      </c>
      <c r="T60" s="40">
        <v>978.16</v>
      </c>
      <c r="U60" s="40">
        <v>1135250.3999999999</v>
      </c>
      <c r="W60" s="245">
        <v>1654117.4</v>
      </c>
      <c r="Y60" s="245">
        <v>7004</v>
      </c>
      <c r="Z60" s="245">
        <v>1752131.36</v>
      </c>
      <c r="AA60" s="245">
        <v>229797.91</v>
      </c>
      <c r="AB60" s="245">
        <v>56228</v>
      </c>
    </row>
    <row r="61" spans="1:28" x14ac:dyDescent="0.2">
      <c r="A61" s="327" t="s">
        <v>263</v>
      </c>
      <c r="B61" s="243">
        <v>228484.51</v>
      </c>
      <c r="C61" s="243">
        <v>46386</v>
      </c>
      <c r="D61" s="243">
        <v>312035.5</v>
      </c>
      <c r="E61" s="327">
        <v>500481.38</v>
      </c>
      <c r="F61" s="327">
        <v>31970.41</v>
      </c>
      <c r="H61" s="244">
        <v>22490</v>
      </c>
      <c r="I61" s="244">
        <v>13000</v>
      </c>
      <c r="K61" s="244">
        <v>82059</v>
      </c>
      <c r="L61" s="244">
        <v>0</v>
      </c>
      <c r="O61" s="40">
        <v>-357072.68</v>
      </c>
      <c r="P61" s="40">
        <v>1549075.07</v>
      </c>
      <c r="R61" s="40">
        <v>2216594.2000000002</v>
      </c>
      <c r="S61" s="40">
        <v>448244</v>
      </c>
      <c r="T61" s="40">
        <v>2769.91</v>
      </c>
      <c r="U61" s="40">
        <v>1362443</v>
      </c>
      <c r="V61" s="40">
        <v>74400</v>
      </c>
      <c r="W61" s="245">
        <v>1924698</v>
      </c>
      <c r="Y61" s="245">
        <v>14032</v>
      </c>
      <c r="Z61" s="245">
        <v>2052745.62</v>
      </c>
      <c r="AA61" s="245">
        <v>272267.08</v>
      </c>
      <c r="AB61" s="245">
        <v>30902</v>
      </c>
    </row>
    <row r="62" spans="1:28" x14ac:dyDescent="0.2">
      <c r="A62" s="327" t="s">
        <v>264</v>
      </c>
      <c r="B62" s="243">
        <v>139003.79</v>
      </c>
      <c r="C62" s="243">
        <v>127878</v>
      </c>
      <c r="D62" s="243">
        <v>84274.07</v>
      </c>
      <c r="E62" s="327">
        <v>46588.52</v>
      </c>
      <c r="F62" s="327">
        <v>153077.01999999999</v>
      </c>
      <c r="I62" s="244">
        <v>90070</v>
      </c>
      <c r="K62" s="244">
        <v>377584</v>
      </c>
      <c r="L62" s="244">
        <v>895633.68</v>
      </c>
      <c r="O62" s="40">
        <v>-4145131.18</v>
      </c>
      <c r="P62" s="40">
        <v>3406179.86</v>
      </c>
      <c r="R62" s="40">
        <v>2452603.2000000002</v>
      </c>
      <c r="T62" s="40">
        <v>1574.04</v>
      </c>
      <c r="U62" s="40">
        <v>1350534</v>
      </c>
      <c r="V62" s="40">
        <v>98951.82</v>
      </c>
      <c r="W62" s="245">
        <v>2064161.64</v>
      </c>
      <c r="Y62" s="245">
        <v>16372</v>
      </c>
      <c r="Z62" s="245">
        <v>1823022.74</v>
      </c>
      <c r="AA62" s="245">
        <v>73621.64</v>
      </c>
    </row>
    <row r="63" spans="1:28" x14ac:dyDescent="0.2">
      <c r="A63" s="327" t="s">
        <v>265</v>
      </c>
      <c r="B63" s="243">
        <v>129234.58</v>
      </c>
      <c r="C63" s="243">
        <v>102934</v>
      </c>
      <c r="D63" s="243">
        <v>2022.82</v>
      </c>
      <c r="E63" s="327">
        <v>187141.52</v>
      </c>
      <c r="F63" s="327">
        <v>248535.59</v>
      </c>
      <c r="H63" s="244">
        <v>0</v>
      </c>
      <c r="I63" s="244">
        <v>72845</v>
      </c>
      <c r="K63" s="244">
        <v>302498</v>
      </c>
      <c r="L63" s="244">
        <v>3290.5</v>
      </c>
      <c r="O63" s="40">
        <v>-1435416.67</v>
      </c>
      <c r="P63" s="40">
        <v>1679166.57</v>
      </c>
      <c r="R63" s="40">
        <v>2023091.49</v>
      </c>
      <c r="S63" s="40">
        <v>88000</v>
      </c>
      <c r="T63" s="40">
        <v>1695.51</v>
      </c>
      <c r="U63" s="40">
        <v>123059.6</v>
      </c>
      <c r="V63" s="40">
        <v>93200</v>
      </c>
      <c r="W63" s="245">
        <v>750885.6</v>
      </c>
      <c r="Y63" s="245">
        <v>5236</v>
      </c>
      <c r="Z63" s="245">
        <v>1427633.16</v>
      </c>
      <c r="AA63" s="245">
        <v>78242.73</v>
      </c>
      <c r="AB63" s="245">
        <v>19564</v>
      </c>
    </row>
    <row r="64" spans="1:28" x14ac:dyDescent="0.2">
      <c r="A64" s="327" t="s">
        <v>266</v>
      </c>
      <c r="B64" s="243">
        <v>104019.77</v>
      </c>
      <c r="C64" s="243">
        <v>0</v>
      </c>
      <c r="D64" s="243">
        <v>20663.36</v>
      </c>
      <c r="E64" s="327">
        <v>512954.94</v>
      </c>
      <c r="F64" s="327">
        <v>219526.54</v>
      </c>
      <c r="H64" s="244">
        <v>0</v>
      </c>
      <c r="I64" s="244">
        <v>53900</v>
      </c>
      <c r="K64" s="244">
        <v>53700</v>
      </c>
      <c r="L64" s="244">
        <v>21600</v>
      </c>
      <c r="O64" s="40">
        <v>-336870.37</v>
      </c>
      <c r="P64" s="40">
        <v>1290095.46</v>
      </c>
      <c r="R64" s="40">
        <v>1656928.1</v>
      </c>
      <c r="S64" s="40">
        <v>269150</v>
      </c>
      <c r="T64" s="40">
        <v>1252.01</v>
      </c>
      <c r="U64" s="40">
        <v>1272957.8600000001</v>
      </c>
      <c r="V64" s="40">
        <v>46000</v>
      </c>
      <c r="W64" s="245">
        <v>2111325.86</v>
      </c>
      <c r="Y64" s="245">
        <v>20304</v>
      </c>
      <c r="Z64" s="245">
        <v>1194330.26</v>
      </c>
      <c r="AA64" s="245">
        <v>145588.32999999999</v>
      </c>
    </row>
    <row r="65" spans="1:28" x14ac:dyDescent="0.2">
      <c r="A65" s="327" t="s">
        <v>267</v>
      </c>
      <c r="B65" s="243">
        <v>522943.56</v>
      </c>
      <c r="C65" s="243">
        <v>24662</v>
      </c>
      <c r="D65" s="243">
        <v>39078.5</v>
      </c>
      <c r="E65" s="327">
        <v>-37522.01</v>
      </c>
      <c r="F65" s="327">
        <v>62347.77</v>
      </c>
      <c r="H65" s="244">
        <v>0</v>
      </c>
      <c r="I65" s="244">
        <v>227670</v>
      </c>
      <c r="K65" s="244">
        <v>183824</v>
      </c>
      <c r="L65" s="244">
        <v>4975</v>
      </c>
      <c r="O65" s="40">
        <v>-1627053.85</v>
      </c>
      <c r="P65" s="40">
        <v>2056145.55</v>
      </c>
      <c r="R65" s="40">
        <v>1880526.56</v>
      </c>
      <c r="S65" s="40">
        <v>97500</v>
      </c>
      <c r="T65" s="40">
        <v>2700.87</v>
      </c>
      <c r="U65" s="40">
        <v>1485489.2</v>
      </c>
      <c r="W65" s="245">
        <v>2250993.2000000002</v>
      </c>
      <c r="X65" s="245">
        <v>1264</v>
      </c>
      <c r="Y65" s="245">
        <v>15632</v>
      </c>
      <c r="Z65" s="245">
        <v>1185878.71</v>
      </c>
      <c r="AA65" s="245">
        <v>225423.6</v>
      </c>
      <c r="AB65" s="245">
        <v>21076</v>
      </c>
    </row>
    <row r="66" spans="1:28" x14ac:dyDescent="0.2">
      <c r="A66" s="327" t="s">
        <v>271</v>
      </c>
      <c r="B66" s="243">
        <v>533695.79</v>
      </c>
      <c r="C66" s="243">
        <v>0</v>
      </c>
      <c r="D66" s="243">
        <v>97312.06</v>
      </c>
      <c r="E66" s="327">
        <v>643680.53</v>
      </c>
      <c r="F66" s="327">
        <v>404552.06</v>
      </c>
      <c r="H66" s="244">
        <v>9000</v>
      </c>
      <c r="I66" s="244">
        <v>15817.54</v>
      </c>
      <c r="K66" s="244">
        <v>0</v>
      </c>
      <c r="L66" s="244">
        <v>13590</v>
      </c>
      <c r="O66" s="40">
        <v>-1350652.02</v>
      </c>
      <c r="P66" s="40">
        <v>2912713.08</v>
      </c>
      <c r="R66" s="40">
        <v>2271737.71</v>
      </c>
      <c r="S66" s="40">
        <v>551153</v>
      </c>
      <c r="T66" s="40">
        <v>1779.83</v>
      </c>
      <c r="W66" s="245">
        <v>805775</v>
      </c>
      <c r="X66" s="245">
        <v>13475</v>
      </c>
      <c r="Z66" s="245">
        <v>1580980.3</v>
      </c>
      <c r="AA66" s="245">
        <v>340668.4</v>
      </c>
      <c r="AB66" s="245">
        <v>5000</v>
      </c>
    </row>
    <row r="67" spans="1:28" x14ac:dyDescent="0.2">
      <c r="A67" s="327" t="s">
        <v>272</v>
      </c>
      <c r="B67" s="243">
        <v>527205.82999999996</v>
      </c>
      <c r="C67" s="243">
        <v>0</v>
      </c>
      <c r="D67" s="243">
        <v>68509.33</v>
      </c>
      <c r="E67" s="327">
        <v>857869.1</v>
      </c>
      <c r="F67" s="327">
        <v>419220.84</v>
      </c>
      <c r="H67" s="244">
        <v>20958</v>
      </c>
      <c r="I67" s="244">
        <v>13909.76</v>
      </c>
      <c r="K67" s="244">
        <v>143700</v>
      </c>
      <c r="L67" s="244">
        <v>3010.84</v>
      </c>
      <c r="M67" s="327">
        <v>0</v>
      </c>
      <c r="O67" s="40">
        <v>330932.76</v>
      </c>
      <c r="P67" s="40">
        <v>1364480.05</v>
      </c>
      <c r="R67" s="40">
        <v>1614291.65</v>
      </c>
      <c r="S67" s="40">
        <v>15000</v>
      </c>
      <c r="T67" s="40">
        <v>1648.83</v>
      </c>
      <c r="W67" s="245">
        <v>440984</v>
      </c>
      <c r="X67" s="245">
        <v>4110</v>
      </c>
      <c r="Y67" s="245">
        <v>2200</v>
      </c>
      <c r="Z67" s="245">
        <v>955725.62</v>
      </c>
      <c r="AA67" s="245">
        <v>227107.17</v>
      </c>
      <c r="AB67" s="245">
        <v>5000</v>
      </c>
    </row>
    <row r="68" spans="1:28" x14ac:dyDescent="0.2">
      <c r="A68" s="327" t="s">
        <v>273</v>
      </c>
      <c r="B68" s="243">
        <v>153795.65</v>
      </c>
      <c r="C68" s="243">
        <v>0</v>
      </c>
      <c r="D68" s="243">
        <v>23134.49</v>
      </c>
      <c r="E68" s="327">
        <v>734733.15</v>
      </c>
      <c r="F68" s="327">
        <v>232783.91</v>
      </c>
      <c r="H68" s="244">
        <v>17510</v>
      </c>
      <c r="I68" s="244">
        <v>13110.56</v>
      </c>
      <c r="L68" s="244">
        <v>1750</v>
      </c>
      <c r="M68" s="327">
        <v>0</v>
      </c>
      <c r="N68" s="40">
        <v>-901183.61</v>
      </c>
      <c r="P68" s="40">
        <v>2067672.51</v>
      </c>
      <c r="R68" s="40">
        <v>1262070.0900000001</v>
      </c>
      <c r="S68" s="40">
        <v>115450</v>
      </c>
      <c r="T68" s="40">
        <v>144.22999999999999</v>
      </c>
      <c r="W68" s="245">
        <v>387412</v>
      </c>
      <c r="Z68" s="245">
        <v>761511.89</v>
      </c>
      <c r="AA68" s="245">
        <v>261652.69</v>
      </c>
      <c r="AB68" s="245">
        <v>21500</v>
      </c>
    </row>
    <row r="69" spans="1:28" x14ac:dyDescent="0.2">
      <c r="A69" s="327" t="s">
        <v>274</v>
      </c>
      <c r="B69" s="243">
        <v>86710.63</v>
      </c>
      <c r="C69" s="243">
        <v>0</v>
      </c>
      <c r="D69" s="243">
        <v>12433.73</v>
      </c>
      <c r="E69" s="327">
        <v>668010.6</v>
      </c>
      <c r="F69" s="327">
        <v>770336.25</v>
      </c>
      <c r="H69" s="244">
        <v>0</v>
      </c>
      <c r="I69" s="244">
        <v>57519.3</v>
      </c>
      <c r="L69" s="244">
        <v>0</v>
      </c>
      <c r="O69" s="40">
        <v>-646164.24</v>
      </c>
      <c r="P69" s="40">
        <v>2226508.67</v>
      </c>
      <c r="R69" s="40">
        <v>2495982.91</v>
      </c>
      <c r="S69" s="40">
        <v>49000</v>
      </c>
      <c r="T69" s="40">
        <v>1244.1500000000001</v>
      </c>
      <c r="W69" s="245">
        <v>614952</v>
      </c>
      <c r="X69" s="245">
        <v>45305</v>
      </c>
      <c r="Y69" s="245">
        <v>3800</v>
      </c>
      <c r="Z69" s="245">
        <v>1681893.5</v>
      </c>
      <c r="AA69" s="245">
        <v>295649.08</v>
      </c>
      <c r="AB69" s="245">
        <v>5000</v>
      </c>
    </row>
    <row r="70" spans="1:28" x14ac:dyDescent="0.2">
      <c r="A70" s="327" t="s">
        <v>275</v>
      </c>
      <c r="B70" s="243">
        <v>401712.13</v>
      </c>
      <c r="C70" s="243">
        <v>21200</v>
      </c>
      <c r="D70" s="243">
        <v>45279.63</v>
      </c>
      <c r="E70" s="327">
        <v>392058.24</v>
      </c>
      <c r="F70" s="327">
        <v>587062.46</v>
      </c>
      <c r="H70" s="244">
        <v>11500</v>
      </c>
      <c r="I70" s="244">
        <v>12938.53</v>
      </c>
      <c r="K70" s="244">
        <v>156440</v>
      </c>
      <c r="L70" s="244">
        <v>1430</v>
      </c>
      <c r="O70" s="40">
        <v>-572104.37</v>
      </c>
      <c r="P70" s="40">
        <v>2114406.96</v>
      </c>
      <c r="R70" s="40">
        <v>2379229.37</v>
      </c>
      <c r="S70" s="40">
        <v>261565</v>
      </c>
      <c r="T70" s="40">
        <v>1049.3699999999999</v>
      </c>
      <c r="W70" s="245">
        <v>631489.26</v>
      </c>
      <c r="Y70" s="245">
        <v>9137</v>
      </c>
      <c r="Z70" s="245">
        <v>1912693.04</v>
      </c>
      <c r="AA70" s="245">
        <v>364243.1</v>
      </c>
      <c r="AB70" s="245">
        <v>1580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topLeftCell="N1" zoomScaleNormal="100" workbookViewId="0">
      <selection activeCell="E56" sqref="E56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42.375" style="44" bestFit="1" customWidth="1"/>
    <col min="6" max="6" width="34.875" style="88" bestFit="1" customWidth="1"/>
    <col min="7" max="7" width="33.875" style="88" bestFit="1" customWidth="1"/>
    <col min="8" max="8" width="25.5" style="88" bestFit="1" customWidth="1"/>
    <col min="9" max="9" width="24.875" style="88" bestFit="1" customWidth="1"/>
    <col min="10" max="11" width="17" style="44" bestFit="1" customWidth="1"/>
    <col min="12" max="12" width="19.125" style="231" bestFit="1" customWidth="1"/>
    <col min="13" max="13" width="21" style="231" bestFit="1" customWidth="1"/>
    <col min="14" max="14" width="20.5" style="231" bestFit="1" customWidth="1"/>
    <col min="15" max="15" width="22.875" style="231" bestFit="1" customWidth="1"/>
    <col min="16" max="16" width="24.875" style="44" bestFit="1" customWidth="1"/>
    <col min="17" max="18" width="28.625" style="44" bestFit="1" customWidth="1"/>
    <col min="19" max="19" width="17" style="44" bestFit="1" customWidth="1"/>
    <col min="20" max="20" width="28.875" style="73" bestFit="1" customWidth="1"/>
    <col min="21" max="21" width="46" style="73" bestFit="1" customWidth="1"/>
    <col min="22" max="22" width="46.625" style="73" bestFit="1" customWidth="1"/>
    <col min="23" max="23" width="30.125" style="73" bestFit="1" customWidth="1"/>
    <col min="24" max="24" width="57" style="73" bestFit="1" customWidth="1"/>
    <col min="25" max="25" width="17" style="73" bestFit="1" customWidth="1"/>
    <col min="26" max="26" width="21.625" style="89" bestFit="1" customWidth="1"/>
    <col min="27" max="27" width="28" style="89" bestFit="1" customWidth="1"/>
    <col min="28" max="28" width="26.375" style="89" bestFit="1" customWidth="1"/>
    <col min="29" max="29" width="44.875" style="89" bestFit="1" customWidth="1"/>
    <col min="30" max="30" width="32.375" style="89" bestFit="1" customWidth="1"/>
    <col min="31" max="31" width="32.875" style="89" bestFit="1" customWidth="1"/>
    <col min="32" max="32" width="34.25" style="89" bestFit="1" customWidth="1"/>
    <col min="33" max="33" width="17.25" style="41" bestFit="1" customWidth="1"/>
    <col min="34" max="34" width="14.5" style="28" bestFit="1" customWidth="1"/>
    <col min="35" max="35" width="15.125" style="25" bestFit="1" customWidth="1"/>
    <col min="36" max="36" width="16.125" style="37" bestFit="1" customWidth="1"/>
    <col min="37" max="37" width="16.125" style="35" bestFit="1" customWidth="1"/>
    <col min="38" max="38" width="15.75" style="26" bestFit="1" customWidth="1"/>
    <col min="39" max="16384" width="9" style="1"/>
  </cols>
  <sheetData>
    <row r="1" spans="1:38" x14ac:dyDescent="0.2">
      <c r="E1" s="44" t="s">
        <v>2456</v>
      </c>
      <c r="F1" s="88" t="s">
        <v>2462</v>
      </c>
      <c r="G1" s="88" t="s">
        <v>2464</v>
      </c>
      <c r="H1" s="88" t="s">
        <v>2466</v>
      </c>
      <c r="I1" s="88" t="s">
        <v>2795</v>
      </c>
      <c r="J1" s="44" t="s">
        <v>2468</v>
      </c>
      <c r="K1" s="44" t="s">
        <v>2470</v>
      </c>
      <c r="L1" s="231" t="s">
        <v>2474</v>
      </c>
      <c r="M1" s="231" t="s">
        <v>2476</v>
      </c>
      <c r="N1" s="231" t="s">
        <v>2480</v>
      </c>
      <c r="O1" s="231" t="s">
        <v>2482</v>
      </c>
      <c r="P1" s="44" t="s">
        <v>2484</v>
      </c>
      <c r="Q1" s="44" t="s">
        <v>2486</v>
      </c>
      <c r="R1" s="44" t="s">
        <v>2488</v>
      </c>
      <c r="S1" s="44" t="s">
        <v>2490</v>
      </c>
      <c r="T1" s="73" t="s">
        <v>3017</v>
      </c>
      <c r="U1" s="73" t="s">
        <v>2492</v>
      </c>
      <c r="V1" s="73" t="s">
        <v>2494</v>
      </c>
      <c r="W1" s="73" t="s">
        <v>2496</v>
      </c>
      <c r="X1" s="73" t="s">
        <v>2498</v>
      </c>
      <c r="Y1" s="73" t="s">
        <v>2500</v>
      </c>
      <c r="Z1" s="89" t="s">
        <v>2502</v>
      </c>
      <c r="AA1" s="89" t="s">
        <v>2504</v>
      </c>
      <c r="AB1" s="89" t="s">
        <v>2506</v>
      </c>
      <c r="AC1" s="89" t="s">
        <v>2508</v>
      </c>
      <c r="AD1" s="89" t="s">
        <v>2510</v>
      </c>
      <c r="AE1" s="89" t="s">
        <v>2805</v>
      </c>
      <c r="AF1" s="89" t="s">
        <v>2512</v>
      </c>
      <c r="AG1" s="40" t="s">
        <v>6</v>
      </c>
      <c r="AH1" s="27" t="s">
        <v>7</v>
      </c>
      <c r="AI1" s="14" t="s">
        <v>8</v>
      </c>
      <c r="AJ1" s="17" t="s">
        <v>9</v>
      </c>
      <c r="AK1" s="18" t="s">
        <v>10</v>
      </c>
      <c r="AL1" s="57" t="s">
        <v>11</v>
      </c>
    </row>
    <row r="2" spans="1:38" x14ac:dyDescent="0.2">
      <c r="E2" s="44" t="s">
        <v>2457</v>
      </c>
      <c r="F2" s="88" t="s">
        <v>2463</v>
      </c>
      <c r="G2" s="88" t="s">
        <v>2465</v>
      </c>
      <c r="H2" s="88" t="s">
        <v>2467</v>
      </c>
      <c r="I2" s="88" t="s">
        <v>2796</v>
      </c>
      <c r="J2" s="44" t="s">
        <v>2469</v>
      </c>
      <c r="K2" s="44" t="s">
        <v>2471</v>
      </c>
      <c r="L2" s="231" t="s">
        <v>2475</v>
      </c>
      <c r="M2" s="231" t="s">
        <v>2477</v>
      </c>
      <c r="N2" s="231" t="s">
        <v>2481</v>
      </c>
      <c r="O2" s="231" t="s">
        <v>2483</v>
      </c>
      <c r="P2" s="44" t="s">
        <v>2485</v>
      </c>
      <c r="Q2" s="44" t="s">
        <v>2487</v>
      </c>
      <c r="R2" s="44" t="s">
        <v>2489</v>
      </c>
      <c r="S2" s="44" t="s">
        <v>2491</v>
      </c>
      <c r="T2" s="73" t="s">
        <v>3018</v>
      </c>
      <c r="U2" s="73" t="s">
        <v>2493</v>
      </c>
      <c r="V2" s="73" t="s">
        <v>2495</v>
      </c>
      <c r="W2" s="73" t="s">
        <v>2497</v>
      </c>
      <c r="X2" s="73" t="s">
        <v>2499</v>
      </c>
      <c r="Y2" s="73" t="s">
        <v>2501</v>
      </c>
      <c r="Z2" s="89" t="s">
        <v>2503</v>
      </c>
      <c r="AA2" s="89" t="s">
        <v>2505</v>
      </c>
      <c r="AB2" s="89" t="s">
        <v>2507</v>
      </c>
      <c r="AC2" s="89" t="s">
        <v>2509</v>
      </c>
      <c r="AD2" s="89" t="s">
        <v>2511</v>
      </c>
      <c r="AE2" s="89" t="s">
        <v>2806</v>
      </c>
      <c r="AF2" s="89" t="s">
        <v>2513</v>
      </c>
      <c r="AG2" s="40"/>
      <c r="AH2" s="27"/>
      <c r="AI2" s="14"/>
      <c r="AJ2" s="19"/>
      <c r="AK2" s="20"/>
      <c r="AL2" s="14"/>
    </row>
    <row r="3" spans="1:38" hidden="1" x14ac:dyDescent="0.2">
      <c r="C3" s="65" t="s">
        <v>810</v>
      </c>
      <c r="E3" s="44" t="s">
        <v>2458</v>
      </c>
      <c r="F3" s="88">
        <v>36127503.600000001</v>
      </c>
      <c r="G3" s="88">
        <v>4690398.09</v>
      </c>
      <c r="H3" s="88">
        <v>2882657.83</v>
      </c>
      <c r="I3" s="88">
        <v>393.59</v>
      </c>
      <c r="J3" s="44">
        <v>83687295.75</v>
      </c>
      <c r="K3" s="44">
        <v>34108350.75</v>
      </c>
      <c r="L3" s="231">
        <v>461035.03</v>
      </c>
      <c r="M3" s="231">
        <v>1336675.51</v>
      </c>
      <c r="N3" s="231">
        <v>45040</v>
      </c>
      <c r="O3" s="231">
        <v>940248.32</v>
      </c>
      <c r="P3" s="44">
        <v>434025.29</v>
      </c>
      <c r="Q3" s="44">
        <v>-2499278.48</v>
      </c>
      <c r="R3" s="44">
        <v>26112813.829999998</v>
      </c>
      <c r="S3" s="44">
        <v>134764286.09</v>
      </c>
      <c r="T3" s="73">
        <v>28.17</v>
      </c>
      <c r="U3" s="73">
        <v>140850173.81</v>
      </c>
      <c r="V3" s="73">
        <v>15109921.5</v>
      </c>
      <c r="W3" s="73">
        <v>150024.73000000001</v>
      </c>
      <c r="X3" s="73">
        <v>134944718.53</v>
      </c>
      <c r="Y3" s="73">
        <v>16347448.85</v>
      </c>
      <c r="Z3" s="89">
        <v>188290142.81</v>
      </c>
      <c r="AA3" s="89">
        <v>518495</v>
      </c>
      <c r="AB3" s="89">
        <v>545278.01</v>
      </c>
      <c r="AC3" s="89">
        <v>82720921.659999996</v>
      </c>
      <c r="AD3" s="89">
        <v>31270339.420000002</v>
      </c>
      <c r="AE3" s="89">
        <v>6518.08</v>
      </c>
      <c r="AF3" s="89">
        <v>4148866.59</v>
      </c>
      <c r="AG3" s="73">
        <f t="shared" ref="AG3:AL3" si="0">SUM(AG4:AG123)</f>
        <v>43700953.109999992</v>
      </c>
      <c r="AH3" s="77">
        <f t="shared" si="0"/>
        <v>2782998.8600000003</v>
      </c>
      <c r="AI3" s="21">
        <f t="shared" si="0"/>
        <v>40917954.249999978</v>
      </c>
      <c r="AJ3" s="22">
        <f t="shared" si="0"/>
        <v>307402315.59000009</v>
      </c>
      <c r="AK3" s="16">
        <f t="shared" si="0"/>
        <v>307500561.56999999</v>
      </c>
      <c r="AL3" s="26">
        <f t="shared" si="0"/>
        <v>-98245.980000002775</v>
      </c>
    </row>
    <row r="4" spans="1:38" hidden="1" x14ac:dyDescent="0.2">
      <c r="E4" s="44" t="s">
        <v>2934</v>
      </c>
      <c r="F4" s="88">
        <v>1225005.33</v>
      </c>
      <c r="G4" s="88">
        <v>23875.98</v>
      </c>
      <c r="H4" s="88">
        <v>56355</v>
      </c>
      <c r="I4" s="88">
        <v>25.02</v>
      </c>
      <c r="J4" s="44">
        <v>8</v>
      </c>
      <c r="K4" s="44">
        <v>394641.25</v>
      </c>
      <c r="L4" s="231">
        <v>0</v>
      </c>
      <c r="M4" s="231">
        <v>19425.830000000002</v>
      </c>
      <c r="N4" s="231">
        <v>8000</v>
      </c>
      <c r="O4" s="231">
        <v>540480.04</v>
      </c>
      <c r="R4" s="44">
        <v>-89895.12</v>
      </c>
      <c r="S4" s="44">
        <v>560321.12</v>
      </c>
      <c r="U4" s="73">
        <v>142800</v>
      </c>
      <c r="W4" s="73">
        <v>99.28</v>
      </c>
      <c r="X4" s="73">
        <v>3344826.78</v>
      </c>
      <c r="Y4" s="73">
        <v>1804123.45</v>
      </c>
      <c r="Z4" s="89">
        <v>3490546.78</v>
      </c>
      <c r="AB4" s="89">
        <v>15384</v>
      </c>
      <c r="AC4" s="89">
        <v>1069931.44</v>
      </c>
      <c r="AD4" s="89">
        <v>54408.58</v>
      </c>
      <c r="AG4" s="73">
        <f>SUM(F4:I4)</f>
        <v>1305261.33</v>
      </c>
      <c r="AH4" s="77">
        <f>SUM(L4:O4)</f>
        <v>567905.87</v>
      </c>
      <c r="AI4" s="21">
        <f>AG4-AH4</f>
        <v>737355.46000000008</v>
      </c>
      <c r="AJ4" s="22">
        <f>SUM(T4:Y4)</f>
        <v>5291849.51</v>
      </c>
      <c r="AK4" s="16">
        <f>SUM(Z4:AF4)</f>
        <v>4630270.8</v>
      </c>
      <c r="AL4" s="26">
        <f>AJ4-AK4</f>
        <v>661578.71</v>
      </c>
    </row>
    <row r="5" spans="1:38" hidden="1" x14ac:dyDescent="0.2">
      <c r="E5" s="44" t="s">
        <v>2935</v>
      </c>
      <c r="F5" s="88">
        <v>128625.9</v>
      </c>
      <c r="G5" s="88">
        <v>6756</v>
      </c>
      <c r="H5" s="88">
        <v>61664</v>
      </c>
      <c r="I5" s="88">
        <v>125.76</v>
      </c>
      <c r="J5" s="44">
        <v>373106.98</v>
      </c>
      <c r="K5" s="44">
        <v>338239.68</v>
      </c>
      <c r="M5" s="231">
        <v>13036.66</v>
      </c>
      <c r="O5" s="231">
        <v>109100</v>
      </c>
      <c r="R5" s="44">
        <v>-2080055.41</v>
      </c>
      <c r="S5" s="44">
        <v>2026803.02</v>
      </c>
      <c r="X5" s="73">
        <v>917206.56</v>
      </c>
      <c r="Y5" s="73">
        <v>1536650.04</v>
      </c>
      <c r="Z5" s="89">
        <v>970156.56</v>
      </c>
      <c r="AA5" s="89">
        <v>10000</v>
      </c>
      <c r="AB5" s="89">
        <v>13341</v>
      </c>
      <c r="AC5" s="89">
        <v>432824.05</v>
      </c>
      <c r="AD5" s="89">
        <v>187900.94</v>
      </c>
      <c r="AG5" s="73">
        <f t="shared" ref="AG5:AG68" si="1">SUM(F5:I5)</f>
        <v>197171.66</v>
      </c>
      <c r="AH5" s="77">
        <f t="shared" ref="AH5:AH68" si="2">SUM(L5:O5)</f>
        <v>122136.66</v>
      </c>
      <c r="AI5" s="21">
        <f t="shared" ref="AI5:AI68" si="3">AG5-AH5</f>
        <v>75035</v>
      </c>
      <c r="AJ5" s="22">
        <f t="shared" ref="AJ5:AJ68" si="4">SUM(T5:Y5)</f>
        <v>2453856.6</v>
      </c>
      <c r="AK5" s="16">
        <f t="shared" ref="AK5:AK68" si="5">SUM(Z5:AF5)</f>
        <v>1614222.55</v>
      </c>
      <c r="AL5" s="26">
        <f t="shared" ref="AL5:AL68" si="6">AJ5-AK5</f>
        <v>839634.05</v>
      </c>
    </row>
    <row r="6" spans="1:38" hidden="1" x14ac:dyDescent="0.2">
      <c r="E6" s="44" t="s">
        <v>2936</v>
      </c>
      <c r="F6" s="88">
        <v>22178.71</v>
      </c>
      <c r="G6" s="88">
        <v>117250</v>
      </c>
      <c r="H6" s="88">
        <v>58782</v>
      </c>
      <c r="I6" s="88">
        <v>32.71</v>
      </c>
      <c r="J6" s="44">
        <v>2600001.09</v>
      </c>
      <c r="K6" s="44">
        <v>1087.92</v>
      </c>
      <c r="L6" s="231">
        <v>3500</v>
      </c>
      <c r="M6" s="231">
        <v>123740.72</v>
      </c>
      <c r="N6" s="231">
        <v>8000</v>
      </c>
      <c r="O6" s="231">
        <v>4220.7</v>
      </c>
      <c r="R6" s="44">
        <v>2084624.55</v>
      </c>
      <c r="S6" s="44">
        <v>716949.66</v>
      </c>
      <c r="X6" s="73">
        <v>2464261.02</v>
      </c>
      <c r="Y6" s="73">
        <v>706178.87</v>
      </c>
      <c r="Z6" s="89">
        <v>2509361.02</v>
      </c>
      <c r="AB6" s="89">
        <v>5070</v>
      </c>
      <c r="AC6" s="89">
        <v>636658.87</v>
      </c>
      <c r="AD6" s="89">
        <v>161053.20000000001</v>
      </c>
      <c r="AG6" s="73">
        <f t="shared" si="1"/>
        <v>198243.41999999998</v>
      </c>
      <c r="AH6" s="77">
        <f t="shared" si="2"/>
        <v>139461.42000000001</v>
      </c>
      <c r="AI6" s="21">
        <f t="shared" si="3"/>
        <v>58781.999999999971</v>
      </c>
      <c r="AJ6" s="22">
        <f t="shared" si="4"/>
        <v>3170439.89</v>
      </c>
      <c r="AK6" s="16">
        <f t="shared" si="5"/>
        <v>3312143.0900000003</v>
      </c>
      <c r="AL6" s="26">
        <f t="shared" si="6"/>
        <v>-141703.20000000019</v>
      </c>
    </row>
    <row r="7" spans="1:38" hidden="1" x14ac:dyDescent="0.2">
      <c r="A7" s="1" t="s">
        <v>588</v>
      </c>
      <c r="E7" s="44" t="s">
        <v>2937</v>
      </c>
      <c r="F7" s="88">
        <v>11557.19</v>
      </c>
      <c r="G7" s="88">
        <v>20888.68</v>
      </c>
      <c r="H7" s="88">
        <v>57266.33</v>
      </c>
      <c r="I7" s="88">
        <v>0</v>
      </c>
      <c r="J7" s="44">
        <v>3265885.58</v>
      </c>
      <c r="K7" s="44">
        <v>314555.56</v>
      </c>
      <c r="L7" s="231">
        <v>5500</v>
      </c>
      <c r="M7" s="231">
        <v>10888.68</v>
      </c>
      <c r="N7" s="231">
        <v>8000</v>
      </c>
      <c r="O7" s="231">
        <v>11500</v>
      </c>
      <c r="R7" s="44">
        <v>2831423.73</v>
      </c>
      <c r="S7" s="44">
        <v>550717.67000000004</v>
      </c>
      <c r="T7" s="73">
        <v>28.17</v>
      </c>
      <c r="W7" s="73">
        <v>13.41</v>
      </c>
      <c r="X7" s="73">
        <v>1432914</v>
      </c>
      <c r="Y7" s="73">
        <v>1553816.04</v>
      </c>
      <c r="Z7" s="89">
        <v>1517994</v>
      </c>
      <c r="AB7" s="89">
        <v>9639.81</v>
      </c>
      <c r="AC7" s="89">
        <v>881731.51</v>
      </c>
      <c r="AD7" s="89">
        <v>325283.03999999998</v>
      </c>
      <c r="AG7" s="73">
        <f t="shared" si="1"/>
        <v>89712.200000000012</v>
      </c>
      <c r="AH7" s="77">
        <f t="shared" si="2"/>
        <v>35888.68</v>
      </c>
      <c r="AI7" s="21">
        <f t="shared" si="3"/>
        <v>53823.520000000011</v>
      </c>
      <c r="AJ7" s="22">
        <f t="shared" si="4"/>
        <v>2986771.62</v>
      </c>
      <c r="AK7" s="16">
        <f t="shared" si="5"/>
        <v>2734648.3600000003</v>
      </c>
      <c r="AL7" s="26">
        <f t="shared" si="6"/>
        <v>252123.25999999978</v>
      </c>
    </row>
    <row r="8" spans="1:38" hidden="1" x14ac:dyDescent="0.2">
      <c r="E8" s="44" t="s">
        <v>2938</v>
      </c>
      <c r="F8" s="88">
        <v>116367.35</v>
      </c>
      <c r="G8" s="88">
        <v>28448.94</v>
      </c>
      <c r="H8" s="88">
        <v>13730.7</v>
      </c>
      <c r="I8" s="88">
        <v>0</v>
      </c>
      <c r="J8" s="44">
        <v>310249.17</v>
      </c>
      <c r="K8" s="44">
        <v>54862.49</v>
      </c>
      <c r="L8" s="231">
        <v>12515</v>
      </c>
      <c r="M8" s="231">
        <v>21229.51</v>
      </c>
      <c r="N8" s="231">
        <v>8000</v>
      </c>
      <c r="O8" s="231">
        <v>19100</v>
      </c>
      <c r="R8" s="44">
        <v>-1484159.97</v>
      </c>
      <c r="S8" s="44">
        <v>2257089.6800000002</v>
      </c>
      <c r="V8" s="73">
        <v>327618</v>
      </c>
      <c r="W8" s="73">
        <v>251.82</v>
      </c>
      <c r="X8" s="73">
        <v>1320063</v>
      </c>
      <c r="Y8" s="73">
        <v>491586.4</v>
      </c>
      <c r="Z8" s="89">
        <v>1406063</v>
      </c>
      <c r="AB8" s="89">
        <v>16960</v>
      </c>
      <c r="AC8" s="89">
        <v>779055.44</v>
      </c>
      <c r="AD8" s="89">
        <v>247556.35</v>
      </c>
      <c r="AG8" s="73">
        <f t="shared" si="1"/>
        <v>158546.99000000002</v>
      </c>
      <c r="AH8" s="77">
        <f t="shared" si="2"/>
        <v>60844.509999999995</v>
      </c>
      <c r="AI8" s="21">
        <f t="shared" si="3"/>
        <v>97702.480000000025</v>
      </c>
      <c r="AJ8" s="22">
        <f t="shared" si="4"/>
        <v>2139519.2200000002</v>
      </c>
      <c r="AK8" s="16">
        <f t="shared" si="5"/>
        <v>2449634.79</v>
      </c>
      <c r="AL8" s="26">
        <f t="shared" si="6"/>
        <v>-310115.56999999983</v>
      </c>
    </row>
    <row r="9" spans="1:38" hidden="1" x14ac:dyDescent="0.2">
      <c r="E9" s="44" t="s">
        <v>2939</v>
      </c>
      <c r="F9" s="88">
        <v>32228.97</v>
      </c>
      <c r="G9" s="88">
        <v>1087.47</v>
      </c>
      <c r="H9" s="88">
        <v>0</v>
      </c>
      <c r="I9" s="88">
        <v>171.03</v>
      </c>
      <c r="J9" s="44">
        <v>3838603.74</v>
      </c>
      <c r="K9" s="44">
        <v>265101.58</v>
      </c>
      <c r="L9" s="231">
        <v>20530</v>
      </c>
      <c r="M9" s="231">
        <v>1087.47</v>
      </c>
      <c r="O9" s="231">
        <v>14100</v>
      </c>
      <c r="R9" s="44">
        <v>4125104.64</v>
      </c>
      <c r="S9" s="44">
        <v>253201</v>
      </c>
      <c r="X9" s="73">
        <v>968482.5</v>
      </c>
      <c r="Y9" s="73">
        <v>481569.38</v>
      </c>
      <c r="Z9" s="89">
        <v>1057482.5</v>
      </c>
      <c r="AB9" s="89">
        <v>17689</v>
      </c>
      <c r="AC9" s="89">
        <v>299340.38</v>
      </c>
      <c r="AD9" s="89">
        <v>352370.32</v>
      </c>
      <c r="AG9" s="73">
        <f t="shared" si="1"/>
        <v>33487.47</v>
      </c>
      <c r="AH9" s="77">
        <f t="shared" si="2"/>
        <v>35717.47</v>
      </c>
      <c r="AI9" s="21">
        <f t="shared" si="3"/>
        <v>-2230</v>
      </c>
      <c r="AJ9" s="22">
        <f t="shared" si="4"/>
        <v>1450051.88</v>
      </c>
      <c r="AK9" s="16">
        <f t="shared" si="5"/>
        <v>1726882.2</v>
      </c>
      <c r="AL9" s="26">
        <f t="shared" si="6"/>
        <v>-276830.32000000007</v>
      </c>
    </row>
    <row r="10" spans="1:38" hidden="1" x14ac:dyDescent="0.2">
      <c r="E10" s="44" t="s">
        <v>2940</v>
      </c>
      <c r="F10" s="88">
        <v>3302.14</v>
      </c>
      <c r="G10" s="88">
        <v>1068.76</v>
      </c>
      <c r="H10" s="88">
        <v>16789</v>
      </c>
      <c r="I10" s="88">
        <v>0</v>
      </c>
      <c r="J10" s="44">
        <v>3266154.44</v>
      </c>
      <c r="K10" s="44">
        <v>3</v>
      </c>
      <c r="L10" s="231">
        <v>20445</v>
      </c>
      <c r="M10" s="231">
        <v>0</v>
      </c>
      <c r="N10" s="231">
        <v>40</v>
      </c>
      <c r="O10" s="231">
        <v>2700</v>
      </c>
      <c r="R10" s="44">
        <v>3421566.77</v>
      </c>
      <c r="U10" s="73">
        <v>7960</v>
      </c>
      <c r="V10" s="73">
        <v>50000</v>
      </c>
      <c r="W10" s="73">
        <v>4.03</v>
      </c>
      <c r="X10" s="73">
        <v>223345.5</v>
      </c>
      <c r="Y10" s="73">
        <v>375715.47</v>
      </c>
      <c r="Z10" s="89">
        <v>259715.5</v>
      </c>
      <c r="AB10" s="89">
        <v>9652</v>
      </c>
      <c r="AC10" s="89">
        <v>389718.01</v>
      </c>
      <c r="AD10" s="89">
        <v>155373.92000000001</v>
      </c>
      <c r="AG10" s="73">
        <f t="shared" si="1"/>
        <v>21159.9</v>
      </c>
      <c r="AH10" s="77">
        <f t="shared" si="2"/>
        <v>23185</v>
      </c>
      <c r="AI10" s="21">
        <f t="shared" si="3"/>
        <v>-2025.0999999999985</v>
      </c>
      <c r="AJ10" s="22">
        <f t="shared" si="4"/>
        <v>657025</v>
      </c>
      <c r="AK10" s="16">
        <f t="shared" si="5"/>
        <v>814459.43</v>
      </c>
      <c r="AL10" s="26">
        <f t="shared" si="6"/>
        <v>-157434.43000000005</v>
      </c>
    </row>
    <row r="11" spans="1:38" hidden="1" x14ac:dyDescent="0.2">
      <c r="E11" s="44" t="s">
        <v>2941</v>
      </c>
      <c r="F11" s="88">
        <v>19741.97</v>
      </c>
      <c r="H11" s="88">
        <v>0</v>
      </c>
      <c r="I11" s="88">
        <v>39.07</v>
      </c>
      <c r="J11" s="44">
        <v>3658594.47</v>
      </c>
      <c r="K11" s="44">
        <v>24850.720000000001</v>
      </c>
      <c r="L11" s="231">
        <v>2710</v>
      </c>
      <c r="M11" s="231">
        <v>4471.04</v>
      </c>
      <c r="O11" s="231">
        <v>12600</v>
      </c>
      <c r="R11" s="44">
        <v>3608499.7</v>
      </c>
      <c r="S11" s="44">
        <v>99610.62</v>
      </c>
      <c r="X11" s="73">
        <v>494350.5</v>
      </c>
      <c r="Y11" s="73">
        <v>746549.77</v>
      </c>
      <c r="Z11" s="89">
        <v>546950.5</v>
      </c>
      <c r="AB11" s="89">
        <v>5548</v>
      </c>
      <c r="AC11" s="89">
        <v>341276.77</v>
      </c>
      <c r="AD11" s="89">
        <v>371790.13</v>
      </c>
      <c r="AG11" s="73">
        <f t="shared" si="1"/>
        <v>19781.04</v>
      </c>
      <c r="AH11" s="77">
        <f t="shared" si="2"/>
        <v>19781.04</v>
      </c>
      <c r="AI11" s="21">
        <f t="shared" si="3"/>
        <v>0</v>
      </c>
      <c r="AJ11" s="22">
        <f t="shared" si="4"/>
        <v>1240900.27</v>
      </c>
      <c r="AK11" s="16">
        <f t="shared" si="5"/>
        <v>1265565.3999999999</v>
      </c>
      <c r="AL11" s="26">
        <f t="shared" si="6"/>
        <v>-24665.129999999888</v>
      </c>
    </row>
    <row r="12" spans="1:38" hidden="1" x14ac:dyDescent="0.2">
      <c r="A12" s="1" t="s">
        <v>421</v>
      </c>
      <c r="B12" s="1" t="s">
        <v>423</v>
      </c>
      <c r="C12" s="65">
        <v>4017</v>
      </c>
      <c r="D12" s="65" t="s">
        <v>1022</v>
      </c>
      <c r="E12" s="44" t="s">
        <v>2942</v>
      </c>
      <c r="F12" s="88">
        <v>168772.67</v>
      </c>
      <c r="G12" s="88">
        <v>0</v>
      </c>
      <c r="H12" s="88">
        <v>36728.74</v>
      </c>
      <c r="J12" s="44">
        <v>1247295.48</v>
      </c>
      <c r="K12" s="44">
        <v>449014.36</v>
      </c>
      <c r="L12" s="231">
        <v>7500</v>
      </c>
      <c r="M12" s="231">
        <v>10512.72</v>
      </c>
      <c r="R12" s="44">
        <v>1480112.16</v>
      </c>
      <c r="S12" s="44">
        <v>685585.33</v>
      </c>
      <c r="U12" s="73">
        <v>1243256.81</v>
      </c>
      <c r="V12" s="73">
        <v>227264</v>
      </c>
      <c r="W12" s="73">
        <v>1821.95</v>
      </c>
      <c r="X12" s="73">
        <v>3060746</v>
      </c>
      <c r="Y12" s="73">
        <v>59480</v>
      </c>
      <c r="Z12" s="89">
        <v>3372036.6</v>
      </c>
      <c r="AC12" s="89">
        <v>1117084.18</v>
      </c>
      <c r="AD12" s="89">
        <v>385342.94</v>
      </c>
      <c r="AE12" s="89">
        <v>4</v>
      </c>
      <c r="AG12" s="73">
        <f t="shared" si="1"/>
        <v>205501.41</v>
      </c>
      <c r="AH12" s="77">
        <f t="shared" si="2"/>
        <v>18012.72</v>
      </c>
      <c r="AI12" s="21">
        <f t="shared" si="3"/>
        <v>187488.69</v>
      </c>
      <c r="AJ12" s="22">
        <f t="shared" si="4"/>
        <v>4592568.76</v>
      </c>
      <c r="AK12" s="16">
        <f t="shared" si="5"/>
        <v>4874467.7200000007</v>
      </c>
      <c r="AL12" s="26">
        <f t="shared" si="6"/>
        <v>-281898.96000000089</v>
      </c>
    </row>
    <row r="13" spans="1:38" hidden="1" x14ac:dyDescent="0.2">
      <c r="A13" s="1" t="s">
        <v>421</v>
      </c>
      <c r="B13" s="1" t="s">
        <v>423</v>
      </c>
      <c r="C13" s="65">
        <v>4254</v>
      </c>
      <c r="D13" s="65" t="s">
        <v>1023</v>
      </c>
      <c r="E13" s="44" t="s">
        <v>2943</v>
      </c>
      <c r="F13" s="88">
        <v>144528.37</v>
      </c>
      <c r="G13" s="88">
        <v>56460.26</v>
      </c>
      <c r="H13" s="88">
        <v>193284.69</v>
      </c>
      <c r="J13" s="44">
        <v>337289.36</v>
      </c>
      <c r="K13" s="44">
        <v>320089.73</v>
      </c>
      <c r="L13" s="231">
        <v>14200</v>
      </c>
      <c r="M13" s="231">
        <v>0</v>
      </c>
      <c r="O13" s="231">
        <v>0</v>
      </c>
      <c r="R13" s="44">
        <v>-517437.97</v>
      </c>
      <c r="S13" s="44">
        <v>1517319.83</v>
      </c>
      <c r="U13" s="73">
        <v>1221595.51</v>
      </c>
      <c r="V13" s="73">
        <v>233500</v>
      </c>
      <c r="W13" s="73">
        <v>1156.99</v>
      </c>
      <c r="X13" s="73">
        <v>2322583.17</v>
      </c>
      <c r="Y13" s="73">
        <v>53600</v>
      </c>
      <c r="Z13" s="89">
        <v>2539266.0099999998</v>
      </c>
      <c r="AC13" s="89">
        <v>1012542.84</v>
      </c>
      <c r="AD13" s="89">
        <v>243053.27</v>
      </c>
      <c r="AE13" s="89">
        <v>3</v>
      </c>
      <c r="AG13" s="73">
        <f t="shared" si="1"/>
        <v>394273.32</v>
      </c>
      <c r="AH13" s="77">
        <f t="shared" si="2"/>
        <v>14200</v>
      </c>
      <c r="AI13" s="21">
        <f t="shared" si="3"/>
        <v>380073.32</v>
      </c>
      <c r="AJ13" s="22">
        <f t="shared" si="4"/>
        <v>3832435.67</v>
      </c>
      <c r="AK13" s="16">
        <f t="shared" si="5"/>
        <v>3794865.1199999996</v>
      </c>
      <c r="AL13" s="26">
        <f t="shared" si="6"/>
        <v>37570.550000000279</v>
      </c>
    </row>
    <row r="14" spans="1:38" hidden="1" x14ac:dyDescent="0.2">
      <c r="A14" s="1" t="s">
        <v>421</v>
      </c>
      <c r="B14" s="1" t="s">
        <v>423</v>
      </c>
      <c r="C14" s="65">
        <v>2828</v>
      </c>
      <c r="D14" s="65" t="s">
        <v>1024</v>
      </c>
      <c r="E14" s="44" t="s">
        <v>2944</v>
      </c>
      <c r="F14" s="88">
        <v>4048.84</v>
      </c>
      <c r="G14" s="88">
        <v>286645.15999999997</v>
      </c>
      <c r="H14" s="88">
        <v>18085.09</v>
      </c>
      <c r="J14" s="44">
        <v>961748.96</v>
      </c>
      <c r="K14" s="44">
        <v>456061.94</v>
      </c>
      <c r="L14" s="231">
        <v>0</v>
      </c>
      <c r="R14" s="44">
        <v>477941.2</v>
      </c>
      <c r="S14" s="44">
        <v>1326846.8</v>
      </c>
      <c r="U14" s="73">
        <v>1046294.65</v>
      </c>
      <c r="V14" s="73">
        <v>379875</v>
      </c>
      <c r="W14" s="73">
        <v>672.1</v>
      </c>
      <c r="X14" s="73">
        <v>1356745</v>
      </c>
      <c r="Y14" s="73">
        <v>16900</v>
      </c>
      <c r="Z14" s="89">
        <v>1587080</v>
      </c>
      <c r="AC14" s="89">
        <v>951503.03</v>
      </c>
      <c r="AD14" s="89">
        <v>340101.73</v>
      </c>
      <c r="AG14" s="73">
        <f t="shared" si="1"/>
        <v>308779.09000000003</v>
      </c>
      <c r="AH14" s="77">
        <f t="shared" si="2"/>
        <v>0</v>
      </c>
      <c r="AI14" s="21">
        <f t="shared" si="3"/>
        <v>308779.09000000003</v>
      </c>
      <c r="AJ14" s="22">
        <f t="shared" si="4"/>
        <v>2800486.75</v>
      </c>
      <c r="AK14" s="16">
        <f t="shared" si="5"/>
        <v>2878684.7600000002</v>
      </c>
      <c r="AL14" s="26">
        <f t="shared" si="6"/>
        <v>-78198.010000000242</v>
      </c>
    </row>
    <row r="15" spans="1:38" hidden="1" x14ac:dyDescent="0.2">
      <c r="A15" s="1" t="s">
        <v>421</v>
      </c>
      <c r="B15" s="1" t="s">
        <v>423</v>
      </c>
      <c r="C15" s="65">
        <v>4184</v>
      </c>
      <c r="D15" s="65" t="s">
        <v>1025</v>
      </c>
      <c r="E15" s="44" t="s">
        <v>2945</v>
      </c>
      <c r="F15" s="88">
        <v>65835.7</v>
      </c>
      <c r="G15" s="88">
        <v>39575.129999999997</v>
      </c>
      <c r="H15" s="88">
        <v>78808.600000000006</v>
      </c>
      <c r="J15" s="44">
        <v>56199.88</v>
      </c>
      <c r="K15" s="44">
        <v>284594.37</v>
      </c>
      <c r="L15" s="231">
        <v>0</v>
      </c>
      <c r="M15" s="231">
        <v>0</v>
      </c>
      <c r="R15" s="44">
        <v>-571918.30000000005</v>
      </c>
      <c r="S15" s="44">
        <v>1336486.2</v>
      </c>
      <c r="U15" s="73">
        <v>866533.93</v>
      </c>
      <c r="W15" s="73">
        <v>753.3</v>
      </c>
      <c r="X15" s="73">
        <v>2927522.92</v>
      </c>
      <c r="Y15" s="73">
        <v>64000</v>
      </c>
      <c r="Z15" s="89">
        <v>3236548.72</v>
      </c>
      <c r="AB15" s="89">
        <v>3000</v>
      </c>
      <c r="AC15" s="89">
        <v>609327.84</v>
      </c>
      <c r="AD15" s="89">
        <v>249482.81</v>
      </c>
      <c r="AE15" s="89">
        <v>5</v>
      </c>
      <c r="AG15" s="73">
        <f t="shared" si="1"/>
        <v>184219.43</v>
      </c>
      <c r="AH15" s="77">
        <f t="shared" si="2"/>
        <v>0</v>
      </c>
      <c r="AI15" s="21">
        <f t="shared" si="3"/>
        <v>184219.43</v>
      </c>
      <c r="AJ15" s="22">
        <f t="shared" si="4"/>
        <v>3858810.15</v>
      </c>
      <c r="AK15" s="16">
        <f t="shared" si="5"/>
        <v>4098364.37</v>
      </c>
      <c r="AL15" s="26">
        <f t="shared" si="6"/>
        <v>-239554.2200000002</v>
      </c>
    </row>
    <row r="16" spans="1:38" hidden="1" x14ac:dyDescent="0.2">
      <c r="A16" s="1" t="s">
        <v>421</v>
      </c>
      <c r="B16" s="1" t="s">
        <v>423</v>
      </c>
      <c r="C16" s="65">
        <v>7069</v>
      </c>
      <c r="D16" s="65" t="s">
        <v>1026</v>
      </c>
      <c r="E16" s="44" t="s">
        <v>2946</v>
      </c>
      <c r="F16" s="88">
        <v>411114.87</v>
      </c>
      <c r="G16" s="88">
        <v>87982.2</v>
      </c>
      <c r="H16" s="88">
        <v>81556.570000000007</v>
      </c>
      <c r="J16" s="44">
        <v>1023169.76</v>
      </c>
      <c r="K16" s="44">
        <v>462637.48</v>
      </c>
      <c r="L16" s="231">
        <v>0</v>
      </c>
      <c r="M16" s="231">
        <v>0</v>
      </c>
      <c r="O16" s="231">
        <v>0</v>
      </c>
      <c r="R16" s="44">
        <v>8491.2800000000007</v>
      </c>
      <c r="S16" s="44">
        <v>2146839.4900000002</v>
      </c>
      <c r="U16" s="73">
        <v>1856758.6</v>
      </c>
      <c r="V16" s="73">
        <v>240020</v>
      </c>
      <c r="W16" s="73">
        <v>1778.54</v>
      </c>
      <c r="X16" s="73">
        <v>2798417.45</v>
      </c>
      <c r="Y16" s="73">
        <v>31400</v>
      </c>
      <c r="Z16" s="89">
        <v>3849031.6800000002</v>
      </c>
      <c r="AA16" s="89">
        <v>12688.5</v>
      </c>
      <c r="AC16" s="89">
        <v>722606.37</v>
      </c>
      <c r="AD16" s="89">
        <v>430964.76</v>
      </c>
      <c r="AE16" s="89">
        <v>1953.17</v>
      </c>
      <c r="AG16" s="73">
        <f t="shared" si="1"/>
        <v>580653.64</v>
      </c>
      <c r="AH16" s="77">
        <f t="shared" si="2"/>
        <v>0</v>
      </c>
      <c r="AI16" s="21">
        <f t="shared" si="3"/>
        <v>580653.64</v>
      </c>
      <c r="AJ16" s="22">
        <f t="shared" si="4"/>
        <v>4928374.59</v>
      </c>
      <c r="AK16" s="16">
        <f t="shared" si="5"/>
        <v>5017244.4799999995</v>
      </c>
      <c r="AL16" s="26">
        <f t="shared" si="6"/>
        <v>-88869.889999999665</v>
      </c>
    </row>
    <row r="17" spans="1:38" hidden="1" x14ac:dyDescent="0.2">
      <c r="A17" s="1" t="s">
        <v>421</v>
      </c>
      <c r="B17" s="1" t="s">
        <v>423</v>
      </c>
      <c r="C17" s="65">
        <v>6198</v>
      </c>
      <c r="D17" s="65" t="s">
        <v>1027</v>
      </c>
      <c r="E17" s="44" t="s">
        <v>2947</v>
      </c>
      <c r="F17" s="88">
        <v>466713.27</v>
      </c>
      <c r="G17" s="88">
        <v>0</v>
      </c>
      <c r="H17" s="88">
        <v>73713.94</v>
      </c>
      <c r="J17" s="44">
        <v>147791.13</v>
      </c>
      <c r="K17" s="44">
        <v>266815.18</v>
      </c>
      <c r="L17" s="231">
        <v>0</v>
      </c>
      <c r="O17" s="231">
        <v>0</v>
      </c>
      <c r="R17" s="44">
        <v>-541641.06999999995</v>
      </c>
      <c r="S17" s="44">
        <v>1602780.76</v>
      </c>
      <c r="U17" s="73">
        <v>2103691.17</v>
      </c>
      <c r="V17" s="73">
        <v>152500</v>
      </c>
      <c r="W17" s="73">
        <v>2968.79</v>
      </c>
      <c r="X17" s="73">
        <v>2158095.2999999998</v>
      </c>
      <c r="Y17" s="73">
        <v>84800</v>
      </c>
      <c r="Z17" s="89">
        <v>3184436.7</v>
      </c>
      <c r="AC17" s="89">
        <v>1204587.92</v>
      </c>
      <c r="AD17" s="89">
        <v>219134.81</v>
      </c>
      <c r="AE17" s="89">
        <v>2</v>
      </c>
      <c r="AG17" s="73">
        <f t="shared" si="1"/>
        <v>540427.21</v>
      </c>
      <c r="AH17" s="77">
        <f t="shared" si="2"/>
        <v>0</v>
      </c>
      <c r="AI17" s="21">
        <f t="shared" si="3"/>
        <v>540427.21</v>
      </c>
      <c r="AJ17" s="22">
        <f t="shared" si="4"/>
        <v>4502055.26</v>
      </c>
      <c r="AK17" s="16">
        <f t="shared" si="5"/>
        <v>4608161.43</v>
      </c>
      <c r="AL17" s="26">
        <f t="shared" si="6"/>
        <v>-106106.16999999993</v>
      </c>
    </row>
    <row r="18" spans="1:38" hidden="1" x14ac:dyDescent="0.2">
      <c r="A18" s="1" t="s">
        <v>421</v>
      </c>
      <c r="B18" s="1" t="s">
        <v>423</v>
      </c>
      <c r="C18" s="65">
        <v>2120</v>
      </c>
      <c r="D18" s="65" t="s">
        <v>1028</v>
      </c>
      <c r="E18" s="44" t="s">
        <v>2948</v>
      </c>
      <c r="F18" s="88">
        <v>216003.11</v>
      </c>
      <c r="G18" s="88">
        <v>0</v>
      </c>
      <c r="H18" s="88">
        <v>13226.48</v>
      </c>
      <c r="J18" s="44">
        <v>443006.45</v>
      </c>
      <c r="K18" s="44">
        <v>2244072.8199999998</v>
      </c>
      <c r="L18" s="231">
        <v>0</v>
      </c>
      <c r="M18" s="231">
        <v>19940.439999999999</v>
      </c>
      <c r="O18" s="231">
        <v>0</v>
      </c>
      <c r="R18" s="44">
        <v>1742416.31</v>
      </c>
      <c r="S18" s="44">
        <v>2036704.82</v>
      </c>
      <c r="U18" s="73">
        <v>899097.68</v>
      </c>
      <c r="V18" s="73">
        <v>170000</v>
      </c>
      <c r="W18" s="73">
        <v>1436.64</v>
      </c>
      <c r="X18" s="73">
        <v>1988438.4</v>
      </c>
      <c r="Y18" s="73">
        <v>26200</v>
      </c>
      <c r="Z18" s="89">
        <v>2194366.4</v>
      </c>
      <c r="AA18" s="89">
        <v>15916.5</v>
      </c>
      <c r="AC18" s="89">
        <v>893212.4</v>
      </c>
      <c r="AD18" s="89">
        <v>864413.13</v>
      </c>
      <c r="AE18" s="89">
        <v>17</v>
      </c>
      <c r="AG18" s="73">
        <f t="shared" si="1"/>
        <v>229229.59</v>
      </c>
      <c r="AH18" s="77">
        <f t="shared" si="2"/>
        <v>19940.439999999999</v>
      </c>
      <c r="AI18" s="21">
        <f t="shared" si="3"/>
        <v>209289.15</v>
      </c>
      <c r="AJ18" s="22">
        <f t="shared" si="4"/>
        <v>3085172.7199999997</v>
      </c>
      <c r="AK18" s="16">
        <f t="shared" si="5"/>
        <v>3967925.4299999997</v>
      </c>
      <c r="AL18" s="26">
        <f t="shared" si="6"/>
        <v>-882752.71</v>
      </c>
    </row>
    <row r="19" spans="1:38" hidden="1" x14ac:dyDescent="0.2">
      <c r="A19" s="1" t="s">
        <v>421</v>
      </c>
      <c r="B19" s="1" t="s">
        <v>423</v>
      </c>
      <c r="C19" s="65">
        <v>808</v>
      </c>
      <c r="D19" s="65" t="s">
        <v>1029</v>
      </c>
      <c r="E19" s="44" t="s">
        <v>2949</v>
      </c>
      <c r="F19" s="88">
        <v>244040.3</v>
      </c>
      <c r="G19" s="88">
        <v>8500.43</v>
      </c>
      <c r="H19" s="88">
        <v>73542.19</v>
      </c>
      <c r="J19" s="44">
        <v>1155919.47</v>
      </c>
      <c r="K19" s="44">
        <v>688387.47</v>
      </c>
      <c r="L19" s="231">
        <v>0</v>
      </c>
      <c r="M19" s="231">
        <v>0</v>
      </c>
      <c r="R19" s="44">
        <v>2103818.0499999998</v>
      </c>
      <c r="S19" s="44">
        <v>118427.08</v>
      </c>
      <c r="U19" s="73">
        <v>1032283.29</v>
      </c>
      <c r="V19" s="73">
        <v>88230</v>
      </c>
      <c r="W19" s="73">
        <v>1102.58</v>
      </c>
      <c r="X19" s="73">
        <v>952380</v>
      </c>
      <c r="Y19" s="73">
        <v>4000</v>
      </c>
      <c r="Z19" s="89">
        <v>991580</v>
      </c>
      <c r="AA19" s="89">
        <v>1988.5</v>
      </c>
      <c r="AB19" s="89">
        <v>10700</v>
      </c>
      <c r="AC19" s="89">
        <v>676971.41</v>
      </c>
      <c r="AD19" s="89">
        <v>445037.33</v>
      </c>
      <c r="AE19" s="89">
        <v>3573.9</v>
      </c>
      <c r="AG19" s="73">
        <f t="shared" si="1"/>
        <v>326082.92</v>
      </c>
      <c r="AH19" s="77">
        <f t="shared" si="2"/>
        <v>0</v>
      </c>
      <c r="AI19" s="21">
        <f t="shared" si="3"/>
        <v>326082.92</v>
      </c>
      <c r="AJ19" s="22">
        <f t="shared" si="4"/>
        <v>2077995.87</v>
      </c>
      <c r="AK19" s="16">
        <f t="shared" si="5"/>
        <v>2129851.14</v>
      </c>
      <c r="AL19" s="26">
        <f t="shared" si="6"/>
        <v>-51855.270000000019</v>
      </c>
    </row>
    <row r="20" spans="1:38" hidden="1" x14ac:dyDescent="0.2">
      <c r="A20" s="1" t="s">
        <v>421</v>
      </c>
      <c r="B20" s="1" t="s">
        <v>423</v>
      </c>
      <c r="C20" s="65">
        <v>5257</v>
      </c>
      <c r="D20" s="65" t="s">
        <v>1030</v>
      </c>
      <c r="E20" s="44" t="s">
        <v>2950</v>
      </c>
      <c r="F20" s="88">
        <v>468766.82</v>
      </c>
      <c r="G20" s="88">
        <v>220514.2</v>
      </c>
      <c r="H20" s="88">
        <v>49830.35</v>
      </c>
      <c r="J20" s="44">
        <v>124836.34</v>
      </c>
      <c r="K20" s="44">
        <v>379487.25</v>
      </c>
      <c r="L20" s="231">
        <v>0</v>
      </c>
      <c r="M20" s="231">
        <v>7800</v>
      </c>
      <c r="O20" s="231">
        <v>0</v>
      </c>
      <c r="R20" s="44">
        <v>-626209.93000000005</v>
      </c>
      <c r="S20" s="44">
        <v>1863971.92</v>
      </c>
      <c r="U20" s="73">
        <v>1877299.76</v>
      </c>
      <c r="V20" s="73">
        <v>380738</v>
      </c>
      <c r="W20" s="73">
        <v>2287.61</v>
      </c>
      <c r="X20" s="73">
        <v>1226140</v>
      </c>
      <c r="Y20" s="73">
        <v>66450</v>
      </c>
      <c r="Z20" s="89">
        <v>2149949</v>
      </c>
      <c r="AC20" s="89">
        <v>1161345.1200000001</v>
      </c>
      <c r="AD20" s="89">
        <v>243743.28</v>
      </c>
      <c r="AE20" s="89">
        <v>5</v>
      </c>
      <c r="AG20" s="73">
        <f t="shared" si="1"/>
        <v>739111.37</v>
      </c>
      <c r="AH20" s="77">
        <f t="shared" si="2"/>
        <v>7800</v>
      </c>
      <c r="AI20" s="21">
        <f t="shared" si="3"/>
        <v>731311.37</v>
      </c>
      <c r="AJ20" s="22">
        <f t="shared" si="4"/>
        <v>3552915.3699999996</v>
      </c>
      <c r="AK20" s="16">
        <f t="shared" si="5"/>
        <v>3555042.4</v>
      </c>
      <c r="AL20" s="26">
        <f t="shared" si="6"/>
        <v>-2127.0300000002608</v>
      </c>
    </row>
    <row r="21" spans="1:38" hidden="1" x14ac:dyDescent="0.2">
      <c r="A21" s="1" t="s">
        <v>421</v>
      </c>
      <c r="B21" s="1" t="s">
        <v>423</v>
      </c>
      <c r="C21" s="65">
        <v>5547</v>
      </c>
      <c r="D21" s="65" t="s">
        <v>1031</v>
      </c>
      <c r="E21" s="44" t="s">
        <v>2951</v>
      </c>
      <c r="F21" s="88">
        <v>684832.98</v>
      </c>
      <c r="G21" s="88">
        <v>13061.1</v>
      </c>
      <c r="H21" s="88">
        <v>98052.05</v>
      </c>
      <c r="J21" s="44">
        <v>714300.74</v>
      </c>
      <c r="K21" s="44">
        <v>1868838.13</v>
      </c>
      <c r="L21" s="231">
        <v>0</v>
      </c>
      <c r="M21" s="231">
        <v>7000</v>
      </c>
      <c r="O21" s="231">
        <v>0</v>
      </c>
      <c r="R21" s="44">
        <v>1581325.34</v>
      </c>
      <c r="S21" s="44">
        <v>2519990.75</v>
      </c>
      <c r="U21" s="73">
        <v>1671148.52</v>
      </c>
      <c r="V21" s="73">
        <v>521500</v>
      </c>
      <c r="W21" s="73">
        <v>2447.54</v>
      </c>
      <c r="X21" s="73">
        <v>2149581</v>
      </c>
      <c r="Y21" s="73">
        <v>78600</v>
      </c>
      <c r="Z21" s="89">
        <v>2986003</v>
      </c>
      <c r="AA21" s="89">
        <v>6273</v>
      </c>
      <c r="AC21" s="89">
        <v>1368823.09</v>
      </c>
      <c r="AD21" s="89">
        <v>791401.06</v>
      </c>
      <c r="AE21" s="89">
        <v>8</v>
      </c>
      <c r="AG21" s="73">
        <f t="shared" si="1"/>
        <v>795946.13</v>
      </c>
      <c r="AH21" s="77">
        <f t="shared" si="2"/>
        <v>7000</v>
      </c>
      <c r="AI21" s="21">
        <f t="shared" si="3"/>
        <v>788946.13</v>
      </c>
      <c r="AJ21" s="22">
        <f t="shared" si="4"/>
        <v>4423277.0600000005</v>
      </c>
      <c r="AK21" s="16">
        <f t="shared" si="5"/>
        <v>5152508.1500000004</v>
      </c>
      <c r="AL21" s="26">
        <f t="shared" si="6"/>
        <v>-729231.08999999985</v>
      </c>
    </row>
    <row r="22" spans="1:38" hidden="1" x14ac:dyDescent="0.2">
      <c r="A22" s="1" t="s">
        <v>421</v>
      </c>
      <c r="B22" s="1" t="s">
        <v>423</v>
      </c>
      <c r="C22" s="65">
        <v>4817</v>
      </c>
      <c r="D22" s="65" t="s">
        <v>1032</v>
      </c>
      <c r="E22" s="44" t="s">
        <v>2952</v>
      </c>
      <c r="F22" s="88">
        <v>296256.40000000002</v>
      </c>
      <c r="G22" s="88">
        <v>62164.83</v>
      </c>
      <c r="H22" s="88">
        <v>5180</v>
      </c>
      <c r="J22" s="44">
        <v>641744.66</v>
      </c>
      <c r="K22" s="44">
        <v>567444.72</v>
      </c>
      <c r="L22" s="231">
        <v>0</v>
      </c>
      <c r="R22" s="44">
        <v>-2677202.56</v>
      </c>
      <c r="S22" s="44">
        <v>4994895.4800000004</v>
      </c>
      <c r="U22" s="73">
        <v>1310531.3700000001</v>
      </c>
      <c r="V22" s="73">
        <v>252710</v>
      </c>
      <c r="W22" s="73">
        <v>2674.45</v>
      </c>
      <c r="X22" s="73">
        <v>2578173</v>
      </c>
      <c r="Y22" s="73">
        <v>36490</v>
      </c>
      <c r="Z22" s="89">
        <v>2890663</v>
      </c>
      <c r="AC22" s="89">
        <v>1470433.64</v>
      </c>
      <c r="AD22" s="89">
        <v>564377.49</v>
      </c>
      <c r="AE22" s="89">
        <v>7</v>
      </c>
      <c r="AG22" s="73">
        <f t="shared" si="1"/>
        <v>363601.23000000004</v>
      </c>
      <c r="AH22" s="77">
        <f t="shared" si="2"/>
        <v>0</v>
      </c>
      <c r="AI22" s="21">
        <f t="shared" si="3"/>
        <v>363601.23000000004</v>
      </c>
      <c r="AJ22" s="22">
        <f t="shared" si="4"/>
        <v>4180578.8200000003</v>
      </c>
      <c r="AK22" s="16">
        <f t="shared" si="5"/>
        <v>4925481.13</v>
      </c>
      <c r="AL22" s="26">
        <f t="shared" si="6"/>
        <v>-744902.30999999959</v>
      </c>
    </row>
    <row r="23" spans="1:38" hidden="1" x14ac:dyDescent="0.2">
      <c r="A23" s="1" t="s">
        <v>421</v>
      </c>
      <c r="B23" s="1" t="s">
        <v>423</v>
      </c>
      <c r="C23" s="65">
        <v>4661</v>
      </c>
      <c r="D23" s="65" t="s">
        <v>1033</v>
      </c>
      <c r="E23" s="44" t="s">
        <v>2953</v>
      </c>
      <c r="F23" s="88">
        <v>44344.52</v>
      </c>
      <c r="G23" s="88">
        <v>170728.04</v>
      </c>
      <c r="H23" s="88">
        <v>61802.720000000001</v>
      </c>
      <c r="J23" s="44">
        <v>903351.02</v>
      </c>
      <c r="K23" s="44">
        <v>430219.98</v>
      </c>
      <c r="L23" s="231">
        <v>0</v>
      </c>
      <c r="M23" s="231">
        <v>6440</v>
      </c>
      <c r="O23" s="231">
        <v>6.9</v>
      </c>
      <c r="R23" s="44">
        <v>79065.179999999993</v>
      </c>
      <c r="S23" s="44">
        <v>1550129.81</v>
      </c>
      <c r="U23" s="73">
        <v>1228841.2</v>
      </c>
      <c r="V23" s="73">
        <v>346685</v>
      </c>
      <c r="W23" s="73">
        <v>1009.25</v>
      </c>
      <c r="X23" s="73">
        <v>2775904.5</v>
      </c>
      <c r="Y23" s="73">
        <v>57600</v>
      </c>
      <c r="Z23" s="89">
        <v>3124050.3</v>
      </c>
      <c r="AA23" s="89">
        <v>6490</v>
      </c>
      <c r="AC23" s="89">
        <v>949592.79</v>
      </c>
      <c r="AD23" s="89">
        <v>355090.47</v>
      </c>
      <c r="AE23" s="89">
        <v>12</v>
      </c>
      <c r="AG23" s="73">
        <f t="shared" si="1"/>
        <v>276875.28000000003</v>
      </c>
      <c r="AH23" s="77">
        <f t="shared" si="2"/>
        <v>6446.9</v>
      </c>
      <c r="AI23" s="21">
        <f t="shared" si="3"/>
        <v>270428.38</v>
      </c>
      <c r="AJ23" s="22">
        <f t="shared" si="4"/>
        <v>4410039.95</v>
      </c>
      <c r="AK23" s="16">
        <f t="shared" si="5"/>
        <v>4435235.5599999996</v>
      </c>
      <c r="AL23" s="26">
        <f t="shared" si="6"/>
        <v>-25195.609999999404</v>
      </c>
    </row>
    <row r="24" spans="1:38" hidden="1" x14ac:dyDescent="0.2">
      <c r="A24" s="1" t="s">
        <v>421</v>
      </c>
      <c r="B24" s="1" t="s">
        <v>423</v>
      </c>
      <c r="C24" s="65">
        <v>7585</v>
      </c>
      <c r="D24" s="65" t="s">
        <v>1034</v>
      </c>
      <c r="E24" s="44" t="s">
        <v>2954</v>
      </c>
      <c r="F24" s="88">
        <v>1938084.57</v>
      </c>
      <c r="G24" s="88">
        <v>17769.78</v>
      </c>
      <c r="H24" s="88">
        <v>3277.1</v>
      </c>
      <c r="J24" s="44">
        <v>102829.4</v>
      </c>
      <c r="K24" s="44">
        <v>745067.45</v>
      </c>
      <c r="L24" s="231">
        <v>1000</v>
      </c>
      <c r="M24" s="231">
        <v>0</v>
      </c>
      <c r="O24" s="231">
        <v>686.91</v>
      </c>
      <c r="R24" s="44">
        <v>530864.94999999995</v>
      </c>
      <c r="S24" s="44">
        <v>2878887.21</v>
      </c>
      <c r="U24" s="73">
        <v>2096903.44</v>
      </c>
      <c r="V24" s="73">
        <v>142850</v>
      </c>
      <c r="W24" s="73">
        <v>8293.16</v>
      </c>
      <c r="X24" s="73">
        <v>3705810</v>
      </c>
      <c r="Y24" s="73">
        <v>193400</v>
      </c>
      <c r="Z24" s="89">
        <v>4407408</v>
      </c>
      <c r="AA24" s="89">
        <v>52684</v>
      </c>
      <c r="AC24" s="89">
        <v>1829773.79</v>
      </c>
      <c r="AD24" s="89">
        <v>461795.58</v>
      </c>
      <c r="AE24" s="89">
        <v>6</v>
      </c>
      <c r="AG24" s="73">
        <f t="shared" si="1"/>
        <v>1959131.4500000002</v>
      </c>
      <c r="AH24" s="77">
        <f t="shared" si="2"/>
        <v>1686.9099999999999</v>
      </c>
      <c r="AI24" s="21">
        <f t="shared" si="3"/>
        <v>1957444.5400000003</v>
      </c>
      <c r="AJ24" s="22">
        <f t="shared" si="4"/>
        <v>6147256.5999999996</v>
      </c>
      <c r="AK24" s="16">
        <f t="shared" si="5"/>
        <v>6751667.3700000001</v>
      </c>
      <c r="AL24" s="26">
        <f t="shared" si="6"/>
        <v>-604410.77000000048</v>
      </c>
    </row>
    <row r="25" spans="1:38" hidden="1" x14ac:dyDescent="0.2">
      <c r="A25" s="1" t="s">
        <v>421</v>
      </c>
      <c r="B25" s="1" t="s">
        <v>423</v>
      </c>
      <c r="C25" s="65">
        <v>6519</v>
      </c>
      <c r="D25" s="65" t="s">
        <v>1035</v>
      </c>
      <c r="E25" s="44" t="s">
        <v>2955</v>
      </c>
      <c r="F25" s="88">
        <v>94339.08</v>
      </c>
      <c r="G25" s="88">
        <v>61755.55</v>
      </c>
      <c r="H25" s="88">
        <v>16167.12</v>
      </c>
      <c r="J25" s="44">
        <v>448743.27</v>
      </c>
      <c r="K25" s="44">
        <v>450445.08</v>
      </c>
      <c r="L25" s="231">
        <v>0</v>
      </c>
      <c r="O25" s="231">
        <v>0</v>
      </c>
      <c r="R25" s="44">
        <v>-773107.94</v>
      </c>
      <c r="S25" s="44">
        <v>2079998.65</v>
      </c>
      <c r="U25" s="73">
        <v>1299212.73</v>
      </c>
      <c r="V25" s="73">
        <v>328796</v>
      </c>
      <c r="W25" s="73">
        <v>1481.36</v>
      </c>
      <c r="X25" s="73">
        <v>2562530.7999999998</v>
      </c>
      <c r="Y25" s="73">
        <v>84241</v>
      </c>
      <c r="Z25" s="89">
        <v>3003571.8</v>
      </c>
      <c r="AA25" s="89">
        <v>14928.5</v>
      </c>
      <c r="AB25" s="89">
        <v>8348</v>
      </c>
      <c r="AC25" s="89">
        <v>1139710.6100000001</v>
      </c>
      <c r="AD25" s="89">
        <v>345143.59</v>
      </c>
      <c r="AG25" s="73">
        <f t="shared" si="1"/>
        <v>172261.75</v>
      </c>
      <c r="AH25" s="77">
        <f t="shared" si="2"/>
        <v>0</v>
      </c>
      <c r="AI25" s="21">
        <f t="shared" si="3"/>
        <v>172261.75</v>
      </c>
      <c r="AJ25" s="22">
        <f t="shared" si="4"/>
        <v>4276261.8899999997</v>
      </c>
      <c r="AK25" s="16">
        <f t="shared" si="5"/>
        <v>4511702.5</v>
      </c>
      <c r="AL25" s="26">
        <f t="shared" si="6"/>
        <v>-235440.61000000034</v>
      </c>
    </row>
    <row r="26" spans="1:38" hidden="1" x14ac:dyDescent="0.2">
      <c r="A26" s="1" t="s">
        <v>421</v>
      </c>
      <c r="B26" s="1" t="s">
        <v>423</v>
      </c>
      <c r="C26" s="65">
        <v>4531</v>
      </c>
      <c r="D26" s="65" t="s">
        <v>1036</v>
      </c>
      <c r="E26" s="44" t="s">
        <v>2956</v>
      </c>
      <c r="F26" s="88">
        <v>430564.63</v>
      </c>
      <c r="G26" s="88">
        <v>100874.01</v>
      </c>
      <c r="H26" s="88">
        <v>14482.93</v>
      </c>
      <c r="J26" s="44">
        <v>1142943.76</v>
      </c>
      <c r="K26" s="44">
        <v>223721.88</v>
      </c>
      <c r="L26" s="231">
        <v>0</v>
      </c>
      <c r="M26" s="231">
        <v>10926.8</v>
      </c>
      <c r="R26" s="44">
        <v>1710145.95</v>
      </c>
      <c r="S26" s="44">
        <v>413083.29</v>
      </c>
      <c r="U26" s="73">
        <v>1313602.3700000001</v>
      </c>
      <c r="V26" s="73">
        <v>188095</v>
      </c>
      <c r="W26" s="73">
        <v>2314.6999999999998</v>
      </c>
      <c r="X26" s="73">
        <v>2158789.5</v>
      </c>
      <c r="Y26" s="73">
        <v>88800</v>
      </c>
      <c r="Z26" s="89">
        <v>2674022.5</v>
      </c>
      <c r="AA26" s="89">
        <v>320</v>
      </c>
      <c r="AB26" s="89">
        <v>480</v>
      </c>
      <c r="AC26" s="89">
        <v>996184.44</v>
      </c>
      <c r="AD26" s="89">
        <v>301082.46000000002</v>
      </c>
      <c r="AE26" s="89">
        <v>1</v>
      </c>
      <c r="AF26" s="89">
        <v>1080</v>
      </c>
      <c r="AG26" s="73">
        <f t="shared" si="1"/>
        <v>545921.57000000007</v>
      </c>
      <c r="AH26" s="77">
        <f t="shared" si="2"/>
        <v>10926.8</v>
      </c>
      <c r="AI26" s="21">
        <f t="shared" si="3"/>
        <v>534994.77</v>
      </c>
      <c r="AJ26" s="22">
        <f t="shared" si="4"/>
        <v>3751601.5700000003</v>
      </c>
      <c r="AK26" s="16">
        <f t="shared" si="5"/>
        <v>3973170.4</v>
      </c>
      <c r="AL26" s="26">
        <f t="shared" si="6"/>
        <v>-221568.82999999961</v>
      </c>
    </row>
    <row r="27" spans="1:38" hidden="1" x14ac:dyDescent="0.2">
      <c r="A27" s="1" t="s">
        <v>421</v>
      </c>
      <c r="B27" s="1" t="s">
        <v>423</v>
      </c>
      <c r="C27" s="65">
        <v>2937</v>
      </c>
      <c r="D27" s="65" t="s">
        <v>1037</v>
      </c>
      <c r="E27" s="44" t="s">
        <v>2957</v>
      </c>
      <c r="F27" s="88">
        <v>259500.53</v>
      </c>
      <c r="G27" s="88">
        <v>0</v>
      </c>
      <c r="H27" s="88">
        <v>15888</v>
      </c>
      <c r="J27" s="44">
        <v>682813.74</v>
      </c>
      <c r="K27" s="44">
        <v>336560.61</v>
      </c>
      <c r="L27" s="231">
        <v>0</v>
      </c>
      <c r="R27" s="44">
        <v>-725094.21</v>
      </c>
      <c r="S27" s="44">
        <v>2337378.21</v>
      </c>
      <c r="U27" s="73">
        <v>1065305.18</v>
      </c>
      <c r="V27" s="73">
        <v>82000</v>
      </c>
      <c r="W27" s="73">
        <v>1543.8</v>
      </c>
      <c r="X27" s="73">
        <v>1328600</v>
      </c>
      <c r="Y27" s="73">
        <v>35600</v>
      </c>
      <c r="Z27" s="89">
        <v>1717431.2</v>
      </c>
      <c r="AC27" s="89">
        <v>755308.86</v>
      </c>
      <c r="AD27" s="89">
        <v>356929.03</v>
      </c>
      <c r="AE27" s="89">
        <v>901.01</v>
      </c>
      <c r="AG27" s="73">
        <f t="shared" si="1"/>
        <v>275388.53000000003</v>
      </c>
      <c r="AH27" s="77">
        <f t="shared" si="2"/>
        <v>0</v>
      </c>
      <c r="AI27" s="21">
        <f t="shared" si="3"/>
        <v>275388.53000000003</v>
      </c>
      <c r="AJ27" s="22">
        <f t="shared" si="4"/>
        <v>2513048.98</v>
      </c>
      <c r="AK27" s="16">
        <f t="shared" si="5"/>
        <v>2830570.0999999996</v>
      </c>
      <c r="AL27" s="26">
        <f t="shared" si="6"/>
        <v>-317521.11999999965</v>
      </c>
    </row>
    <row r="28" spans="1:38" hidden="1" x14ac:dyDescent="0.2">
      <c r="A28" s="1" t="s">
        <v>421</v>
      </c>
      <c r="B28" s="1" t="s">
        <v>423</v>
      </c>
      <c r="C28" s="65">
        <v>2576</v>
      </c>
      <c r="D28" s="65" t="s">
        <v>1038</v>
      </c>
      <c r="E28" s="44" t="s">
        <v>2958</v>
      </c>
      <c r="F28" s="88">
        <v>298895.15000000002</v>
      </c>
      <c r="G28" s="88">
        <v>0</v>
      </c>
      <c r="H28" s="88">
        <v>29514.799999999999</v>
      </c>
      <c r="J28" s="44">
        <v>415708.57</v>
      </c>
      <c r="K28" s="44">
        <v>520843.02</v>
      </c>
      <c r="L28" s="231">
        <v>32000</v>
      </c>
      <c r="M28" s="231">
        <v>27520</v>
      </c>
      <c r="O28" s="231">
        <v>0</v>
      </c>
      <c r="R28" s="44">
        <v>-1170056.0900000001</v>
      </c>
      <c r="S28" s="44">
        <v>2446216.73</v>
      </c>
      <c r="U28" s="73">
        <v>1078073.96</v>
      </c>
      <c r="V28" s="73">
        <v>262600</v>
      </c>
      <c r="W28" s="73">
        <v>1484.31</v>
      </c>
      <c r="X28" s="73">
        <v>776490</v>
      </c>
      <c r="Y28" s="73">
        <v>9500</v>
      </c>
      <c r="Z28" s="89">
        <v>1104446</v>
      </c>
      <c r="AA28" s="89">
        <v>1988.5</v>
      </c>
      <c r="AB28" s="89">
        <v>11100</v>
      </c>
      <c r="AC28" s="89">
        <v>656650.94999999995</v>
      </c>
      <c r="AD28" s="89">
        <v>324679.92</v>
      </c>
      <c r="AE28" s="89">
        <v>2</v>
      </c>
      <c r="AF28" s="89">
        <v>100000</v>
      </c>
      <c r="AG28" s="73">
        <f t="shared" si="1"/>
        <v>328409.95</v>
      </c>
      <c r="AH28" s="77">
        <f t="shared" si="2"/>
        <v>59520</v>
      </c>
      <c r="AI28" s="21">
        <f t="shared" si="3"/>
        <v>268889.95</v>
      </c>
      <c r="AJ28" s="22">
        <f t="shared" si="4"/>
        <v>2128148.27</v>
      </c>
      <c r="AK28" s="16">
        <f t="shared" si="5"/>
        <v>2198867.37</v>
      </c>
      <c r="AL28" s="26">
        <f t="shared" si="6"/>
        <v>-70719.100000000093</v>
      </c>
    </row>
    <row r="29" spans="1:38" hidden="1" x14ac:dyDescent="0.2">
      <c r="A29" s="1" t="s">
        <v>426</v>
      </c>
      <c r="B29" s="1" t="s">
        <v>427</v>
      </c>
      <c r="C29" s="65">
        <v>3880</v>
      </c>
      <c r="D29" s="65" t="s">
        <v>1039</v>
      </c>
      <c r="E29" s="44" t="s">
        <v>2959</v>
      </c>
      <c r="F29" s="88">
        <v>644308.51</v>
      </c>
      <c r="G29" s="88">
        <v>360099.75</v>
      </c>
      <c r="H29" s="88">
        <v>8517.02</v>
      </c>
      <c r="J29" s="44">
        <v>695244.26</v>
      </c>
      <c r="K29" s="44">
        <v>576231.09</v>
      </c>
      <c r="O29" s="231">
        <v>8700</v>
      </c>
      <c r="R29" s="44">
        <v>278708.09000000003</v>
      </c>
      <c r="S29" s="44">
        <v>1940194.37</v>
      </c>
      <c r="U29" s="73">
        <v>1615958.99</v>
      </c>
      <c r="V29" s="73">
        <v>313500</v>
      </c>
      <c r="W29" s="73">
        <v>3460.56</v>
      </c>
      <c r="X29" s="73">
        <v>2004030</v>
      </c>
      <c r="Z29" s="89">
        <v>2417771</v>
      </c>
      <c r="AC29" s="89">
        <v>987029.11</v>
      </c>
      <c r="AD29" s="89">
        <v>475351.27</v>
      </c>
      <c r="AG29" s="73">
        <f t="shared" si="1"/>
        <v>1012925.28</v>
      </c>
      <c r="AH29" s="77">
        <f t="shared" si="2"/>
        <v>8700</v>
      </c>
      <c r="AI29" s="21">
        <f t="shared" si="3"/>
        <v>1004225.28</v>
      </c>
      <c r="AJ29" s="22">
        <f t="shared" si="4"/>
        <v>3936949.55</v>
      </c>
      <c r="AK29" s="16">
        <f t="shared" si="5"/>
        <v>3880151.38</v>
      </c>
      <c r="AL29" s="26">
        <f t="shared" si="6"/>
        <v>56798.169999999925</v>
      </c>
    </row>
    <row r="30" spans="1:38" hidden="1" x14ac:dyDescent="0.2">
      <c r="A30" s="1" t="s">
        <v>426</v>
      </c>
      <c r="B30" s="1" t="s">
        <v>427</v>
      </c>
      <c r="C30" s="65">
        <v>3169</v>
      </c>
      <c r="D30" s="65" t="s">
        <v>1040</v>
      </c>
      <c r="E30" s="44" t="s">
        <v>2960</v>
      </c>
      <c r="F30" s="88">
        <v>762012.57</v>
      </c>
      <c r="G30" s="88">
        <v>325880.09000000003</v>
      </c>
      <c r="H30" s="88">
        <v>33941.03</v>
      </c>
      <c r="J30" s="44">
        <v>1751116.57</v>
      </c>
      <c r="K30" s="44">
        <v>1041086.52</v>
      </c>
      <c r="R30" s="44">
        <v>2527283.35</v>
      </c>
      <c r="S30" s="44">
        <v>225942.27</v>
      </c>
      <c r="U30" s="73">
        <v>2844168.93</v>
      </c>
      <c r="V30" s="73">
        <v>260000.23</v>
      </c>
      <c r="W30" s="73">
        <v>5504.21</v>
      </c>
      <c r="X30" s="73">
        <v>1277188.5</v>
      </c>
      <c r="Z30" s="89">
        <v>2100268.5</v>
      </c>
      <c r="AC30" s="89">
        <v>849353.61</v>
      </c>
      <c r="AD30" s="89">
        <v>276428.59999999998</v>
      </c>
      <c r="AG30" s="73">
        <f t="shared" si="1"/>
        <v>1121833.69</v>
      </c>
      <c r="AH30" s="77">
        <f t="shared" si="2"/>
        <v>0</v>
      </c>
      <c r="AI30" s="21">
        <f t="shared" si="3"/>
        <v>1121833.69</v>
      </c>
      <c r="AJ30" s="22">
        <f t="shared" si="4"/>
        <v>4386861.87</v>
      </c>
      <c r="AK30" s="16">
        <f t="shared" si="5"/>
        <v>3226050.71</v>
      </c>
      <c r="AL30" s="26">
        <f t="shared" si="6"/>
        <v>1160811.1600000001</v>
      </c>
    </row>
    <row r="31" spans="1:38" hidden="1" x14ac:dyDescent="0.2">
      <c r="A31" s="1" t="s">
        <v>426</v>
      </c>
      <c r="B31" s="1" t="s">
        <v>427</v>
      </c>
      <c r="C31" s="65">
        <v>7059</v>
      </c>
      <c r="D31" s="65" t="s">
        <v>1041</v>
      </c>
      <c r="E31" s="44" t="s">
        <v>2961</v>
      </c>
      <c r="F31" s="88">
        <v>1679826.69</v>
      </c>
      <c r="G31" s="88">
        <v>357339.15</v>
      </c>
      <c r="H31" s="88">
        <v>11933.49</v>
      </c>
      <c r="J31" s="44">
        <v>958156.15</v>
      </c>
      <c r="K31" s="44">
        <v>329543.86</v>
      </c>
      <c r="R31" s="44">
        <v>2117285.61</v>
      </c>
      <c r="S31" s="44">
        <v>519805.36</v>
      </c>
      <c r="U31" s="73">
        <v>3375322.1</v>
      </c>
      <c r="W31" s="73">
        <v>5309.9</v>
      </c>
      <c r="X31" s="73">
        <v>1162360.5</v>
      </c>
      <c r="Z31" s="89">
        <v>2259898.7400000002</v>
      </c>
      <c r="AC31" s="89">
        <v>1422618.74</v>
      </c>
      <c r="AD31" s="89">
        <v>160766.65</v>
      </c>
      <c r="AG31" s="73">
        <f t="shared" si="1"/>
        <v>2049099.3299999998</v>
      </c>
      <c r="AH31" s="77">
        <f t="shared" si="2"/>
        <v>0</v>
      </c>
      <c r="AI31" s="21">
        <f t="shared" si="3"/>
        <v>2049099.3299999998</v>
      </c>
      <c r="AJ31" s="22">
        <f t="shared" si="4"/>
        <v>4542992.5</v>
      </c>
      <c r="AK31" s="16">
        <f t="shared" si="5"/>
        <v>3843284.1300000004</v>
      </c>
      <c r="AL31" s="26">
        <f t="shared" si="6"/>
        <v>699708.36999999965</v>
      </c>
    </row>
    <row r="32" spans="1:38" hidden="1" x14ac:dyDescent="0.2">
      <c r="A32" s="1" t="s">
        <v>426</v>
      </c>
      <c r="B32" s="1" t="s">
        <v>427</v>
      </c>
      <c r="C32" s="65">
        <v>4668</v>
      </c>
      <c r="D32" s="65" t="s">
        <v>1042</v>
      </c>
      <c r="E32" s="44" t="s">
        <v>2962</v>
      </c>
      <c r="F32" s="88">
        <v>1037954.83</v>
      </c>
      <c r="G32" s="88">
        <v>181284.45</v>
      </c>
      <c r="H32" s="88">
        <v>51759.73</v>
      </c>
      <c r="J32" s="44">
        <v>2291381.2599999998</v>
      </c>
      <c r="K32" s="44">
        <v>884076.47</v>
      </c>
      <c r="O32" s="231">
        <v>0</v>
      </c>
      <c r="R32" s="44">
        <v>4280473.51</v>
      </c>
      <c r="S32" s="44">
        <v>164243.42000000001</v>
      </c>
      <c r="U32" s="73">
        <v>1844099.39</v>
      </c>
      <c r="V32" s="73">
        <v>185010</v>
      </c>
      <c r="W32" s="73">
        <v>3480.71</v>
      </c>
      <c r="X32" s="73">
        <v>1603776.9</v>
      </c>
      <c r="Z32" s="89">
        <v>2296607.9</v>
      </c>
      <c r="AA32" s="89">
        <v>3020</v>
      </c>
      <c r="AB32" s="89">
        <v>1010</v>
      </c>
      <c r="AC32" s="89">
        <v>866645.49</v>
      </c>
      <c r="AD32" s="89">
        <v>467343.8</v>
      </c>
      <c r="AG32" s="73">
        <f t="shared" si="1"/>
        <v>1270999.01</v>
      </c>
      <c r="AH32" s="77">
        <f t="shared" si="2"/>
        <v>0</v>
      </c>
      <c r="AI32" s="21">
        <f t="shared" si="3"/>
        <v>1270999.01</v>
      </c>
      <c r="AJ32" s="22">
        <f t="shared" si="4"/>
        <v>3636367</v>
      </c>
      <c r="AK32" s="16">
        <f t="shared" si="5"/>
        <v>3634627.1899999995</v>
      </c>
      <c r="AL32" s="26">
        <f t="shared" si="6"/>
        <v>1739.8100000005215</v>
      </c>
    </row>
    <row r="33" spans="1:38" hidden="1" x14ac:dyDescent="0.2">
      <c r="A33" s="1" t="s">
        <v>426</v>
      </c>
      <c r="B33" s="1" t="s">
        <v>427</v>
      </c>
      <c r="C33" s="65">
        <v>5951</v>
      </c>
      <c r="D33" s="65" t="s">
        <v>1043</v>
      </c>
      <c r="E33" s="44" t="s">
        <v>2963</v>
      </c>
      <c r="F33" s="88">
        <v>567948.27</v>
      </c>
      <c r="G33" s="88">
        <v>146810.5</v>
      </c>
      <c r="H33" s="88">
        <v>5158.1499999999996</v>
      </c>
      <c r="J33" s="44">
        <v>472009.55</v>
      </c>
      <c r="K33" s="44">
        <v>443305.87</v>
      </c>
      <c r="R33" s="44">
        <v>-1778647.41</v>
      </c>
      <c r="S33" s="44">
        <v>3631737.05</v>
      </c>
      <c r="U33" s="73">
        <v>2241361.64</v>
      </c>
      <c r="V33" s="73">
        <v>482820</v>
      </c>
      <c r="W33" s="73">
        <v>1988.28</v>
      </c>
      <c r="X33" s="73">
        <v>2290060.2000000002</v>
      </c>
      <c r="Z33" s="89">
        <v>3287770.2</v>
      </c>
      <c r="AB33" s="89">
        <v>10088</v>
      </c>
      <c r="AC33" s="89">
        <v>1593735.02</v>
      </c>
      <c r="AD33" s="89">
        <v>342494.2</v>
      </c>
      <c r="AG33" s="73">
        <f t="shared" si="1"/>
        <v>719916.92</v>
      </c>
      <c r="AH33" s="77">
        <f t="shared" si="2"/>
        <v>0</v>
      </c>
      <c r="AI33" s="21">
        <f t="shared" si="3"/>
        <v>719916.92</v>
      </c>
      <c r="AJ33" s="22">
        <f t="shared" si="4"/>
        <v>5016230.12</v>
      </c>
      <c r="AK33" s="16">
        <f t="shared" si="5"/>
        <v>5234087.4200000009</v>
      </c>
      <c r="AL33" s="26">
        <f t="shared" si="6"/>
        <v>-217857.30000000075</v>
      </c>
    </row>
    <row r="34" spans="1:38" hidden="1" x14ac:dyDescent="0.2">
      <c r="A34" s="1" t="s">
        <v>426</v>
      </c>
      <c r="B34" s="1" t="s">
        <v>427</v>
      </c>
      <c r="C34" s="65">
        <v>4528</v>
      </c>
      <c r="D34" s="65" t="s">
        <v>1044</v>
      </c>
      <c r="E34" s="44" t="s">
        <v>2964</v>
      </c>
      <c r="F34" s="88">
        <v>816910.64</v>
      </c>
      <c r="G34" s="88">
        <v>173882.3</v>
      </c>
      <c r="H34" s="88">
        <v>32323.01</v>
      </c>
      <c r="J34" s="44">
        <v>321484.39</v>
      </c>
      <c r="K34" s="44">
        <v>469727.72</v>
      </c>
      <c r="O34" s="231">
        <v>0</v>
      </c>
      <c r="R34" s="44">
        <v>1048895.8999999999</v>
      </c>
      <c r="S34" s="44">
        <v>669957.9</v>
      </c>
      <c r="U34" s="73">
        <v>2243707.7400000002</v>
      </c>
      <c r="V34" s="73">
        <v>200000</v>
      </c>
      <c r="W34" s="73">
        <v>2972.37</v>
      </c>
      <c r="X34" s="73">
        <v>1583981</v>
      </c>
      <c r="Z34" s="89">
        <v>2397041</v>
      </c>
      <c r="AB34" s="89">
        <v>32720</v>
      </c>
      <c r="AC34" s="89">
        <v>1270635.03</v>
      </c>
      <c r="AD34" s="89">
        <v>234790.82</v>
      </c>
      <c r="AG34" s="73">
        <f t="shared" si="1"/>
        <v>1023115.95</v>
      </c>
      <c r="AH34" s="77">
        <f t="shared" si="2"/>
        <v>0</v>
      </c>
      <c r="AI34" s="21">
        <f t="shared" si="3"/>
        <v>1023115.95</v>
      </c>
      <c r="AJ34" s="22">
        <f t="shared" si="4"/>
        <v>4030661.1100000003</v>
      </c>
      <c r="AK34" s="16">
        <f t="shared" si="5"/>
        <v>3935186.85</v>
      </c>
      <c r="AL34" s="26">
        <f t="shared" si="6"/>
        <v>95474.260000000242</v>
      </c>
    </row>
    <row r="35" spans="1:38" hidden="1" x14ac:dyDescent="0.2">
      <c r="A35" s="1" t="s">
        <v>426</v>
      </c>
      <c r="B35" s="1" t="s">
        <v>427</v>
      </c>
      <c r="C35" s="65">
        <v>5805</v>
      </c>
      <c r="D35" s="65" t="s">
        <v>1045</v>
      </c>
      <c r="E35" s="44" t="s">
        <v>2965</v>
      </c>
      <c r="F35" s="88">
        <v>1339999.1399999999</v>
      </c>
      <c r="G35" s="88">
        <v>323836.37</v>
      </c>
      <c r="H35" s="88">
        <v>14588.23</v>
      </c>
      <c r="J35" s="44">
        <v>610760.35</v>
      </c>
      <c r="K35" s="44">
        <v>308090.96000000002</v>
      </c>
      <c r="R35" s="44">
        <v>-272601.78000000003</v>
      </c>
      <c r="S35" s="44">
        <v>2501284.2200000002</v>
      </c>
      <c r="U35" s="73">
        <v>1721027.1</v>
      </c>
      <c r="V35" s="73">
        <v>590027</v>
      </c>
      <c r="W35" s="73">
        <v>4432.55</v>
      </c>
      <c r="X35" s="73">
        <v>1263769.1000000001</v>
      </c>
      <c r="Y35" s="73">
        <v>500</v>
      </c>
      <c r="Z35" s="89">
        <v>2100673.1</v>
      </c>
      <c r="AB35" s="89">
        <v>30153</v>
      </c>
      <c r="AC35" s="89">
        <v>821012.36</v>
      </c>
      <c r="AD35" s="89">
        <v>259324.68</v>
      </c>
      <c r="AG35" s="73">
        <f t="shared" si="1"/>
        <v>1678423.7399999998</v>
      </c>
      <c r="AH35" s="77">
        <f t="shared" si="2"/>
        <v>0</v>
      </c>
      <c r="AI35" s="21">
        <f t="shared" si="3"/>
        <v>1678423.7399999998</v>
      </c>
      <c r="AJ35" s="22">
        <f t="shared" si="4"/>
        <v>3579755.75</v>
      </c>
      <c r="AK35" s="16">
        <f t="shared" si="5"/>
        <v>3211163.14</v>
      </c>
      <c r="AL35" s="26">
        <f t="shared" si="6"/>
        <v>368592.60999999987</v>
      </c>
    </row>
    <row r="36" spans="1:38" hidden="1" x14ac:dyDescent="0.2">
      <c r="A36" s="1" t="s">
        <v>426</v>
      </c>
      <c r="B36" s="1" t="s">
        <v>427</v>
      </c>
      <c r="C36" s="65">
        <v>3290</v>
      </c>
      <c r="D36" s="65" t="s">
        <v>1046</v>
      </c>
      <c r="E36" s="44" t="s">
        <v>2966</v>
      </c>
      <c r="F36" s="88">
        <v>469053.5</v>
      </c>
      <c r="G36" s="88">
        <v>83445.3</v>
      </c>
      <c r="H36" s="88">
        <v>4225.0600000000004</v>
      </c>
      <c r="J36" s="44">
        <v>2479381.29</v>
      </c>
      <c r="K36" s="44">
        <v>832495.91</v>
      </c>
      <c r="M36" s="231">
        <v>31920</v>
      </c>
      <c r="O36" s="231">
        <v>53355</v>
      </c>
      <c r="R36" s="44">
        <v>2129167.0499999998</v>
      </c>
      <c r="S36" s="44">
        <v>1692932.58</v>
      </c>
      <c r="U36" s="73">
        <v>1514053.96</v>
      </c>
      <c r="V36" s="73">
        <v>343180</v>
      </c>
      <c r="W36" s="73">
        <v>2584.81</v>
      </c>
      <c r="X36" s="73">
        <v>1698130.2</v>
      </c>
      <c r="Z36" s="89">
        <v>2349133.2000000002</v>
      </c>
      <c r="AA36" s="89">
        <v>3000</v>
      </c>
      <c r="AB36" s="89">
        <v>14612</v>
      </c>
      <c r="AC36" s="89">
        <v>992992.03</v>
      </c>
      <c r="AD36" s="89">
        <v>236985.31</v>
      </c>
      <c r="AG36" s="73">
        <f t="shared" si="1"/>
        <v>556723.8600000001</v>
      </c>
      <c r="AH36" s="77">
        <f t="shared" si="2"/>
        <v>85275</v>
      </c>
      <c r="AI36" s="21">
        <f t="shared" si="3"/>
        <v>471448.8600000001</v>
      </c>
      <c r="AJ36" s="22">
        <f t="shared" si="4"/>
        <v>3557948.9699999997</v>
      </c>
      <c r="AK36" s="16">
        <f t="shared" si="5"/>
        <v>3596722.5400000005</v>
      </c>
      <c r="AL36" s="26">
        <f t="shared" si="6"/>
        <v>-38773.570000000764</v>
      </c>
    </row>
    <row r="37" spans="1:38" hidden="1" x14ac:dyDescent="0.2">
      <c r="A37" s="1" t="s">
        <v>426</v>
      </c>
      <c r="B37" s="1" t="s">
        <v>427</v>
      </c>
      <c r="C37" s="65">
        <v>5014</v>
      </c>
      <c r="D37" s="65" t="s">
        <v>1047</v>
      </c>
      <c r="E37" s="44" t="s">
        <v>2967</v>
      </c>
      <c r="F37" s="88">
        <v>414994.93</v>
      </c>
      <c r="G37" s="88">
        <v>230765.67</v>
      </c>
      <c r="H37" s="88">
        <v>23635.16</v>
      </c>
      <c r="J37" s="44">
        <v>1316336.5</v>
      </c>
      <c r="K37" s="44">
        <v>509721.9</v>
      </c>
      <c r="O37" s="231">
        <v>70930</v>
      </c>
      <c r="R37" s="44">
        <v>1817365.68</v>
      </c>
      <c r="U37" s="73">
        <v>2483509.31</v>
      </c>
      <c r="V37" s="73">
        <v>191100</v>
      </c>
      <c r="W37" s="73">
        <v>1246.6199999999999</v>
      </c>
      <c r="X37" s="73">
        <v>1779642.2</v>
      </c>
      <c r="Z37" s="89">
        <v>2538536.52</v>
      </c>
      <c r="AA37" s="89">
        <v>3234</v>
      </c>
      <c r="AB37" s="89">
        <v>3376</v>
      </c>
      <c r="AC37" s="89">
        <v>940463.14</v>
      </c>
      <c r="AD37" s="89">
        <v>362729.99</v>
      </c>
      <c r="AG37" s="73">
        <f t="shared" si="1"/>
        <v>669395.76</v>
      </c>
      <c r="AH37" s="77">
        <f t="shared" si="2"/>
        <v>70930</v>
      </c>
      <c r="AI37" s="21">
        <f t="shared" si="3"/>
        <v>598465.76</v>
      </c>
      <c r="AJ37" s="22">
        <f t="shared" si="4"/>
        <v>4455498.13</v>
      </c>
      <c r="AK37" s="16">
        <f t="shared" si="5"/>
        <v>3848339.6500000004</v>
      </c>
      <c r="AL37" s="26">
        <f t="shared" si="6"/>
        <v>607158.47999999952</v>
      </c>
    </row>
    <row r="38" spans="1:38" hidden="1" x14ac:dyDescent="0.2">
      <c r="A38" s="1" t="s">
        <v>426</v>
      </c>
      <c r="B38" s="1" t="s">
        <v>427</v>
      </c>
      <c r="C38" s="65">
        <v>4611</v>
      </c>
      <c r="D38" s="65" t="s">
        <v>1048</v>
      </c>
      <c r="E38" s="44" t="s">
        <v>2968</v>
      </c>
      <c r="F38" s="88">
        <v>760828.62</v>
      </c>
      <c r="G38" s="88">
        <v>237526.39999999999</v>
      </c>
      <c r="H38" s="88">
        <v>4075.55</v>
      </c>
      <c r="J38" s="44">
        <v>990142.32</v>
      </c>
      <c r="K38" s="44">
        <v>439591.47</v>
      </c>
      <c r="M38" s="231">
        <v>8450</v>
      </c>
      <c r="R38" s="44">
        <v>2090100.05</v>
      </c>
      <c r="U38" s="73">
        <v>2179882.2999999998</v>
      </c>
      <c r="V38" s="73">
        <v>127880</v>
      </c>
      <c r="W38" s="73">
        <v>2930.01</v>
      </c>
      <c r="X38" s="73">
        <v>1737333.5</v>
      </c>
      <c r="Z38" s="89">
        <v>2594153.5</v>
      </c>
      <c r="AC38" s="89">
        <v>936378.14</v>
      </c>
      <c r="AD38" s="89">
        <v>183879.86</v>
      </c>
      <c r="AG38" s="73">
        <f t="shared" si="1"/>
        <v>1002430.5700000001</v>
      </c>
      <c r="AH38" s="77">
        <f t="shared" si="2"/>
        <v>8450</v>
      </c>
      <c r="AI38" s="21">
        <f t="shared" si="3"/>
        <v>993980.57000000007</v>
      </c>
      <c r="AJ38" s="22">
        <f t="shared" si="4"/>
        <v>4048025.8099999996</v>
      </c>
      <c r="AK38" s="16">
        <f t="shared" si="5"/>
        <v>3714411.5</v>
      </c>
      <c r="AL38" s="26">
        <f t="shared" si="6"/>
        <v>333614.30999999959</v>
      </c>
    </row>
    <row r="39" spans="1:38" hidden="1" x14ac:dyDescent="0.2">
      <c r="A39" s="1" t="s">
        <v>430</v>
      </c>
      <c r="B39" s="1" t="s">
        <v>431</v>
      </c>
      <c r="C39" s="65">
        <v>2051</v>
      </c>
      <c r="D39" s="65" t="s">
        <v>1049</v>
      </c>
      <c r="E39" s="44" t="s">
        <v>2969</v>
      </c>
      <c r="F39" s="88">
        <v>937653.86</v>
      </c>
      <c r="G39" s="88">
        <v>2837.1</v>
      </c>
      <c r="H39" s="88">
        <v>42027.26</v>
      </c>
      <c r="J39" s="44">
        <v>502919.72</v>
      </c>
      <c r="K39" s="44">
        <v>222634.72</v>
      </c>
      <c r="L39" s="231">
        <v>21625.8</v>
      </c>
      <c r="M39" s="231">
        <v>22000</v>
      </c>
      <c r="O39" s="231">
        <v>494.44</v>
      </c>
      <c r="P39" s="44">
        <v>55470.63</v>
      </c>
      <c r="R39" s="44">
        <v>-1011977.09</v>
      </c>
      <c r="S39" s="44">
        <v>1814650.86</v>
      </c>
      <c r="U39" s="73">
        <v>2248807.29</v>
      </c>
      <c r="V39" s="73">
        <v>309906.5</v>
      </c>
      <c r="W39" s="73">
        <v>2963.8</v>
      </c>
      <c r="X39" s="73">
        <v>2181359</v>
      </c>
      <c r="Y39" s="73">
        <v>10500</v>
      </c>
      <c r="Z39" s="89">
        <v>2684609</v>
      </c>
      <c r="AA39" s="89">
        <v>3200</v>
      </c>
      <c r="AB39" s="89">
        <v>4220</v>
      </c>
      <c r="AC39" s="89">
        <v>1107669.94</v>
      </c>
      <c r="AD39" s="89">
        <v>148029.63</v>
      </c>
      <c r="AG39" s="73">
        <f t="shared" si="1"/>
        <v>982518.22</v>
      </c>
      <c r="AH39" s="77">
        <f t="shared" si="2"/>
        <v>44120.240000000005</v>
      </c>
      <c r="AI39" s="21">
        <f t="shared" si="3"/>
        <v>938397.98</v>
      </c>
      <c r="AJ39" s="22">
        <f t="shared" si="4"/>
        <v>4753536.59</v>
      </c>
      <c r="AK39" s="16">
        <f t="shared" si="5"/>
        <v>3947728.57</v>
      </c>
      <c r="AL39" s="26">
        <f t="shared" si="6"/>
        <v>805808.02</v>
      </c>
    </row>
    <row r="40" spans="1:38" hidden="1" x14ac:dyDescent="0.2">
      <c r="A40" s="1" t="s">
        <v>430</v>
      </c>
      <c r="B40" s="1" t="s">
        <v>431</v>
      </c>
      <c r="C40" s="65">
        <v>1787</v>
      </c>
      <c r="D40" s="65" t="s">
        <v>1050</v>
      </c>
      <c r="E40" s="44" t="s">
        <v>2970</v>
      </c>
      <c r="F40" s="88">
        <v>136312.26999999999</v>
      </c>
      <c r="G40" s="88">
        <v>2512.11</v>
      </c>
      <c r="H40" s="88">
        <v>50226</v>
      </c>
      <c r="J40" s="44">
        <v>1497024.82</v>
      </c>
      <c r="K40" s="44">
        <v>298028.27</v>
      </c>
      <c r="L40" s="231">
        <v>2654.63</v>
      </c>
      <c r="M40" s="231">
        <v>23100</v>
      </c>
      <c r="O40" s="231">
        <v>0</v>
      </c>
      <c r="R40" s="44">
        <v>347057.9</v>
      </c>
      <c r="S40" s="44">
        <v>1633793.05</v>
      </c>
      <c r="U40" s="73">
        <v>2020894.81</v>
      </c>
      <c r="V40" s="73">
        <v>205000</v>
      </c>
      <c r="W40" s="73">
        <v>994.47</v>
      </c>
      <c r="X40" s="73">
        <v>2337362.5</v>
      </c>
      <c r="Y40" s="73">
        <v>107000</v>
      </c>
      <c r="Z40" s="89">
        <v>2976966.5</v>
      </c>
      <c r="AA40" s="89">
        <v>15640</v>
      </c>
      <c r="AB40" s="89">
        <v>9380</v>
      </c>
      <c r="AC40" s="89">
        <v>1377187.43</v>
      </c>
      <c r="AD40" s="89">
        <v>314579.96000000002</v>
      </c>
      <c r="AG40" s="73">
        <f t="shared" si="1"/>
        <v>189050.37999999998</v>
      </c>
      <c r="AH40" s="77">
        <f t="shared" si="2"/>
        <v>25754.63</v>
      </c>
      <c r="AI40" s="21">
        <f t="shared" si="3"/>
        <v>163295.74999999997</v>
      </c>
      <c r="AJ40" s="22">
        <f t="shared" si="4"/>
        <v>4671251.78</v>
      </c>
      <c r="AK40" s="16">
        <f t="shared" si="5"/>
        <v>4693753.8899999997</v>
      </c>
      <c r="AL40" s="26">
        <f t="shared" si="6"/>
        <v>-22502.109999999404</v>
      </c>
    </row>
    <row r="41" spans="1:38" hidden="1" x14ac:dyDescent="0.2">
      <c r="A41" s="1" t="s">
        <v>430</v>
      </c>
      <c r="B41" s="1" t="s">
        <v>431</v>
      </c>
      <c r="C41" s="65">
        <v>2904</v>
      </c>
      <c r="D41" s="65" t="s">
        <v>1051</v>
      </c>
      <c r="E41" s="44" t="s">
        <v>2971</v>
      </c>
      <c r="F41" s="88">
        <v>680005.68</v>
      </c>
      <c r="G41" s="88">
        <v>1779.7</v>
      </c>
      <c r="H41" s="88">
        <v>54057</v>
      </c>
      <c r="J41" s="44">
        <v>1162299.17</v>
      </c>
      <c r="K41" s="44">
        <v>378695</v>
      </c>
      <c r="L41" s="231">
        <v>14581.6</v>
      </c>
      <c r="M41" s="231">
        <v>19200</v>
      </c>
      <c r="O41" s="231">
        <v>195</v>
      </c>
      <c r="R41" s="44">
        <v>2214157.62</v>
      </c>
      <c r="S41" s="44">
        <v>174893.33</v>
      </c>
      <c r="U41" s="73">
        <v>1990749.06</v>
      </c>
      <c r="W41" s="73">
        <v>2516.27</v>
      </c>
      <c r="X41" s="73">
        <v>1917497</v>
      </c>
      <c r="Y41" s="73">
        <v>21600</v>
      </c>
      <c r="Z41" s="89">
        <v>2362172</v>
      </c>
      <c r="AB41" s="89">
        <v>1928</v>
      </c>
      <c r="AC41" s="89">
        <v>1319539.1399999999</v>
      </c>
      <c r="AD41" s="89">
        <v>363708.62</v>
      </c>
      <c r="AF41" s="89">
        <v>31205.57</v>
      </c>
      <c r="AG41" s="73">
        <f t="shared" si="1"/>
        <v>735842.38</v>
      </c>
      <c r="AH41" s="77">
        <f t="shared" si="2"/>
        <v>33976.6</v>
      </c>
      <c r="AI41" s="21">
        <f t="shared" si="3"/>
        <v>701865.78</v>
      </c>
      <c r="AJ41" s="22">
        <f t="shared" si="4"/>
        <v>3932362.33</v>
      </c>
      <c r="AK41" s="16">
        <f t="shared" si="5"/>
        <v>4078553.3299999996</v>
      </c>
      <c r="AL41" s="26">
        <f t="shared" si="6"/>
        <v>-146190.99999999953</v>
      </c>
    </row>
    <row r="42" spans="1:38" hidden="1" x14ac:dyDescent="0.2">
      <c r="A42" s="1" t="s">
        <v>430</v>
      </c>
      <c r="B42" s="1" t="s">
        <v>431</v>
      </c>
      <c r="C42" s="65">
        <v>3978</v>
      </c>
      <c r="D42" s="65" t="s">
        <v>1052</v>
      </c>
      <c r="E42" s="44" t="s">
        <v>2972</v>
      </c>
      <c r="F42" s="88">
        <v>2012371.91</v>
      </c>
      <c r="G42" s="88">
        <v>12000</v>
      </c>
      <c r="H42" s="88">
        <v>52207.01</v>
      </c>
      <c r="J42" s="44">
        <v>1319241.9099999999</v>
      </c>
      <c r="K42" s="44">
        <v>321174.67</v>
      </c>
      <c r="L42" s="231">
        <v>58328.22</v>
      </c>
      <c r="M42" s="231">
        <v>26400</v>
      </c>
      <c r="O42" s="231">
        <v>924.86</v>
      </c>
      <c r="P42" s="44">
        <v>47043.24</v>
      </c>
      <c r="R42" s="44">
        <v>145465.01</v>
      </c>
      <c r="S42" s="44">
        <v>1781475.04</v>
      </c>
      <c r="U42" s="73">
        <v>4919263.01</v>
      </c>
      <c r="V42" s="73">
        <v>421179.97</v>
      </c>
      <c r="W42" s="73">
        <v>3205.83</v>
      </c>
      <c r="X42" s="73">
        <v>2563896.5</v>
      </c>
      <c r="Y42" s="73">
        <v>41100</v>
      </c>
      <c r="Z42" s="89">
        <v>3260288.5</v>
      </c>
      <c r="AB42" s="89">
        <v>3600</v>
      </c>
      <c r="AC42" s="89">
        <v>2598554.92</v>
      </c>
      <c r="AD42" s="89">
        <v>428842.76</v>
      </c>
      <c r="AG42" s="73">
        <f t="shared" si="1"/>
        <v>2076578.92</v>
      </c>
      <c r="AH42" s="77">
        <f t="shared" si="2"/>
        <v>85653.08</v>
      </c>
      <c r="AI42" s="21">
        <f t="shared" si="3"/>
        <v>1990925.8399999999</v>
      </c>
      <c r="AJ42" s="22">
        <f t="shared" si="4"/>
        <v>7948645.3099999996</v>
      </c>
      <c r="AK42" s="16">
        <f t="shared" si="5"/>
        <v>6291286.1799999997</v>
      </c>
      <c r="AL42" s="26">
        <f t="shared" si="6"/>
        <v>1657359.13</v>
      </c>
    </row>
    <row r="43" spans="1:38" hidden="1" x14ac:dyDescent="0.2">
      <c r="A43" s="1" t="s">
        <v>430</v>
      </c>
      <c r="B43" s="1" t="s">
        <v>431</v>
      </c>
      <c r="C43" s="65">
        <v>3763</v>
      </c>
      <c r="D43" s="65" t="s">
        <v>1053</v>
      </c>
      <c r="E43" s="44" t="s">
        <v>2973</v>
      </c>
      <c r="F43" s="88">
        <v>1297495.6599999999</v>
      </c>
      <c r="G43" s="88">
        <v>810.17</v>
      </c>
      <c r="H43" s="88">
        <v>32914.35</v>
      </c>
      <c r="J43" s="44">
        <v>359880.55</v>
      </c>
      <c r="K43" s="44">
        <v>257439.84</v>
      </c>
      <c r="L43" s="231">
        <v>20652.8</v>
      </c>
      <c r="M43" s="231">
        <v>25600</v>
      </c>
      <c r="O43" s="231">
        <v>13.33</v>
      </c>
      <c r="R43" s="44">
        <v>-453197.39</v>
      </c>
      <c r="S43" s="44">
        <v>1769380.27</v>
      </c>
      <c r="U43" s="73">
        <v>2488331.79</v>
      </c>
      <c r="V43" s="73">
        <v>322300</v>
      </c>
      <c r="W43" s="73">
        <v>3050.64</v>
      </c>
      <c r="X43" s="73">
        <v>2842183.5</v>
      </c>
      <c r="Y43" s="73">
        <v>49500</v>
      </c>
      <c r="Z43" s="89">
        <v>3570452.5</v>
      </c>
      <c r="AC43" s="89">
        <v>1308084.6200000001</v>
      </c>
      <c r="AD43" s="89">
        <v>240737.25</v>
      </c>
      <c r="AG43" s="73">
        <f t="shared" si="1"/>
        <v>1331220.18</v>
      </c>
      <c r="AH43" s="77">
        <f t="shared" si="2"/>
        <v>46266.130000000005</v>
      </c>
      <c r="AI43" s="21">
        <f t="shared" si="3"/>
        <v>1284954.0499999998</v>
      </c>
      <c r="AJ43" s="22">
        <f t="shared" si="4"/>
        <v>5705365.9299999997</v>
      </c>
      <c r="AK43" s="16">
        <f t="shared" si="5"/>
        <v>5119274.37</v>
      </c>
      <c r="AL43" s="26">
        <f t="shared" si="6"/>
        <v>586091.55999999959</v>
      </c>
    </row>
    <row r="44" spans="1:38" hidden="1" x14ac:dyDescent="0.2">
      <c r="A44" s="1" t="s">
        <v>430</v>
      </c>
      <c r="B44" s="1" t="s">
        <v>431</v>
      </c>
      <c r="C44" s="65">
        <v>973</v>
      </c>
      <c r="D44" s="65" t="s">
        <v>1054</v>
      </c>
      <c r="E44" s="44" t="s">
        <v>2974</v>
      </c>
      <c r="F44" s="88">
        <v>382654.32</v>
      </c>
      <c r="G44" s="88">
        <v>4724.29</v>
      </c>
      <c r="H44" s="88">
        <v>14900</v>
      </c>
      <c r="J44" s="44">
        <v>1065788.6399999999</v>
      </c>
      <c r="K44" s="44">
        <v>214472.49</v>
      </c>
      <c r="L44" s="231">
        <v>12118.28</v>
      </c>
      <c r="M44" s="231">
        <v>16200</v>
      </c>
      <c r="O44" s="231">
        <v>0</v>
      </c>
      <c r="R44" s="44">
        <v>-1351217.5</v>
      </c>
      <c r="S44" s="44">
        <v>2854151.72</v>
      </c>
      <c r="U44" s="73">
        <v>1252466.9099999999</v>
      </c>
      <c r="V44" s="73">
        <v>235730</v>
      </c>
      <c r="W44" s="73">
        <v>875.86</v>
      </c>
      <c r="X44" s="73">
        <v>1546356.5</v>
      </c>
      <c r="Y44" s="73">
        <v>24900</v>
      </c>
      <c r="Z44" s="89">
        <v>2062432.5</v>
      </c>
      <c r="AA44" s="89">
        <v>6820</v>
      </c>
      <c r="AC44" s="89">
        <v>511315.13</v>
      </c>
      <c r="AD44" s="89">
        <v>328474.40000000002</v>
      </c>
      <c r="AG44" s="73">
        <f t="shared" si="1"/>
        <v>402278.61</v>
      </c>
      <c r="AH44" s="77">
        <f t="shared" si="2"/>
        <v>28318.28</v>
      </c>
      <c r="AI44" s="21">
        <f t="shared" si="3"/>
        <v>373960.32999999996</v>
      </c>
      <c r="AJ44" s="22">
        <f t="shared" si="4"/>
        <v>3060329.27</v>
      </c>
      <c r="AK44" s="16">
        <f t="shared" si="5"/>
        <v>2909042.03</v>
      </c>
      <c r="AL44" s="26">
        <f t="shared" si="6"/>
        <v>151287.24000000022</v>
      </c>
    </row>
    <row r="45" spans="1:38" hidden="1" x14ac:dyDescent="0.2">
      <c r="A45" s="1" t="s">
        <v>430</v>
      </c>
      <c r="B45" s="1" t="s">
        <v>431</v>
      </c>
      <c r="C45" s="65">
        <v>4069</v>
      </c>
      <c r="D45" s="65" t="s">
        <v>1055</v>
      </c>
      <c r="E45" s="44" t="s">
        <v>2975</v>
      </c>
      <c r="F45" s="88">
        <v>253127.01</v>
      </c>
      <c r="G45" s="88">
        <v>2470.7199999999998</v>
      </c>
      <c r="H45" s="88">
        <v>12306.47</v>
      </c>
      <c r="J45" s="44">
        <v>558351.84</v>
      </c>
      <c r="K45" s="44">
        <v>218236.61</v>
      </c>
      <c r="L45" s="231">
        <v>13806</v>
      </c>
      <c r="M45" s="231">
        <v>23800</v>
      </c>
      <c r="O45" s="231">
        <v>1107</v>
      </c>
      <c r="R45" s="44">
        <v>-756799.36</v>
      </c>
      <c r="S45" s="44">
        <v>1653756.5</v>
      </c>
      <c r="U45" s="73">
        <v>1928271.07</v>
      </c>
      <c r="V45" s="73">
        <v>129620</v>
      </c>
      <c r="W45" s="73">
        <v>1299.75</v>
      </c>
      <c r="X45" s="73">
        <v>799873</v>
      </c>
      <c r="Y45" s="73">
        <v>19000</v>
      </c>
      <c r="Z45" s="89">
        <v>1673180</v>
      </c>
      <c r="AA45" s="89">
        <v>30000</v>
      </c>
      <c r="AC45" s="89">
        <v>839344.7</v>
      </c>
      <c r="AD45" s="89">
        <v>226716.61</v>
      </c>
      <c r="AG45" s="73">
        <f t="shared" si="1"/>
        <v>267904.2</v>
      </c>
      <c r="AH45" s="77">
        <f t="shared" si="2"/>
        <v>38713</v>
      </c>
      <c r="AI45" s="21">
        <f t="shared" si="3"/>
        <v>229191.2</v>
      </c>
      <c r="AJ45" s="22">
        <f t="shared" si="4"/>
        <v>2878063.8200000003</v>
      </c>
      <c r="AK45" s="16">
        <f t="shared" si="5"/>
        <v>2769241.31</v>
      </c>
      <c r="AL45" s="26">
        <f t="shared" si="6"/>
        <v>108822.51000000024</v>
      </c>
    </row>
    <row r="46" spans="1:38" hidden="1" x14ac:dyDescent="0.2">
      <c r="A46" s="1" t="s">
        <v>430</v>
      </c>
      <c r="B46" s="1" t="s">
        <v>431</v>
      </c>
      <c r="C46" s="65">
        <v>5012</v>
      </c>
      <c r="D46" s="65" t="s">
        <v>1056</v>
      </c>
      <c r="E46" s="44" t="s">
        <v>2976</v>
      </c>
      <c r="F46" s="88">
        <v>108058.76</v>
      </c>
      <c r="G46" s="88">
        <v>149508.37</v>
      </c>
      <c r="H46" s="88">
        <v>29123.56</v>
      </c>
      <c r="J46" s="44">
        <v>739303.87</v>
      </c>
      <c r="K46" s="44">
        <v>241555.6</v>
      </c>
      <c r="L46" s="231">
        <v>7500</v>
      </c>
      <c r="M46" s="231">
        <v>17078.02</v>
      </c>
      <c r="O46" s="231">
        <v>147.27000000000001</v>
      </c>
      <c r="R46" s="44">
        <v>254383.86</v>
      </c>
      <c r="S46" s="44">
        <v>1474437.8</v>
      </c>
      <c r="U46" s="73">
        <v>1086039.77</v>
      </c>
      <c r="V46" s="73">
        <v>122250</v>
      </c>
      <c r="W46" s="73">
        <v>995.85</v>
      </c>
      <c r="X46" s="73">
        <v>1273989.1000000001</v>
      </c>
      <c r="Y46" s="73">
        <v>48000</v>
      </c>
      <c r="Z46" s="89">
        <v>1908397.1</v>
      </c>
      <c r="AA46" s="89">
        <v>7120</v>
      </c>
      <c r="AC46" s="89">
        <v>846809.02</v>
      </c>
      <c r="AD46" s="89">
        <v>254927.39</v>
      </c>
      <c r="AE46" s="89">
        <v>18</v>
      </c>
      <c r="AG46" s="73">
        <f t="shared" si="1"/>
        <v>286690.69</v>
      </c>
      <c r="AH46" s="77">
        <f t="shared" si="2"/>
        <v>24725.29</v>
      </c>
      <c r="AI46" s="21">
        <f t="shared" si="3"/>
        <v>261965.4</v>
      </c>
      <c r="AJ46" s="22">
        <f t="shared" si="4"/>
        <v>2531274.7200000002</v>
      </c>
      <c r="AK46" s="16">
        <f t="shared" si="5"/>
        <v>3017271.5100000002</v>
      </c>
      <c r="AL46" s="26">
        <f t="shared" si="6"/>
        <v>-485996.79000000004</v>
      </c>
    </row>
    <row r="47" spans="1:38" hidden="1" x14ac:dyDescent="0.2">
      <c r="A47" s="1" t="s">
        <v>430</v>
      </c>
      <c r="B47" s="1" t="s">
        <v>431</v>
      </c>
      <c r="C47" s="65">
        <v>5988</v>
      </c>
      <c r="D47" s="65" t="s">
        <v>1057</v>
      </c>
      <c r="E47" s="44" t="s">
        <v>2977</v>
      </c>
      <c r="F47" s="88">
        <v>305646.28000000003</v>
      </c>
      <c r="G47" s="88">
        <v>38642.22</v>
      </c>
      <c r="H47" s="88">
        <v>36799.86</v>
      </c>
      <c r="J47" s="44">
        <v>1432708.78</v>
      </c>
      <c r="K47" s="44">
        <v>263289.84999999998</v>
      </c>
      <c r="L47" s="231">
        <v>50105.69</v>
      </c>
      <c r="M47" s="231">
        <v>28450</v>
      </c>
      <c r="O47" s="231">
        <v>543.20000000000005</v>
      </c>
      <c r="R47" s="44">
        <v>-55242.28</v>
      </c>
      <c r="S47" s="44">
        <v>2017007.85</v>
      </c>
      <c r="U47" s="73">
        <v>2924075.32</v>
      </c>
      <c r="V47" s="73">
        <v>526450</v>
      </c>
      <c r="W47" s="73">
        <v>2998.91</v>
      </c>
      <c r="X47" s="73">
        <v>1421443.1</v>
      </c>
      <c r="Y47" s="73">
        <v>32500</v>
      </c>
      <c r="Z47" s="89">
        <v>2580148.1</v>
      </c>
      <c r="AC47" s="89">
        <v>1961722.21</v>
      </c>
      <c r="AD47" s="89">
        <v>329374.49</v>
      </c>
      <c r="AG47" s="73">
        <f t="shared" si="1"/>
        <v>381088.36</v>
      </c>
      <c r="AH47" s="77">
        <f t="shared" si="2"/>
        <v>79098.89</v>
      </c>
      <c r="AI47" s="21">
        <f t="shared" si="3"/>
        <v>301989.46999999997</v>
      </c>
      <c r="AJ47" s="22">
        <f t="shared" si="4"/>
        <v>4907467.33</v>
      </c>
      <c r="AK47" s="16">
        <f t="shared" si="5"/>
        <v>4871244.8000000007</v>
      </c>
      <c r="AL47" s="26">
        <f t="shared" si="6"/>
        <v>36222.529999999329</v>
      </c>
    </row>
    <row r="48" spans="1:38" hidden="1" x14ac:dyDescent="0.2">
      <c r="A48" s="1" t="s">
        <v>430</v>
      </c>
      <c r="B48" s="1" t="s">
        <v>431</v>
      </c>
      <c r="C48" s="65">
        <v>2518</v>
      </c>
      <c r="D48" s="65" t="s">
        <v>1058</v>
      </c>
      <c r="E48" s="44" t="s">
        <v>2978</v>
      </c>
      <c r="F48" s="88">
        <v>332470.40000000002</v>
      </c>
      <c r="G48" s="88">
        <v>252.46</v>
      </c>
      <c r="H48" s="88">
        <v>13345.82</v>
      </c>
      <c r="J48" s="44">
        <v>1269473.45</v>
      </c>
      <c r="K48" s="44">
        <v>162788.38</v>
      </c>
      <c r="L48" s="231">
        <v>5569.44</v>
      </c>
      <c r="M48" s="231">
        <v>16000</v>
      </c>
      <c r="O48" s="231">
        <v>1202</v>
      </c>
      <c r="R48" s="44">
        <v>1426476.23</v>
      </c>
      <c r="S48" s="44">
        <v>216270.07999999999</v>
      </c>
      <c r="U48" s="73">
        <v>1291935.8700000001</v>
      </c>
      <c r="V48" s="73">
        <v>206150</v>
      </c>
      <c r="W48" s="73">
        <v>1645.59</v>
      </c>
      <c r="X48" s="73">
        <v>1674325.2</v>
      </c>
      <c r="Y48" s="73">
        <v>38000</v>
      </c>
      <c r="Z48" s="89">
        <v>2203489.73</v>
      </c>
      <c r="AC48" s="89">
        <v>637770.4</v>
      </c>
      <c r="AD48" s="89">
        <v>257983.77</v>
      </c>
      <c r="AG48" s="73">
        <f t="shared" si="1"/>
        <v>346068.68000000005</v>
      </c>
      <c r="AH48" s="77">
        <f t="shared" si="2"/>
        <v>22771.439999999999</v>
      </c>
      <c r="AI48" s="21">
        <f t="shared" si="3"/>
        <v>323297.24000000005</v>
      </c>
      <c r="AJ48" s="22">
        <f t="shared" si="4"/>
        <v>3212056.66</v>
      </c>
      <c r="AK48" s="16">
        <f t="shared" si="5"/>
        <v>3099243.9</v>
      </c>
      <c r="AL48" s="26">
        <f t="shared" si="6"/>
        <v>112812.76000000024</v>
      </c>
    </row>
    <row r="49" spans="1:38" hidden="1" x14ac:dyDescent="0.2">
      <c r="A49" s="1" t="s">
        <v>430</v>
      </c>
      <c r="B49" s="1" t="s">
        <v>431</v>
      </c>
      <c r="C49" s="65">
        <v>5747</v>
      </c>
      <c r="D49" s="65" t="s">
        <v>1059</v>
      </c>
      <c r="E49" s="44" t="s">
        <v>2979</v>
      </c>
      <c r="F49" s="88">
        <v>356734.18</v>
      </c>
      <c r="G49" s="88">
        <v>4031.58</v>
      </c>
      <c r="H49" s="88">
        <v>72671</v>
      </c>
      <c r="J49" s="44">
        <v>1355173.12</v>
      </c>
      <c r="K49" s="44">
        <v>502082.65</v>
      </c>
      <c r="L49" s="231">
        <v>12624.6</v>
      </c>
      <c r="M49" s="231">
        <v>27400</v>
      </c>
      <c r="O49" s="231">
        <v>2343.44</v>
      </c>
      <c r="P49" s="44">
        <v>280000.11</v>
      </c>
      <c r="R49" s="44">
        <v>-311937.57</v>
      </c>
      <c r="S49" s="44">
        <v>2076002.99</v>
      </c>
      <c r="U49" s="73">
        <v>3163953.31</v>
      </c>
      <c r="V49" s="73">
        <v>223776.62</v>
      </c>
      <c r="W49" s="73">
        <v>2062.1999999999998</v>
      </c>
      <c r="X49" s="73">
        <v>2355300</v>
      </c>
      <c r="Y49" s="73">
        <v>186900</v>
      </c>
      <c r="Z49" s="89">
        <v>3761815</v>
      </c>
      <c r="AA49" s="89">
        <v>20392</v>
      </c>
      <c r="AC49" s="89">
        <v>1584234.74</v>
      </c>
      <c r="AD49" s="89">
        <v>361291.43</v>
      </c>
      <c r="AG49" s="73">
        <f t="shared" si="1"/>
        <v>433436.76</v>
      </c>
      <c r="AH49" s="77">
        <f t="shared" si="2"/>
        <v>42368.04</v>
      </c>
      <c r="AI49" s="21">
        <f t="shared" si="3"/>
        <v>391068.72000000003</v>
      </c>
      <c r="AJ49" s="22">
        <f t="shared" si="4"/>
        <v>5931992.1300000008</v>
      </c>
      <c r="AK49" s="16">
        <f t="shared" si="5"/>
        <v>5727733.1699999999</v>
      </c>
      <c r="AL49" s="26">
        <f t="shared" si="6"/>
        <v>204258.96000000089</v>
      </c>
    </row>
    <row r="50" spans="1:38" hidden="1" x14ac:dyDescent="0.2">
      <c r="A50" s="1" t="s">
        <v>430</v>
      </c>
      <c r="B50" s="1" t="s">
        <v>431</v>
      </c>
      <c r="C50" s="65">
        <v>3454</v>
      </c>
      <c r="D50" s="65" t="s">
        <v>1060</v>
      </c>
      <c r="E50" s="44" t="s">
        <v>2980</v>
      </c>
      <c r="F50" s="88">
        <v>230198.99</v>
      </c>
      <c r="G50" s="88">
        <v>16506.71</v>
      </c>
      <c r="H50" s="88">
        <v>37599.120000000003</v>
      </c>
      <c r="J50" s="44">
        <v>884972.1</v>
      </c>
      <c r="K50" s="44">
        <v>228108.72</v>
      </c>
      <c r="L50" s="231">
        <v>8003.8</v>
      </c>
      <c r="M50" s="231">
        <v>57250</v>
      </c>
      <c r="O50" s="231">
        <v>1155.8</v>
      </c>
      <c r="R50" s="44">
        <v>-1360831.23</v>
      </c>
      <c r="S50" s="44">
        <v>2700044.99</v>
      </c>
      <c r="U50" s="73">
        <v>1933945.02</v>
      </c>
      <c r="V50" s="73">
        <v>148345</v>
      </c>
      <c r="W50" s="73">
        <v>723.66</v>
      </c>
      <c r="X50" s="73">
        <v>1067871</v>
      </c>
      <c r="Y50" s="73">
        <v>162500</v>
      </c>
      <c r="Z50" s="89">
        <v>2059386</v>
      </c>
      <c r="AC50" s="89">
        <v>883123.57</v>
      </c>
      <c r="AD50" s="89">
        <v>379112.83</v>
      </c>
      <c r="AG50" s="73">
        <f t="shared" si="1"/>
        <v>284304.82</v>
      </c>
      <c r="AH50" s="77">
        <f t="shared" si="2"/>
        <v>66409.600000000006</v>
      </c>
      <c r="AI50" s="21">
        <f t="shared" si="3"/>
        <v>217895.22</v>
      </c>
      <c r="AJ50" s="22">
        <f t="shared" si="4"/>
        <v>3313384.6799999997</v>
      </c>
      <c r="AK50" s="16">
        <f t="shared" si="5"/>
        <v>3321622.4</v>
      </c>
      <c r="AL50" s="26">
        <f t="shared" si="6"/>
        <v>-8237.7200000002049</v>
      </c>
    </row>
    <row r="51" spans="1:38" hidden="1" x14ac:dyDescent="0.2">
      <c r="A51" s="1" t="s">
        <v>430</v>
      </c>
      <c r="B51" s="1" t="s">
        <v>431</v>
      </c>
      <c r="C51" s="65">
        <v>3787</v>
      </c>
      <c r="D51" s="65" t="s">
        <v>1061</v>
      </c>
      <c r="E51" s="44" t="s">
        <v>2981</v>
      </c>
      <c r="F51" s="88">
        <v>298545.32</v>
      </c>
      <c r="G51" s="88">
        <v>2287.36</v>
      </c>
      <c r="H51" s="88">
        <v>16600</v>
      </c>
      <c r="J51" s="44">
        <v>791932.45</v>
      </c>
      <c r="K51" s="44">
        <v>136589.76000000001</v>
      </c>
      <c r="L51" s="231">
        <v>9578.4</v>
      </c>
      <c r="M51" s="231">
        <v>21800</v>
      </c>
      <c r="O51" s="231">
        <v>979.38</v>
      </c>
      <c r="P51" s="44">
        <v>51511.31</v>
      </c>
      <c r="R51" s="44">
        <v>-483058.41</v>
      </c>
      <c r="S51" s="44">
        <v>1671717.03</v>
      </c>
      <c r="U51" s="73">
        <v>1756147</v>
      </c>
      <c r="V51" s="73">
        <v>119587.68</v>
      </c>
      <c r="W51" s="73">
        <v>818.77</v>
      </c>
      <c r="X51" s="73">
        <v>726705</v>
      </c>
      <c r="Y51" s="73">
        <v>202700</v>
      </c>
      <c r="Z51" s="89">
        <v>1586391</v>
      </c>
      <c r="AC51" s="89">
        <v>983522.57</v>
      </c>
      <c r="AD51" s="89">
        <v>262617.7</v>
      </c>
      <c r="AG51" s="73">
        <f t="shared" si="1"/>
        <v>317432.68</v>
      </c>
      <c r="AH51" s="77">
        <f t="shared" si="2"/>
        <v>32357.780000000002</v>
      </c>
      <c r="AI51" s="21">
        <f t="shared" si="3"/>
        <v>285074.89999999997</v>
      </c>
      <c r="AJ51" s="22">
        <f t="shared" si="4"/>
        <v>2805958.45</v>
      </c>
      <c r="AK51" s="16">
        <f t="shared" si="5"/>
        <v>2832531.27</v>
      </c>
      <c r="AL51" s="26">
        <f t="shared" si="6"/>
        <v>-26572.819999999832</v>
      </c>
    </row>
    <row r="52" spans="1:38" hidden="1" x14ac:dyDescent="0.2">
      <c r="A52" s="1" t="s">
        <v>430</v>
      </c>
      <c r="B52" s="1" t="s">
        <v>431</v>
      </c>
      <c r="C52" s="65">
        <v>4306</v>
      </c>
      <c r="D52" s="65" t="s">
        <v>1062</v>
      </c>
      <c r="E52" s="44" t="s">
        <v>2982</v>
      </c>
      <c r="F52" s="88">
        <v>456521.61</v>
      </c>
      <c r="G52" s="88">
        <v>1937</v>
      </c>
      <c r="H52" s="88">
        <v>37304</v>
      </c>
      <c r="J52" s="44">
        <v>928421.34</v>
      </c>
      <c r="K52" s="44">
        <v>215057.68</v>
      </c>
      <c r="L52" s="231">
        <v>14421.4</v>
      </c>
      <c r="M52" s="231">
        <v>22500</v>
      </c>
      <c r="O52" s="231">
        <v>0</v>
      </c>
      <c r="R52" s="44">
        <v>779443.88</v>
      </c>
      <c r="S52" s="44">
        <v>579857.57999999996</v>
      </c>
      <c r="U52" s="73">
        <v>1984751.61</v>
      </c>
      <c r="V52" s="73">
        <v>526800</v>
      </c>
      <c r="W52" s="73">
        <v>2522.29</v>
      </c>
      <c r="X52" s="73">
        <v>736676.5</v>
      </c>
      <c r="Y52" s="73">
        <v>56200</v>
      </c>
      <c r="Z52" s="89">
        <v>1413910.06</v>
      </c>
      <c r="AB52" s="89">
        <v>2040</v>
      </c>
      <c r="AC52" s="89">
        <v>1401068.47</v>
      </c>
      <c r="AD52" s="89">
        <v>246913.1</v>
      </c>
      <c r="AG52" s="73">
        <f t="shared" si="1"/>
        <v>495762.61</v>
      </c>
      <c r="AH52" s="77">
        <f t="shared" si="2"/>
        <v>36921.4</v>
      </c>
      <c r="AI52" s="21">
        <f t="shared" si="3"/>
        <v>458841.20999999996</v>
      </c>
      <c r="AJ52" s="22">
        <f t="shared" si="4"/>
        <v>3306950.4000000004</v>
      </c>
      <c r="AK52" s="16">
        <f t="shared" si="5"/>
        <v>3063931.6300000004</v>
      </c>
      <c r="AL52" s="26">
        <f t="shared" si="6"/>
        <v>243018.77000000002</v>
      </c>
    </row>
    <row r="53" spans="1:38" hidden="1" x14ac:dyDescent="0.2">
      <c r="A53" s="1" t="s">
        <v>430</v>
      </c>
      <c r="B53" s="1" t="s">
        <v>431</v>
      </c>
      <c r="C53" s="65">
        <v>2587</v>
      </c>
      <c r="D53" s="65" t="s">
        <v>1063</v>
      </c>
      <c r="E53" s="44" t="s">
        <v>2983</v>
      </c>
      <c r="F53" s="88">
        <v>430277.08</v>
      </c>
      <c r="G53" s="88">
        <v>3652.17</v>
      </c>
      <c r="H53" s="88">
        <v>51007</v>
      </c>
      <c r="J53" s="44">
        <v>1290192.79</v>
      </c>
      <c r="K53" s="44">
        <v>221372.12</v>
      </c>
      <c r="L53" s="231">
        <v>12136.37</v>
      </c>
      <c r="M53" s="231">
        <v>23590</v>
      </c>
      <c r="O53" s="231">
        <v>622.1</v>
      </c>
      <c r="R53" s="44">
        <v>1353410.91</v>
      </c>
      <c r="S53" s="44">
        <v>446722.69</v>
      </c>
      <c r="U53" s="73">
        <v>1638955.24</v>
      </c>
      <c r="V53" s="73">
        <v>16000</v>
      </c>
      <c r="W53" s="73">
        <v>1279.74</v>
      </c>
      <c r="X53" s="73">
        <v>1843608</v>
      </c>
      <c r="Y53" s="73">
        <v>7200</v>
      </c>
      <c r="Z53" s="89">
        <v>2397024</v>
      </c>
      <c r="AC53" s="89">
        <v>642432.25</v>
      </c>
      <c r="AD53" s="89">
        <v>307567.64</v>
      </c>
      <c r="AG53" s="73">
        <f t="shared" si="1"/>
        <v>484936.25</v>
      </c>
      <c r="AH53" s="77">
        <f t="shared" si="2"/>
        <v>36348.47</v>
      </c>
      <c r="AI53" s="21">
        <f t="shared" si="3"/>
        <v>448587.78</v>
      </c>
      <c r="AJ53" s="22">
        <f t="shared" si="4"/>
        <v>3507042.98</v>
      </c>
      <c r="AK53" s="16">
        <f t="shared" si="5"/>
        <v>3347023.89</v>
      </c>
      <c r="AL53" s="26">
        <f t="shared" si="6"/>
        <v>160019.08999999985</v>
      </c>
    </row>
    <row r="54" spans="1:38" hidden="1" x14ac:dyDescent="0.2">
      <c r="A54" s="1" t="s">
        <v>434</v>
      </c>
      <c r="B54" s="1" t="s">
        <v>435</v>
      </c>
      <c r="C54" s="65">
        <v>2455</v>
      </c>
      <c r="D54" s="65" t="s">
        <v>1064</v>
      </c>
      <c r="E54" s="44" t="s">
        <v>2986</v>
      </c>
      <c r="F54" s="88">
        <v>158525.46</v>
      </c>
      <c r="G54" s="88">
        <v>23750</v>
      </c>
      <c r="H54" s="88">
        <v>48325.27</v>
      </c>
      <c r="J54" s="44">
        <v>4</v>
      </c>
      <c r="K54" s="44">
        <v>608217.89</v>
      </c>
      <c r="L54" s="231">
        <v>0</v>
      </c>
      <c r="M54" s="231">
        <v>47193.89</v>
      </c>
      <c r="O54" s="231">
        <v>205.61</v>
      </c>
      <c r="Q54" s="44">
        <v>8348.7199999999993</v>
      </c>
      <c r="R54" s="44">
        <v>280408.09999999998</v>
      </c>
      <c r="S54" s="44">
        <v>1557377.06</v>
      </c>
      <c r="U54" s="73">
        <v>925289.3</v>
      </c>
      <c r="V54" s="73">
        <v>77500</v>
      </c>
      <c r="W54" s="73">
        <v>588.22</v>
      </c>
      <c r="X54" s="73">
        <v>1340837</v>
      </c>
      <c r="Y54" s="73">
        <v>79627</v>
      </c>
      <c r="Z54" s="89">
        <v>1800622</v>
      </c>
      <c r="AA54" s="89">
        <v>1280</v>
      </c>
      <c r="AB54" s="89">
        <v>2620</v>
      </c>
      <c r="AC54" s="89">
        <v>452409.02</v>
      </c>
      <c r="AD54" s="89">
        <v>1221621.26</v>
      </c>
      <c r="AG54" s="73">
        <f t="shared" si="1"/>
        <v>230600.72999999998</v>
      </c>
      <c r="AH54" s="77">
        <f t="shared" si="2"/>
        <v>47399.5</v>
      </c>
      <c r="AI54" s="21">
        <f t="shared" si="3"/>
        <v>183201.22999999998</v>
      </c>
      <c r="AJ54" s="22">
        <f t="shared" si="4"/>
        <v>2423841.52</v>
      </c>
      <c r="AK54" s="16">
        <f t="shared" si="5"/>
        <v>3478552.2800000003</v>
      </c>
      <c r="AL54" s="26">
        <f t="shared" si="6"/>
        <v>-1054710.7600000002</v>
      </c>
    </row>
    <row r="55" spans="1:38" x14ac:dyDescent="0.2">
      <c r="A55" s="1" t="s">
        <v>434</v>
      </c>
      <c r="B55" s="1" t="s">
        <v>435</v>
      </c>
      <c r="C55" s="65">
        <v>2020</v>
      </c>
      <c r="D55" s="65" t="s">
        <v>1065</v>
      </c>
      <c r="E55" s="44" t="s">
        <v>2987</v>
      </c>
      <c r="F55" s="88">
        <v>142536.98000000001</v>
      </c>
      <c r="G55" s="88">
        <v>8400</v>
      </c>
      <c r="H55" s="88">
        <v>76260.960000000006</v>
      </c>
      <c r="J55" s="44">
        <v>987777.95</v>
      </c>
      <c r="K55" s="44">
        <v>472436.1</v>
      </c>
      <c r="L55" s="231">
        <v>0</v>
      </c>
      <c r="M55" s="231">
        <v>137746.56</v>
      </c>
      <c r="O55" s="231">
        <v>97.96</v>
      </c>
      <c r="R55" s="44">
        <v>353407.32</v>
      </c>
      <c r="S55" s="44">
        <v>1296912.72</v>
      </c>
      <c r="U55" s="73">
        <v>1056354.45</v>
      </c>
      <c r="V55" s="73">
        <v>154900</v>
      </c>
      <c r="W55" s="73">
        <v>496.95</v>
      </c>
      <c r="X55" s="73">
        <v>1516505</v>
      </c>
      <c r="Y55" s="73">
        <v>943000</v>
      </c>
      <c r="Z55" s="89">
        <v>1937914.4</v>
      </c>
      <c r="AA55" s="89">
        <v>21690</v>
      </c>
      <c r="AB55" s="89">
        <v>7880</v>
      </c>
      <c r="AC55" s="89">
        <v>757264.86</v>
      </c>
      <c r="AD55" s="89">
        <v>1040289.71</v>
      </c>
      <c r="AF55" s="89">
        <v>6970</v>
      </c>
      <c r="AG55" s="73">
        <f t="shared" si="1"/>
        <v>227197.94</v>
      </c>
      <c r="AH55" s="77">
        <f t="shared" si="2"/>
        <v>137844.51999999999</v>
      </c>
      <c r="AI55" s="21">
        <f t="shared" si="3"/>
        <v>89353.420000000013</v>
      </c>
      <c r="AJ55" s="22">
        <f t="shared" si="4"/>
        <v>3671256.4</v>
      </c>
      <c r="AK55" s="16">
        <f t="shared" si="5"/>
        <v>3772008.9699999997</v>
      </c>
      <c r="AL55" s="26">
        <f t="shared" si="6"/>
        <v>-100752.56999999983</v>
      </c>
    </row>
    <row r="56" spans="1:38" x14ac:dyDescent="0.2">
      <c r="A56" s="1" t="s">
        <v>434</v>
      </c>
      <c r="B56" s="1" t="s">
        <v>435</v>
      </c>
      <c r="C56" s="65">
        <v>3422</v>
      </c>
      <c r="D56" s="65" t="s">
        <v>1066</v>
      </c>
      <c r="E56" s="44" t="s">
        <v>2988</v>
      </c>
      <c r="F56" s="88">
        <v>363343.45</v>
      </c>
      <c r="G56" s="88">
        <v>16400</v>
      </c>
      <c r="H56" s="88">
        <v>49783.97</v>
      </c>
      <c r="J56" s="44">
        <v>510972.61</v>
      </c>
      <c r="K56" s="44">
        <v>179694.48</v>
      </c>
      <c r="M56" s="231">
        <v>50083.39</v>
      </c>
      <c r="O56" s="231">
        <v>0</v>
      </c>
      <c r="R56" s="44">
        <v>540591.01</v>
      </c>
      <c r="S56" s="44">
        <v>1593000.06</v>
      </c>
      <c r="U56" s="73">
        <v>1715940.25</v>
      </c>
      <c r="V56" s="73">
        <v>139175</v>
      </c>
      <c r="W56" s="73">
        <v>1637.01</v>
      </c>
      <c r="X56" s="73">
        <v>1722182.6</v>
      </c>
      <c r="Y56" s="73">
        <v>11250</v>
      </c>
      <c r="Z56" s="89">
        <v>2578331.08</v>
      </c>
      <c r="AA56" s="89">
        <v>2760</v>
      </c>
      <c r="AB56" s="89">
        <v>5632</v>
      </c>
      <c r="AC56" s="89">
        <v>966828.72</v>
      </c>
      <c r="AD56" s="89">
        <v>1092858.01</v>
      </c>
      <c r="AF56" s="89">
        <v>7255</v>
      </c>
      <c r="AG56" s="73">
        <f t="shared" si="1"/>
        <v>429527.42000000004</v>
      </c>
      <c r="AH56" s="77">
        <f t="shared" si="2"/>
        <v>50083.39</v>
      </c>
      <c r="AI56" s="21">
        <f t="shared" si="3"/>
        <v>379444.03</v>
      </c>
      <c r="AJ56" s="22">
        <f t="shared" si="4"/>
        <v>3590184.8600000003</v>
      </c>
      <c r="AK56" s="16">
        <f t="shared" si="5"/>
        <v>4653664.8099999996</v>
      </c>
      <c r="AL56" s="26">
        <f t="shared" si="6"/>
        <v>-1063479.9499999993</v>
      </c>
    </row>
    <row r="57" spans="1:38" x14ac:dyDescent="0.2">
      <c r="A57" s="1" t="s">
        <v>434</v>
      </c>
      <c r="B57" s="1" t="s">
        <v>435</v>
      </c>
      <c r="C57" s="65">
        <v>2553</v>
      </c>
      <c r="D57" s="65" t="s">
        <v>1067</v>
      </c>
      <c r="E57" s="44" t="s">
        <v>2989</v>
      </c>
      <c r="F57" s="88">
        <v>176723.35</v>
      </c>
      <c r="G57" s="88">
        <v>76795</v>
      </c>
      <c r="H57" s="88">
        <v>37438.589999999997</v>
      </c>
      <c r="J57" s="44">
        <v>2</v>
      </c>
      <c r="K57" s="44">
        <v>143195.38</v>
      </c>
      <c r="L57" s="231">
        <v>0</v>
      </c>
      <c r="M57" s="231">
        <v>68199.86</v>
      </c>
      <c r="O57" s="231">
        <v>37.380000000000003</v>
      </c>
      <c r="R57" s="44">
        <v>365229.58</v>
      </c>
      <c r="S57" s="44">
        <v>1261656.71</v>
      </c>
      <c r="U57" s="73">
        <v>1454686.44</v>
      </c>
      <c r="V57" s="73">
        <v>105860</v>
      </c>
      <c r="W57" s="73">
        <v>1053.06</v>
      </c>
      <c r="X57" s="73">
        <v>1551319</v>
      </c>
      <c r="Y57" s="73">
        <v>16510</v>
      </c>
      <c r="Z57" s="89">
        <v>2374516.5</v>
      </c>
      <c r="AA57" s="89">
        <v>1440</v>
      </c>
      <c r="AB57" s="89">
        <v>3528</v>
      </c>
      <c r="AC57" s="89">
        <v>647999.37</v>
      </c>
      <c r="AD57" s="89">
        <v>1328393.8400000001</v>
      </c>
      <c r="AF57" s="89">
        <v>34520</v>
      </c>
      <c r="AG57" s="73">
        <f t="shared" si="1"/>
        <v>290956.94</v>
      </c>
      <c r="AH57" s="77">
        <f t="shared" si="2"/>
        <v>68237.240000000005</v>
      </c>
      <c r="AI57" s="21">
        <f t="shared" si="3"/>
        <v>222719.7</v>
      </c>
      <c r="AJ57" s="22">
        <f t="shared" si="4"/>
        <v>3129428.5</v>
      </c>
      <c r="AK57" s="16">
        <f t="shared" si="5"/>
        <v>4390397.71</v>
      </c>
      <c r="AL57" s="26">
        <f t="shared" si="6"/>
        <v>-1260969.21</v>
      </c>
    </row>
    <row r="58" spans="1:38" x14ac:dyDescent="0.2">
      <c r="A58" s="1" t="s">
        <v>434</v>
      </c>
      <c r="B58" s="1" t="s">
        <v>435</v>
      </c>
      <c r="C58" s="65">
        <v>961</v>
      </c>
      <c r="D58" s="65" t="s">
        <v>1068</v>
      </c>
      <c r="E58" s="44" t="s">
        <v>3013</v>
      </c>
      <c r="F58" s="88">
        <v>53867.63</v>
      </c>
      <c r="G58" s="88">
        <v>14950</v>
      </c>
      <c r="H58" s="88">
        <v>43744.86</v>
      </c>
      <c r="J58" s="44">
        <v>3</v>
      </c>
      <c r="K58" s="44">
        <v>341358.26</v>
      </c>
      <c r="L58" s="231">
        <v>450</v>
      </c>
      <c r="M58" s="231">
        <v>11564.83</v>
      </c>
      <c r="O58" s="231">
        <v>28.04</v>
      </c>
      <c r="R58" s="44">
        <v>-705294.88</v>
      </c>
      <c r="S58" s="44">
        <v>2075132.5</v>
      </c>
      <c r="U58" s="73">
        <v>731849.86</v>
      </c>
      <c r="V58" s="73">
        <v>49545</v>
      </c>
      <c r="W58" s="73">
        <v>380.66</v>
      </c>
      <c r="X58" s="73">
        <v>933849</v>
      </c>
      <c r="Y58" s="73">
        <v>2400</v>
      </c>
      <c r="Z58" s="89">
        <v>1229754</v>
      </c>
      <c r="AA58" s="89">
        <v>5128</v>
      </c>
      <c r="AB58" s="89">
        <v>7652</v>
      </c>
      <c r="AC58" s="89">
        <v>432846.58</v>
      </c>
      <c r="AD58" s="89">
        <v>970600.68</v>
      </c>
      <c r="AG58" s="73">
        <f t="shared" si="1"/>
        <v>112562.49</v>
      </c>
      <c r="AH58" s="77">
        <f t="shared" si="2"/>
        <v>12042.87</v>
      </c>
      <c r="AI58" s="21">
        <f t="shared" si="3"/>
        <v>100519.62000000001</v>
      </c>
      <c r="AJ58" s="22">
        <f t="shared" si="4"/>
        <v>1718024.52</v>
      </c>
      <c r="AK58" s="16">
        <f t="shared" si="5"/>
        <v>2645981.2600000002</v>
      </c>
      <c r="AL58" s="26">
        <f t="shared" si="6"/>
        <v>-927956.74000000022</v>
      </c>
    </row>
    <row r="59" spans="1:38" x14ac:dyDescent="0.2">
      <c r="A59" s="1" t="s">
        <v>434</v>
      </c>
      <c r="B59" s="1" t="s">
        <v>435</v>
      </c>
      <c r="C59" s="65">
        <v>2039</v>
      </c>
      <c r="D59" s="65" t="s">
        <v>1069</v>
      </c>
      <c r="E59" s="44" t="s">
        <v>3014</v>
      </c>
      <c r="F59" s="88">
        <v>841826.57</v>
      </c>
      <c r="G59" s="88">
        <v>0</v>
      </c>
      <c r="H59" s="88">
        <v>19716.39</v>
      </c>
      <c r="J59" s="44">
        <v>406870.86</v>
      </c>
      <c r="K59" s="44">
        <v>120814.39999999999</v>
      </c>
      <c r="L59" s="231">
        <v>0</v>
      </c>
      <c r="M59" s="231">
        <v>93551.78</v>
      </c>
      <c r="O59" s="231">
        <v>26.63</v>
      </c>
      <c r="R59" s="44">
        <v>-1041006.31</v>
      </c>
      <c r="S59" s="44">
        <v>3409443.43</v>
      </c>
      <c r="U59" s="73">
        <v>1058853.57</v>
      </c>
      <c r="V59" s="73">
        <v>179050</v>
      </c>
      <c r="W59" s="73">
        <v>2110.61</v>
      </c>
      <c r="X59" s="73">
        <v>1560517.9</v>
      </c>
      <c r="Y59" s="73">
        <v>650</v>
      </c>
      <c r="Z59" s="89">
        <v>2136365.9</v>
      </c>
      <c r="AA59" s="89">
        <v>9700</v>
      </c>
      <c r="AC59" s="89">
        <v>521615.89</v>
      </c>
      <c r="AD59" s="89">
        <v>1082287.6000000001</v>
      </c>
      <c r="AF59" s="89">
        <v>124000</v>
      </c>
      <c r="AG59" s="73">
        <f t="shared" si="1"/>
        <v>861542.96</v>
      </c>
      <c r="AH59" s="77">
        <f t="shared" si="2"/>
        <v>93578.41</v>
      </c>
      <c r="AI59" s="21">
        <f t="shared" si="3"/>
        <v>767964.54999999993</v>
      </c>
      <c r="AJ59" s="22">
        <f t="shared" si="4"/>
        <v>2801182.08</v>
      </c>
      <c r="AK59" s="16">
        <f t="shared" si="5"/>
        <v>3873969.39</v>
      </c>
      <c r="AL59" s="26">
        <f t="shared" si="6"/>
        <v>-1072787.31</v>
      </c>
    </row>
    <row r="60" spans="1:38" x14ac:dyDescent="0.2">
      <c r="A60" s="1" t="s">
        <v>438</v>
      </c>
      <c r="B60" s="1" t="s">
        <v>439</v>
      </c>
      <c r="C60" s="65">
        <v>3187</v>
      </c>
      <c r="D60" s="65" t="s">
        <v>1070</v>
      </c>
      <c r="E60" s="44" t="s">
        <v>2993</v>
      </c>
      <c r="F60" s="88">
        <v>199154.75</v>
      </c>
      <c r="G60" s="88">
        <v>0</v>
      </c>
      <c r="H60" s="88">
        <v>12391.72</v>
      </c>
      <c r="J60" s="44">
        <v>200004</v>
      </c>
      <c r="K60" s="44">
        <v>331532.73</v>
      </c>
      <c r="R60" s="44">
        <v>216682.13</v>
      </c>
      <c r="S60" s="44">
        <v>280935.62</v>
      </c>
      <c r="U60" s="73">
        <v>954770.17</v>
      </c>
      <c r="V60" s="73">
        <v>335000</v>
      </c>
      <c r="W60" s="73">
        <v>514.66999999999996</v>
      </c>
      <c r="X60" s="73">
        <v>1473080</v>
      </c>
      <c r="Y60" s="73">
        <v>200</v>
      </c>
      <c r="Z60" s="89">
        <v>1945426</v>
      </c>
      <c r="AA60" s="89">
        <v>1040</v>
      </c>
      <c r="AB60" s="89">
        <v>10944</v>
      </c>
      <c r="AC60" s="89">
        <v>537656.86</v>
      </c>
      <c r="AD60" s="89">
        <v>19132.53</v>
      </c>
      <c r="AF60" s="89">
        <v>3900</v>
      </c>
      <c r="AG60" s="73">
        <f t="shared" si="1"/>
        <v>211546.47</v>
      </c>
      <c r="AH60" s="77">
        <f t="shared" si="2"/>
        <v>0</v>
      </c>
      <c r="AI60" s="21">
        <f t="shared" si="3"/>
        <v>211546.47</v>
      </c>
      <c r="AJ60" s="22">
        <f t="shared" si="4"/>
        <v>2763564.84</v>
      </c>
      <c r="AK60" s="16">
        <f t="shared" si="5"/>
        <v>2518099.3899999997</v>
      </c>
      <c r="AL60" s="26">
        <f t="shared" si="6"/>
        <v>245465.45000000019</v>
      </c>
    </row>
    <row r="61" spans="1:38" x14ac:dyDescent="0.2">
      <c r="A61" s="1" t="s">
        <v>438</v>
      </c>
      <c r="B61" s="1" t="s">
        <v>439</v>
      </c>
      <c r="C61" s="65">
        <v>4931</v>
      </c>
      <c r="D61" s="65" t="s">
        <v>1071</v>
      </c>
      <c r="E61" s="44" t="s">
        <v>2994</v>
      </c>
      <c r="F61" s="88">
        <v>186229.11</v>
      </c>
      <c r="G61" s="88">
        <v>0</v>
      </c>
      <c r="H61" s="88">
        <v>12653.18</v>
      </c>
      <c r="J61" s="44">
        <v>289124.06</v>
      </c>
      <c r="K61" s="44">
        <v>92172.18</v>
      </c>
      <c r="R61" s="44">
        <v>432772.61</v>
      </c>
      <c r="S61" s="44">
        <v>179132.84</v>
      </c>
      <c r="U61" s="73">
        <v>1244470.72</v>
      </c>
      <c r="V61" s="73">
        <v>2000</v>
      </c>
      <c r="W61" s="73">
        <v>27.48</v>
      </c>
      <c r="X61" s="73">
        <v>2045800</v>
      </c>
      <c r="Z61" s="89">
        <v>2500892</v>
      </c>
      <c r="AC61" s="89">
        <v>701629.33</v>
      </c>
      <c r="AD61" s="89">
        <v>109503.79</v>
      </c>
      <c r="AF61" s="89">
        <v>12000</v>
      </c>
      <c r="AG61" s="73">
        <f t="shared" si="1"/>
        <v>198882.28999999998</v>
      </c>
      <c r="AH61" s="77">
        <f t="shared" si="2"/>
        <v>0</v>
      </c>
      <c r="AI61" s="21">
        <f t="shared" si="3"/>
        <v>198882.28999999998</v>
      </c>
      <c r="AJ61" s="22">
        <f t="shared" si="4"/>
        <v>3292298.2</v>
      </c>
      <c r="AK61" s="16">
        <f t="shared" si="5"/>
        <v>3324025.12</v>
      </c>
      <c r="AL61" s="26">
        <f t="shared" si="6"/>
        <v>-31726.919999999925</v>
      </c>
    </row>
    <row r="62" spans="1:38" x14ac:dyDescent="0.2">
      <c r="A62" s="1" t="s">
        <v>589</v>
      </c>
      <c r="B62" s="1" t="s">
        <v>439</v>
      </c>
      <c r="C62" s="65">
        <v>2673</v>
      </c>
      <c r="D62" s="65" t="s">
        <v>1072</v>
      </c>
      <c r="E62" s="44" t="s">
        <v>2995</v>
      </c>
      <c r="F62" s="88">
        <v>132201.66</v>
      </c>
      <c r="G62" s="88">
        <v>0</v>
      </c>
      <c r="H62" s="88">
        <v>2164.71</v>
      </c>
      <c r="J62" s="44">
        <v>364030.94</v>
      </c>
      <c r="K62" s="44">
        <v>125722</v>
      </c>
      <c r="R62" s="44">
        <v>-2029868.39</v>
      </c>
      <c r="S62" s="44">
        <v>2768470.84</v>
      </c>
      <c r="U62" s="73">
        <v>1251597.24</v>
      </c>
      <c r="W62" s="73">
        <v>427.74</v>
      </c>
      <c r="X62" s="73">
        <v>1120790</v>
      </c>
      <c r="Z62" s="89">
        <v>1858486</v>
      </c>
      <c r="AB62" s="89">
        <v>1960</v>
      </c>
      <c r="AC62" s="89">
        <v>491671.38</v>
      </c>
      <c r="AD62" s="89">
        <v>127680.74</v>
      </c>
      <c r="AF62" s="89">
        <v>7500</v>
      </c>
      <c r="AG62" s="73">
        <f t="shared" si="1"/>
        <v>134366.37</v>
      </c>
      <c r="AH62" s="77">
        <f t="shared" si="2"/>
        <v>0</v>
      </c>
      <c r="AI62" s="21">
        <f t="shared" si="3"/>
        <v>134366.37</v>
      </c>
      <c r="AJ62" s="22">
        <f t="shared" si="4"/>
        <v>2372814.98</v>
      </c>
      <c r="AK62" s="16">
        <f t="shared" si="5"/>
        <v>2487298.12</v>
      </c>
      <c r="AL62" s="26">
        <f t="shared" si="6"/>
        <v>-114483.14000000013</v>
      </c>
    </row>
    <row r="63" spans="1:38" x14ac:dyDescent="0.2">
      <c r="A63" s="1" t="s">
        <v>438</v>
      </c>
      <c r="B63" s="1" t="s">
        <v>439</v>
      </c>
      <c r="C63" s="65">
        <v>3204</v>
      </c>
      <c r="D63" s="65" t="s">
        <v>1073</v>
      </c>
      <c r="E63" s="44" t="s">
        <v>2996</v>
      </c>
      <c r="F63" s="88">
        <v>322376.43</v>
      </c>
      <c r="G63" s="88">
        <v>0</v>
      </c>
      <c r="H63" s="88">
        <v>20079.939999999999</v>
      </c>
      <c r="J63" s="44">
        <v>400039.56</v>
      </c>
      <c r="K63" s="44">
        <v>257720.95999999999</v>
      </c>
      <c r="R63" s="44">
        <v>-1377858.9</v>
      </c>
      <c r="S63" s="44">
        <v>2027508.56</v>
      </c>
      <c r="U63" s="73">
        <v>2821407.57</v>
      </c>
      <c r="V63" s="73">
        <v>389087</v>
      </c>
      <c r="W63" s="73">
        <v>470.89</v>
      </c>
      <c r="X63" s="73">
        <v>1462320</v>
      </c>
      <c r="Z63" s="89">
        <v>2854075</v>
      </c>
      <c r="AA63" s="89">
        <v>19000</v>
      </c>
      <c r="AB63" s="89">
        <v>17650</v>
      </c>
      <c r="AC63" s="89">
        <v>1255029.8600000001</v>
      </c>
      <c r="AD63" s="89">
        <v>136363.37</v>
      </c>
      <c r="AF63" s="89">
        <v>40600</v>
      </c>
      <c r="AG63" s="73">
        <f t="shared" si="1"/>
        <v>342456.37</v>
      </c>
      <c r="AH63" s="77">
        <f t="shared" si="2"/>
        <v>0</v>
      </c>
      <c r="AI63" s="21">
        <f t="shared" si="3"/>
        <v>342456.37</v>
      </c>
      <c r="AJ63" s="22">
        <f t="shared" si="4"/>
        <v>4673285.46</v>
      </c>
      <c r="AK63" s="16">
        <f t="shared" si="5"/>
        <v>4322718.2300000004</v>
      </c>
      <c r="AL63" s="26">
        <f t="shared" si="6"/>
        <v>350567.22999999952</v>
      </c>
    </row>
    <row r="64" spans="1:38" x14ac:dyDescent="0.2">
      <c r="A64" s="1" t="s">
        <v>438</v>
      </c>
      <c r="B64" s="1" t="s">
        <v>439</v>
      </c>
      <c r="C64" s="65">
        <v>2244</v>
      </c>
      <c r="D64" s="65" t="s">
        <v>1074</v>
      </c>
      <c r="E64" s="44" t="s">
        <v>2997</v>
      </c>
      <c r="F64" s="88">
        <v>102156.25</v>
      </c>
      <c r="G64" s="88">
        <v>0</v>
      </c>
      <c r="H64" s="88">
        <v>23731.02</v>
      </c>
      <c r="J64" s="44">
        <v>682525.23</v>
      </c>
      <c r="K64" s="44">
        <v>102256.79</v>
      </c>
      <c r="R64" s="44">
        <v>826545.29</v>
      </c>
      <c r="S64" s="44">
        <v>179132.84</v>
      </c>
      <c r="U64" s="73">
        <v>2384727.84</v>
      </c>
      <c r="V64" s="73">
        <v>174900</v>
      </c>
      <c r="W64" s="73">
        <v>491.2</v>
      </c>
      <c r="X64" s="73">
        <v>1041400</v>
      </c>
      <c r="Z64" s="89">
        <v>1617913</v>
      </c>
      <c r="AA64" s="89">
        <v>3744</v>
      </c>
      <c r="AB64" s="89">
        <v>17280</v>
      </c>
      <c r="AC64" s="89">
        <v>1914301.3</v>
      </c>
      <c r="AD64" s="89">
        <v>137289.57999999999</v>
      </c>
      <c r="AF64" s="89">
        <v>6000</v>
      </c>
      <c r="AG64" s="73">
        <f t="shared" si="1"/>
        <v>125887.27</v>
      </c>
      <c r="AH64" s="77">
        <f t="shared" si="2"/>
        <v>0</v>
      </c>
      <c r="AI64" s="21">
        <f t="shared" si="3"/>
        <v>125887.27</v>
      </c>
      <c r="AJ64" s="22">
        <f t="shared" si="4"/>
        <v>3601519.04</v>
      </c>
      <c r="AK64" s="16">
        <f t="shared" si="5"/>
        <v>3696527.88</v>
      </c>
      <c r="AL64" s="26">
        <f t="shared" si="6"/>
        <v>-95008.839999999851</v>
      </c>
    </row>
    <row r="65" spans="1:38" x14ac:dyDescent="0.2">
      <c r="A65" s="1" t="s">
        <v>442</v>
      </c>
      <c r="B65" s="1" t="s">
        <v>443</v>
      </c>
      <c r="C65" s="65">
        <v>5619</v>
      </c>
      <c r="D65" s="65" t="s">
        <v>1075</v>
      </c>
      <c r="E65" s="44" t="s">
        <v>2998</v>
      </c>
      <c r="F65" s="88">
        <v>444183.48</v>
      </c>
      <c r="G65" s="88">
        <v>31015.3</v>
      </c>
      <c r="H65" s="88">
        <v>90536.68</v>
      </c>
      <c r="J65" s="44">
        <v>1753144.48</v>
      </c>
      <c r="K65" s="44">
        <v>311399.15999999997</v>
      </c>
      <c r="L65" s="231">
        <v>0</v>
      </c>
      <c r="M65" s="231">
        <v>0</v>
      </c>
      <c r="O65" s="231">
        <v>16900</v>
      </c>
      <c r="R65" s="44">
        <v>-197721.66</v>
      </c>
      <c r="S65" s="44">
        <v>2752937.45</v>
      </c>
      <c r="U65" s="73">
        <v>1419778.27</v>
      </c>
      <c r="V65" s="73">
        <v>313250</v>
      </c>
      <c r="W65" s="73">
        <v>2325.7399999999998</v>
      </c>
      <c r="X65" s="73">
        <v>2264361</v>
      </c>
      <c r="Y65" s="73">
        <v>224980</v>
      </c>
      <c r="Z65" s="89">
        <v>2728660</v>
      </c>
      <c r="AA65" s="89">
        <v>320</v>
      </c>
      <c r="AB65" s="89">
        <v>1020</v>
      </c>
      <c r="AC65" s="89">
        <v>1077628.95</v>
      </c>
      <c r="AD65" s="89">
        <v>358902.75</v>
      </c>
      <c r="AG65" s="73">
        <f t="shared" si="1"/>
        <v>565735.46</v>
      </c>
      <c r="AH65" s="77">
        <f t="shared" si="2"/>
        <v>16900</v>
      </c>
      <c r="AI65" s="21">
        <f t="shared" si="3"/>
        <v>548835.46</v>
      </c>
      <c r="AJ65" s="22">
        <f t="shared" si="4"/>
        <v>4224695.01</v>
      </c>
      <c r="AK65" s="16">
        <f t="shared" si="5"/>
        <v>4166531.7</v>
      </c>
      <c r="AL65" s="26">
        <f t="shared" si="6"/>
        <v>58163.30999999959</v>
      </c>
    </row>
    <row r="66" spans="1:38" x14ac:dyDescent="0.2">
      <c r="A66" s="1" t="s">
        <v>442</v>
      </c>
      <c r="B66" s="1" t="s">
        <v>443</v>
      </c>
      <c r="C66" s="65">
        <v>5086</v>
      </c>
      <c r="D66" s="65" t="s">
        <v>1076</v>
      </c>
      <c r="E66" s="44" t="s">
        <v>2999</v>
      </c>
      <c r="F66" s="88">
        <v>457907.11</v>
      </c>
      <c r="G66" s="88">
        <v>5100</v>
      </c>
      <c r="H66" s="88">
        <v>49339.53</v>
      </c>
      <c r="J66" s="44">
        <v>786289.73</v>
      </c>
      <c r="K66" s="44">
        <v>1526699.24</v>
      </c>
      <c r="L66" s="231">
        <v>0</v>
      </c>
      <c r="M66" s="231">
        <v>0</v>
      </c>
      <c r="O66" s="231">
        <v>5473</v>
      </c>
      <c r="R66" s="44">
        <v>-203216.37</v>
      </c>
      <c r="S66" s="44">
        <v>3437556.74</v>
      </c>
      <c r="U66" s="73">
        <v>1299491.96</v>
      </c>
      <c r="V66" s="73">
        <v>100200</v>
      </c>
      <c r="W66" s="73">
        <v>1314.48</v>
      </c>
      <c r="X66" s="73">
        <v>1961562</v>
      </c>
      <c r="Y66" s="73">
        <v>264200</v>
      </c>
      <c r="Z66" s="89">
        <v>2520635</v>
      </c>
      <c r="AA66" s="89">
        <v>1600</v>
      </c>
      <c r="AB66" s="89">
        <v>2952</v>
      </c>
      <c r="AC66" s="89">
        <v>754536.15</v>
      </c>
      <c r="AD66" s="89">
        <v>761523.05</v>
      </c>
      <c r="AG66" s="73">
        <f t="shared" si="1"/>
        <v>512346.64</v>
      </c>
      <c r="AH66" s="77">
        <f t="shared" si="2"/>
        <v>5473</v>
      </c>
      <c r="AI66" s="21">
        <f t="shared" si="3"/>
        <v>506873.64</v>
      </c>
      <c r="AJ66" s="22">
        <f t="shared" si="4"/>
        <v>3626768.44</v>
      </c>
      <c r="AK66" s="16">
        <f t="shared" si="5"/>
        <v>4041246.2</v>
      </c>
      <c r="AL66" s="26">
        <f t="shared" si="6"/>
        <v>-414477.76000000024</v>
      </c>
    </row>
    <row r="67" spans="1:38" x14ac:dyDescent="0.2">
      <c r="A67" s="1" t="s">
        <v>442</v>
      </c>
      <c r="B67" s="1" t="s">
        <v>443</v>
      </c>
      <c r="C67" s="65">
        <v>7208</v>
      </c>
      <c r="D67" s="65" t="s">
        <v>1077</v>
      </c>
      <c r="E67" s="44" t="s">
        <v>3000</v>
      </c>
      <c r="F67" s="88">
        <v>625581.43999999994</v>
      </c>
      <c r="G67" s="88">
        <v>81751.600000000006</v>
      </c>
      <c r="H67" s="88">
        <v>43000.41</v>
      </c>
      <c r="J67" s="44">
        <v>1395630.95</v>
      </c>
      <c r="K67" s="44">
        <v>305713.78000000003</v>
      </c>
      <c r="L67" s="231">
        <v>0</v>
      </c>
      <c r="M67" s="231">
        <v>0</v>
      </c>
      <c r="O67" s="231">
        <v>13134</v>
      </c>
      <c r="R67" s="44">
        <v>1529048.97</v>
      </c>
      <c r="S67" s="44">
        <v>785641.8</v>
      </c>
      <c r="U67" s="73">
        <v>1478959.36</v>
      </c>
      <c r="V67" s="73">
        <v>176570</v>
      </c>
      <c r="W67" s="73">
        <v>2001.4</v>
      </c>
      <c r="X67" s="73">
        <v>1469138.29</v>
      </c>
      <c r="Y67" s="73">
        <v>229050</v>
      </c>
      <c r="Z67" s="89">
        <v>2078582.7</v>
      </c>
      <c r="AA67" s="89">
        <v>5200</v>
      </c>
      <c r="AB67" s="89">
        <v>14340</v>
      </c>
      <c r="AC67" s="89">
        <v>865921.33</v>
      </c>
      <c r="AD67" s="89">
        <v>267821.61</v>
      </c>
      <c r="AG67" s="73">
        <f t="shared" si="1"/>
        <v>750333.45</v>
      </c>
      <c r="AH67" s="77">
        <f t="shared" si="2"/>
        <v>13134</v>
      </c>
      <c r="AI67" s="21">
        <f t="shared" si="3"/>
        <v>737199.45</v>
      </c>
      <c r="AJ67" s="22">
        <f t="shared" si="4"/>
        <v>3355719.05</v>
      </c>
      <c r="AK67" s="16">
        <f t="shared" si="5"/>
        <v>3231865.64</v>
      </c>
      <c r="AL67" s="26">
        <f t="shared" si="6"/>
        <v>123853.40999999968</v>
      </c>
    </row>
    <row r="68" spans="1:38" x14ac:dyDescent="0.2">
      <c r="A68" s="1" t="s">
        <v>446</v>
      </c>
      <c r="B68" s="1" t="s">
        <v>447</v>
      </c>
      <c r="C68" s="65">
        <v>2983</v>
      </c>
      <c r="D68" s="65" t="s">
        <v>1078</v>
      </c>
      <c r="E68" s="44" t="s">
        <v>3001</v>
      </c>
      <c r="F68" s="88">
        <v>634236.57999999996</v>
      </c>
      <c r="G68" s="88">
        <v>0</v>
      </c>
      <c r="H68" s="88">
        <v>0</v>
      </c>
      <c r="J68" s="44">
        <v>381311.36</v>
      </c>
      <c r="K68" s="44">
        <v>179509.67</v>
      </c>
      <c r="L68" s="231">
        <v>486</v>
      </c>
      <c r="M68" s="231">
        <v>5812.73</v>
      </c>
      <c r="O68" s="231">
        <v>344.52</v>
      </c>
      <c r="R68" s="44">
        <v>-2532085.23</v>
      </c>
      <c r="S68" s="44">
        <v>2929218.73</v>
      </c>
      <c r="U68" s="73">
        <v>3958312.57</v>
      </c>
      <c r="W68" s="73">
        <v>3624.56</v>
      </c>
      <c r="X68" s="73">
        <v>1077489</v>
      </c>
      <c r="Z68" s="89">
        <v>2752534</v>
      </c>
      <c r="AA68" s="89">
        <v>900</v>
      </c>
      <c r="AB68" s="89">
        <v>2056</v>
      </c>
      <c r="AC68" s="89">
        <v>970779.77</v>
      </c>
      <c r="AD68" s="89">
        <v>443472</v>
      </c>
      <c r="AF68" s="89">
        <v>78403.5</v>
      </c>
      <c r="AG68" s="73">
        <f t="shared" si="1"/>
        <v>634236.57999999996</v>
      </c>
      <c r="AH68" s="77">
        <f t="shared" si="2"/>
        <v>6643.25</v>
      </c>
      <c r="AI68" s="21">
        <f t="shared" si="3"/>
        <v>627593.32999999996</v>
      </c>
      <c r="AJ68" s="22">
        <f t="shared" si="4"/>
        <v>5039426.13</v>
      </c>
      <c r="AK68" s="16">
        <f t="shared" si="5"/>
        <v>4248145.2699999996</v>
      </c>
      <c r="AL68" s="26">
        <f t="shared" si="6"/>
        <v>791280.86000000034</v>
      </c>
    </row>
    <row r="69" spans="1:38" x14ac:dyDescent="0.2">
      <c r="A69" s="1" t="s">
        <v>446</v>
      </c>
      <c r="B69" s="1" t="s">
        <v>447</v>
      </c>
      <c r="C69" s="65">
        <v>3185</v>
      </c>
      <c r="D69" s="65" t="s">
        <v>1079</v>
      </c>
      <c r="E69" s="44" t="s">
        <v>3002</v>
      </c>
      <c r="F69" s="88">
        <v>133197.91</v>
      </c>
      <c r="G69" s="88">
        <v>203880</v>
      </c>
      <c r="H69" s="88">
        <v>29817.360000000001</v>
      </c>
      <c r="J69" s="44">
        <v>1528036.46</v>
      </c>
      <c r="K69" s="44">
        <v>162538.17000000001</v>
      </c>
      <c r="L69" s="231">
        <v>0</v>
      </c>
      <c r="M69" s="231">
        <v>0</v>
      </c>
      <c r="O69" s="231">
        <v>20.399999999999999</v>
      </c>
      <c r="R69" s="44">
        <v>1177564.07</v>
      </c>
      <c r="S69" s="44">
        <v>574529.34</v>
      </c>
      <c r="U69" s="73">
        <v>2051757.02</v>
      </c>
      <c r="W69" s="73">
        <v>1646.83</v>
      </c>
      <c r="X69" s="73">
        <v>897108.25</v>
      </c>
      <c r="Z69" s="89">
        <v>1499060.25</v>
      </c>
      <c r="AB69" s="89">
        <v>0</v>
      </c>
      <c r="AC69" s="89">
        <v>880204.80000000005</v>
      </c>
      <c r="AD69" s="89">
        <v>215382.21</v>
      </c>
      <c r="AF69" s="89">
        <v>50508.75</v>
      </c>
      <c r="AG69" s="73">
        <f t="shared" ref="AG69:AG86" si="7">SUM(F69:I69)</f>
        <v>366895.27</v>
      </c>
      <c r="AH69" s="77">
        <f t="shared" ref="AH69:AH86" si="8">SUM(L69:O69)</f>
        <v>20.399999999999999</v>
      </c>
      <c r="AI69" s="21">
        <f t="shared" ref="AI69:AI86" si="9">AG69-AH69</f>
        <v>366874.87</v>
      </c>
      <c r="AJ69" s="22">
        <f t="shared" ref="AJ69:AJ86" si="10">SUM(T69:Y69)</f>
        <v>2950512.1</v>
      </c>
      <c r="AK69" s="16">
        <f t="shared" ref="AK69:AK86" si="11">SUM(Z69:AF69)</f>
        <v>2645156.0099999998</v>
      </c>
      <c r="AL69" s="26">
        <f t="shared" ref="AL69:AL83" si="12">AJ69-AK69</f>
        <v>305356.09000000032</v>
      </c>
    </row>
    <row r="70" spans="1:38" x14ac:dyDescent="0.2">
      <c r="A70" s="1" t="s">
        <v>446</v>
      </c>
      <c r="B70" s="1" t="s">
        <v>447</v>
      </c>
      <c r="C70" s="65">
        <v>5687</v>
      </c>
      <c r="D70" s="65" t="s">
        <v>1080</v>
      </c>
      <c r="E70" s="44" t="s">
        <v>3003</v>
      </c>
      <c r="F70" s="88">
        <v>158244.92000000001</v>
      </c>
      <c r="G70" s="88">
        <v>0</v>
      </c>
      <c r="H70" s="88">
        <v>6602</v>
      </c>
      <c r="J70" s="44">
        <v>134625.29999999999</v>
      </c>
      <c r="K70" s="44">
        <v>351222.57</v>
      </c>
      <c r="O70" s="231">
        <v>182.33</v>
      </c>
      <c r="R70" s="44">
        <v>-1610977.71</v>
      </c>
      <c r="S70" s="44">
        <v>2183187.2799999998</v>
      </c>
      <c r="U70" s="73">
        <v>3104723.76</v>
      </c>
      <c r="W70" s="73">
        <v>3809.54</v>
      </c>
      <c r="X70" s="73">
        <v>2379489</v>
      </c>
      <c r="Z70" s="89">
        <v>3426924</v>
      </c>
      <c r="AB70" s="89">
        <v>4555.1000000000004</v>
      </c>
      <c r="AC70" s="89">
        <v>1592716.9</v>
      </c>
      <c r="AD70" s="89">
        <v>242887.67999999999</v>
      </c>
      <c r="AF70" s="89">
        <v>142635.73000000001</v>
      </c>
      <c r="AG70" s="73">
        <f t="shared" si="7"/>
        <v>164846.92000000001</v>
      </c>
      <c r="AH70" s="77">
        <f t="shared" si="8"/>
        <v>182.33</v>
      </c>
      <c r="AI70" s="21">
        <f t="shared" si="9"/>
        <v>164664.59000000003</v>
      </c>
      <c r="AJ70" s="22">
        <f t="shared" si="10"/>
        <v>5488022.2999999998</v>
      </c>
      <c r="AK70" s="16">
        <f t="shared" si="11"/>
        <v>5409719.4100000001</v>
      </c>
      <c r="AL70" s="26">
        <f t="shared" si="12"/>
        <v>78302.889999999665</v>
      </c>
    </row>
    <row r="71" spans="1:38" x14ac:dyDescent="0.2">
      <c r="A71" s="1" t="s">
        <v>446</v>
      </c>
      <c r="B71" s="1" t="s">
        <v>447</v>
      </c>
      <c r="C71" s="65">
        <v>5400</v>
      </c>
      <c r="D71" s="65" t="s">
        <v>1081</v>
      </c>
      <c r="E71" s="44" t="s">
        <v>3004</v>
      </c>
      <c r="F71" s="88">
        <v>1667369.69</v>
      </c>
      <c r="G71" s="88">
        <v>0</v>
      </c>
      <c r="H71" s="88">
        <v>16632.25</v>
      </c>
      <c r="J71" s="44">
        <v>1550161.02</v>
      </c>
      <c r="K71" s="44">
        <v>181636.11</v>
      </c>
      <c r="M71" s="231">
        <v>15680</v>
      </c>
      <c r="O71" s="231">
        <v>0</v>
      </c>
      <c r="R71" s="44">
        <v>1910601.45</v>
      </c>
      <c r="S71" s="44">
        <v>1562778.07</v>
      </c>
      <c r="U71" s="73">
        <v>2642637.67</v>
      </c>
      <c r="W71" s="73">
        <v>6878.4</v>
      </c>
      <c r="X71" s="73">
        <v>1015340.4</v>
      </c>
      <c r="Z71" s="89">
        <v>2131317.9</v>
      </c>
      <c r="AA71" s="89">
        <v>1330</v>
      </c>
      <c r="AB71" s="89">
        <v>50393.599999999999</v>
      </c>
      <c r="AC71" s="89">
        <v>1099819.48</v>
      </c>
      <c r="AD71" s="89">
        <v>350135.68</v>
      </c>
      <c r="AF71" s="89">
        <v>105120.26</v>
      </c>
      <c r="AG71" s="73">
        <f t="shared" si="7"/>
        <v>1684001.94</v>
      </c>
      <c r="AH71" s="77">
        <f t="shared" si="8"/>
        <v>15680</v>
      </c>
      <c r="AI71" s="21">
        <f t="shared" si="9"/>
        <v>1668321.94</v>
      </c>
      <c r="AJ71" s="22">
        <f t="shared" si="10"/>
        <v>3664856.4699999997</v>
      </c>
      <c r="AK71" s="16">
        <f t="shared" si="11"/>
        <v>3738116.92</v>
      </c>
      <c r="AL71" s="26">
        <f t="shared" si="12"/>
        <v>-73260.450000000186</v>
      </c>
    </row>
    <row r="72" spans="1:38" x14ac:dyDescent="0.2">
      <c r="A72" s="1" t="s">
        <v>446</v>
      </c>
      <c r="B72" s="1" t="s">
        <v>447</v>
      </c>
      <c r="C72" s="65">
        <v>9957</v>
      </c>
      <c r="D72" s="65" t="s">
        <v>1082</v>
      </c>
      <c r="E72" s="44" t="s">
        <v>3005</v>
      </c>
      <c r="F72" s="88">
        <v>934661.29</v>
      </c>
      <c r="G72" s="88">
        <v>0</v>
      </c>
      <c r="H72" s="88">
        <v>7000</v>
      </c>
      <c r="J72" s="44">
        <v>1858949.18</v>
      </c>
      <c r="K72" s="44">
        <v>535119.75</v>
      </c>
      <c r="L72" s="231">
        <v>0</v>
      </c>
      <c r="M72" s="231">
        <v>0</v>
      </c>
      <c r="N72" s="231">
        <v>13000</v>
      </c>
      <c r="O72" s="231">
        <v>380</v>
      </c>
      <c r="R72" s="44">
        <v>527962.36</v>
      </c>
      <c r="S72" s="44">
        <v>1881658.83</v>
      </c>
      <c r="U72" s="73">
        <v>5353407</v>
      </c>
      <c r="W72" s="73">
        <v>5760.44</v>
      </c>
      <c r="X72" s="73">
        <v>2599560</v>
      </c>
      <c r="Z72" s="89">
        <v>4426490</v>
      </c>
      <c r="AA72" s="89">
        <v>9068.5</v>
      </c>
      <c r="AB72" s="89">
        <v>5720</v>
      </c>
      <c r="AC72" s="89">
        <v>2158926.7000000002</v>
      </c>
      <c r="AD72" s="89">
        <v>315769.46000000002</v>
      </c>
      <c r="AF72" s="89">
        <v>130023.75</v>
      </c>
      <c r="AG72" s="73">
        <f t="shared" si="7"/>
        <v>941661.29</v>
      </c>
      <c r="AH72" s="77">
        <f t="shared" si="8"/>
        <v>13380</v>
      </c>
      <c r="AI72" s="21">
        <f t="shared" si="9"/>
        <v>928281.29</v>
      </c>
      <c r="AJ72" s="22">
        <f t="shared" si="10"/>
        <v>7958727.4400000004</v>
      </c>
      <c r="AK72" s="16">
        <f t="shared" si="11"/>
        <v>7045998.4100000001</v>
      </c>
      <c r="AL72" s="26">
        <f t="shared" si="12"/>
        <v>912729.03000000026</v>
      </c>
    </row>
    <row r="73" spans="1:38" x14ac:dyDescent="0.2">
      <c r="A73" s="1" t="s">
        <v>446</v>
      </c>
      <c r="B73" s="1" t="s">
        <v>447</v>
      </c>
      <c r="C73" s="65">
        <v>2898</v>
      </c>
      <c r="D73" s="65" t="s">
        <v>1083</v>
      </c>
      <c r="E73" s="44" t="s">
        <v>3006</v>
      </c>
      <c r="F73" s="88">
        <v>57983.199999999997</v>
      </c>
      <c r="G73" s="88">
        <v>0</v>
      </c>
      <c r="H73" s="88">
        <v>55348.160000000003</v>
      </c>
      <c r="J73" s="44">
        <v>265144.88</v>
      </c>
      <c r="K73" s="44">
        <v>209472.7</v>
      </c>
      <c r="L73" s="231">
        <v>0</v>
      </c>
      <c r="M73" s="231">
        <v>0</v>
      </c>
      <c r="N73" s="231">
        <v>0</v>
      </c>
      <c r="O73" s="231">
        <v>632</v>
      </c>
      <c r="R73" s="44">
        <v>-320686.58</v>
      </c>
      <c r="S73" s="44">
        <v>1497958.46</v>
      </c>
      <c r="U73" s="73">
        <v>1685929.86</v>
      </c>
      <c r="X73" s="73">
        <v>1121201</v>
      </c>
      <c r="Z73" s="89">
        <v>1629155</v>
      </c>
      <c r="AA73" s="89">
        <v>320</v>
      </c>
      <c r="AB73" s="89">
        <v>11398.5</v>
      </c>
      <c r="AC73" s="89">
        <v>1001740.09</v>
      </c>
      <c r="AD73" s="89">
        <v>719956.93</v>
      </c>
      <c r="AF73" s="89">
        <v>34515.279999999999</v>
      </c>
      <c r="AG73" s="73">
        <f t="shared" si="7"/>
        <v>113331.36</v>
      </c>
      <c r="AH73" s="77">
        <f t="shared" si="8"/>
        <v>632</v>
      </c>
      <c r="AI73" s="21">
        <f t="shared" si="9"/>
        <v>112699.36</v>
      </c>
      <c r="AJ73" s="22">
        <f t="shared" si="10"/>
        <v>2807130.8600000003</v>
      </c>
      <c r="AK73" s="16">
        <f t="shared" si="11"/>
        <v>3397085.8</v>
      </c>
      <c r="AL73" s="26">
        <f t="shared" si="12"/>
        <v>-589954.93999999948</v>
      </c>
    </row>
    <row r="74" spans="1:38" x14ac:dyDescent="0.2">
      <c r="A74" s="1" t="s">
        <v>446</v>
      </c>
      <c r="B74" s="1" t="s">
        <v>447</v>
      </c>
      <c r="C74" s="65">
        <v>3080</v>
      </c>
      <c r="D74" s="65" t="s">
        <v>1084</v>
      </c>
      <c r="E74" s="44" t="s">
        <v>3007</v>
      </c>
      <c r="F74" s="88">
        <v>239424.48</v>
      </c>
      <c r="G74" s="88">
        <v>0</v>
      </c>
      <c r="H74" s="88">
        <v>0</v>
      </c>
      <c r="J74" s="44">
        <v>1103261.82</v>
      </c>
      <c r="K74" s="44">
        <v>190271.44</v>
      </c>
      <c r="L74" s="231">
        <v>162</v>
      </c>
      <c r="M74" s="231">
        <v>13787.51</v>
      </c>
      <c r="O74" s="231">
        <v>24623.32</v>
      </c>
      <c r="R74" s="44">
        <v>-1276052.3400000001</v>
      </c>
      <c r="S74" s="44">
        <v>2412599.04</v>
      </c>
      <c r="U74" s="73">
        <v>2107433.02</v>
      </c>
      <c r="W74" s="73">
        <v>911</v>
      </c>
      <c r="X74" s="73">
        <v>755283.8</v>
      </c>
      <c r="Z74" s="89">
        <v>1449679.8</v>
      </c>
      <c r="AB74" s="89">
        <v>15400</v>
      </c>
      <c r="AC74" s="89">
        <v>701875.48</v>
      </c>
      <c r="AD74" s="89">
        <v>288962.33</v>
      </c>
      <c r="AF74" s="89">
        <v>49872</v>
      </c>
      <c r="AG74" s="73">
        <f t="shared" si="7"/>
        <v>239424.48</v>
      </c>
      <c r="AH74" s="77">
        <f t="shared" si="8"/>
        <v>38572.83</v>
      </c>
      <c r="AI74" s="21">
        <f t="shared" si="9"/>
        <v>200851.65000000002</v>
      </c>
      <c r="AJ74" s="22">
        <f t="shared" si="10"/>
        <v>2863627.8200000003</v>
      </c>
      <c r="AK74" s="16">
        <f t="shared" si="11"/>
        <v>2505789.6100000003</v>
      </c>
      <c r="AL74" s="26">
        <f t="shared" si="12"/>
        <v>357838.20999999996</v>
      </c>
    </row>
    <row r="75" spans="1:38" x14ac:dyDescent="0.2">
      <c r="A75" s="1" t="s">
        <v>450</v>
      </c>
      <c r="B75" s="1" t="s">
        <v>451</v>
      </c>
      <c r="C75" s="65">
        <v>5394</v>
      </c>
      <c r="D75" s="65" t="s">
        <v>1085</v>
      </c>
      <c r="E75" s="44" t="s">
        <v>3008</v>
      </c>
      <c r="F75" s="88">
        <v>68526.570000000007</v>
      </c>
      <c r="G75" s="88">
        <v>12674.64</v>
      </c>
      <c r="H75" s="88">
        <v>39400</v>
      </c>
      <c r="J75" s="44">
        <v>939230.54</v>
      </c>
      <c r="K75" s="44">
        <v>2086118.54</v>
      </c>
      <c r="L75" s="231">
        <v>25000</v>
      </c>
      <c r="M75" s="231">
        <v>35644.089999999997</v>
      </c>
      <c r="O75" s="231">
        <v>3361.96</v>
      </c>
      <c r="R75" s="44">
        <v>1355232.17</v>
      </c>
      <c r="S75" s="44">
        <v>2174520.91</v>
      </c>
      <c r="U75" s="73">
        <v>2335967.13</v>
      </c>
      <c r="V75" s="73">
        <v>410000</v>
      </c>
      <c r="W75" s="73">
        <v>1523.36</v>
      </c>
      <c r="X75" s="73">
        <v>1319444</v>
      </c>
      <c r="Y75" s="73">
        <v>88200</v>
      </c>
      <c r="Z75" s="89">
        <v>2412473</v>
      </c>
      <c r="AA75" s="89">
        <v>37129</v>
      </c>
      <c r="AB75" s="89">
        <v>2000</v>
      </c>
      <c r="AC75" s="89">
        <v>1509363.91</v>
      </c>
      <c r="AD75" s="89">
        <v>544931.27</v>
      </c>
      <c r="AF75" s="89">
        <v>97046.15</v>
      </c>
      <c r="AG75" s="73">
        <f t="shared" si="7"/>
        <v>120601.21</v>
      </c>
      <c r="AH75" s="77">
        <f t="shared" si="8"/>
        <v>64006.049999999996</v>
      </c>
      <c r="AI75" s="21">
        <f t="shared" si="9"/>
        <v>56595.160000000011</v>
      </c>
      <c r="AJ75" s="22">
        <f t="shared" si="10"/>
        <v>4155134.4899999998</v>
      </c>
      <c r="AK75" s="16">
        <f t="shared" si="11"/>
        <v>4602943.33</v>
      </c>
      <c r="AL75" s="26">
        <f t="shared" si="12"/>
        <v>-447808.84000000032</v>
      </c>
    </row>
    <row r="76" spans="1:38" x14ac:dyDescent="0.2">
      <c r="A76" s="1" t="s">
        <v>450</v>
      </c>
      <c r="B76" s="1" t="s">
        <v>451</v>
      </c>
      <c r="C76" s="65">
        <v>6493</v>
      </c>
      <c r="D76" s="65" t="s">
        <v>1086</v>
      </c>
      <c r="E76" s="44" t="s">
        <v>3009</v>
      </c>
      <c r="F76" s="88">
        <v>368496.01</v>
      </c>
      <c r="G76" s="88">
        <v>22601.5</v>
      </c>
      <c r="H76" s="88">
        <v>134423.71</v>
      </c>
      <c r="J76" s="44">
        <v>1280086.08</v>
      </c>
      <c r="K76" s="44">
        <v>1078548.67</v>
      </c>
      <c r="M76" s="231">
        <v>34023.78</v>
      </c>
      <c r="O76" s="231">
        <v>938.64</v>
      </c>
      <c r="R76" s="44">
        <v>334855.49</v>
      </c>
      <c r="S76" s="44">
        <v>2426315.1</v>
      </c>
      <c r="U76" s="73">
        <v>2451337.33</v>
      </c>
      <c r="V76" s="73">
        <v>627300</v>
      </c>
      <c r="W76" s="73">
        <v>2626.61</v>
      </c>
      <c r="X76" s="73">
        <v>2075947.33</v>
      </c>
      <c r="Y76" s="73">
        <v>73800</v>
      </c>
      <c r="Z76" s="89">
        <v>2769808.11</v>
      </c>
      <c r="AA76" s="89">
        <v>12190</v>
      </c>
      <c r="AB76" s="89">
        <v>20228</v>
      </c>
      <c r="AC76" s="89">
        <v>1869346</v>
      </c>
      <c r="AD76" s="89">
        <v>364797.7</v>
      </c>
      <c r="AF76" s="89">
        <v>106618.5</v>
      </c>
      <c r="AG76" s="73">
        <f t="shared" si="7"/>
        <v>525521.22</v>
      </c>
      <c r="AH76" s="77">
        <f t="shared" si="8"/>
        <v>34962.42</v>
      </c>
      <c r="AI76" s="21">
        <f t="shared" si="9"/>
        <v>490558.8</v>
      </c>
      <c r="AJ76" s="22">
        <f t="shared" si="10"/>
        <v>5231011.2699999996</v>
      </c>
      <c r="AK76" s="16">
        <f t="shared" si="11"/>
        <v>5142988.3099999996</v>
      </c>
      <c r="AL76" s="26">
        <f t="shared" si="12"/>
        <v>88022.959999999963</v>
      </c>
    </row>
    <row r="77" spans="1:38" x14ac:dyDescent="0.2">
      <c r="A77" s="1" t="s">
        <v>450</v>
      </c>
      <c r="B77" s="1" t="s">
        <v>451</v>
      </c>
      <c r="C77" s="65">
        <v>2652</v>
      </c>
      <c r="D77" s="65" t="s">
        <v>1087</v>
      </c>
      <c r="E77" s="44" t="s">
        <v>3010</v>
      </c>
      <c r="F77" s="88">
        <v>216835.87</v>
      </c>
      <c r="G77" s="88">
        <v>64497.11</v>
      </c>
      <c r="H77" s="88">
        <v>20707.95</v>
      </c>
      <c r="J77" s="44">
        <v>196704.17</v>
      </c>
      <c r="K77" s="44">
        <v>150010.85999999999</v>
      </c>
      <c r="M77" s="231">
        <v>9361</v>
      </c>
      <c r="O77" s="231">
        <v>6664.09</v>
      </c>
      <c r="R77" s="44">
        <v>-687303.34</v>
      </c>
      <c r="S77" s="44">
        <v>1120243.3</v>
      </c>
      <c r="U77" s="73">
        <v>1895904.32</v>
      </c>
      <c r="V77" s="73">
        <v>267400</v>
      </c>
      <c r="W77" s="73">
        <v>822.15</v>
      </c>
      <c r="X77" s="73">
        <v>461756.7</v>
      </c>
      <c r="Y77" s="73">
        <v>82200</v>
      </c>
      <c r="Z77" s="89">
        <v>1255425.2</v>
      </c>
      <c r="AA77" s="89">
        <v>2720</v>
      </c>
      <c r="AB77" s="89">
        <v>5726</v>
      </c>
      <c r="AC77" s="89">
        <v>1001532.75</v>
      </c>
      <c r="AD77" s="89">
        <v>218077.21</v>
      </c>
      <c r="AF77" s="89">
        <v>24811.1</v>
      </c>
      <c r="AG77" s="73">
        <f t="shared" si="7"/>
        <v>302040.93</v>
      </c>
      <c r="AH77" s="77">
        <f t="shared" si="8"/>
        <v>16025.09</v>
      </c>
      <c r="AI77" s="21">
        <f t="shared" si="9"/>
        <v>286015.83999999997</v>
      </c>
      <c r="AJ77" s="22">
        <f t="shared" si="10"/>
        <v>2708083.1700000004</v>
      </c>
      <c r="AK77" s="16">
        <f t="shared" si="11"/>
        <v>2508292.2600000002</v>
      </c>
      <c r="AL77" s="26">
        <f t="shared" si="12"/>
        <v>199790.91000000015</v>
      </c>
    </row>
    <row r="78" spans="1:38" x14ac:dyDescent="0.2">
      <c r="A78" s="1" t="s">
        <v>450</v>
      </c>
      <c r="B78" s="1" t="s">
        <v>451</v>
      </c>
      <c r="C78" s="65">
        <v>5048</v>
      </c>
      <c r="D78" s="65" t="s">
        <v>1088</v>
      </c>
      <c r="E78" s="44" t="s">
        <v>3011</v>
      </c>
      <c r="F78" s="88">
        <v>239242.07</v>
      </c>
      <c r="G78" s="88">
        <v>83839.48</v>
      </c>
      <c r="H78" s="88">
        <v>69631.259999999995</v>
      </c>
      <c r="J78" s="44">
        <v>1142728.04</v>
      </c>
      <c r="K78" s="44">
        <v>361547.11</v>
      </c>
      <c r="M78" s="231">
        <v>27765.84</v>
      </c>
      <c r="O78" s="231">
        <v>1733.07</v>
      </c>
      <c r="R78" s="44">
        <v>-695424.98</v>
      </c>
      <c r="S78" s="44">
        <v>2732486.08</v>
      </c>
      <c r="U78" s="73">
        <v>2271510.61</v>
      </c>
      <c r="V78" s="73">
        <v>290150.5</v>
      </c>
      <c r="W78" s="73">
        <v>2004.5</v>
      </c>
      <c r="X78" s="73">
        <v>2279682</v>
      </c>
      <c r="Y78" s="73">
        <v>36484</v>
      </c>
      <c r="Z78" s="89">
        <v>3256383.32</v>
      </c>
      <c r="AA78" s="89">
        <v>7360</v>
      </c>
      <c r="AB78" s="89">
        <v>23042</v>
      </c>
      <c r="AC78" s="89">
        <v>1407210.77</v>
      </c>
      <c r="AD78" s="89">
        <v>338223.71</v>
      </c>
      <c r="AF78" s="89">
        <v>17183.86</v>
      </c>
      <c r="AG78" s="73">
        <f t="shared" si="7"/>
        <v>392712.81</v>
      </c>
      <c r="AH78" s="77">
        <f t="shared" si="8"/>
        <v>29498.91</v>
      </c>
      <c r="AI78" s="21">
        <f t="shared" si="9"/>
        <v>363213.9</v>
      </c>
      <c r="AJ78" s="22">
        <f t="shared" si="10"/>
        <v>4879831.6099999994</v>
      </c>
      <c r="AK78" s="16">
        <f t="shared" si="11"/>
        <v>5049403.66</v>
      </c>
      <c r="AL78" s="26">
        <f t="shared" si="12"/>
        <v>-169572.05000000075</v>
      </c>
    </row>
    <row r="79" spans="1:38" x14ac:dyDescent="0.2">
      <c r="A79" s="1" t="s">
        <v>450</v>
      </c>
      <c r="B79" s="1" t="s">
        <v>451</v>
      </c>
      <c r="C79" s="65">
        <v>4607</v>
      </c>
      <c r="D79" s="65" t="s">
        <v>1089</v>
      </c>
      <c r="E79" s="44" t="s">
        <v>3012</v>
      </c>
      <c r="F79" s="88">
        <v>1511906.86</v>
      </c>
      <c r="G79" s="88">
        <v>45393</v>
      </c>
      <c r="H79" s="88">
        <v>4965.37</v>
      </c>
      <c r="J79" s="44">
        <v>1950203.03</v>
      </c>
      <c r="K79" s="44">
        <v>256575.46</v>
      </c>
      <c r="M79" s="231">
        <v>0</v>
      </c>
      <c r="O79" s="231">
        <v>2258</v>
      </c>
      <c r="R79" s="44">
        <v>984739.82</v>
      </c>
      <c r="S79" s="44">
        <v>3283107.89</v>
      </c>
      <c r="U79" s="73">
        <v>3740555.99</v>
      </c>
      <c r="V79" s="73">
        <v>430490</v>
      </c>
      <c r="W79" s="73">
        <v>3172.06</v>
      </c>
      <c r="X79" s="73">
        <v>885591</v>
      </c>
      <c r="Z79" s="89">
        <v>1900831</v>
      </c>
      <c r="AA79" s="89">
        <v>13997</v>
      </c>
      <c r="AB79" s="89">
        <v>33416</v>
      </c>
      <c r="AC79" s="89">
        <v>1747718.77</v>
      </c>
      <c r="AD79" s="89">
        <v>298636.94</v>
      </c>
      <c r="AF79" s="89">
        <v>1566271.33</v>
      </c>
      <c r="AG79" s="73">
        <f t="shared" si="7"/>
        <v>1562265.2300000002</v>
      </c>
      <c r="AH79" s="77">
        <f t="shared" si="8"/>
        <v>2258</v>
      </c>
      <c r="AI79" s="21">
        <f t="shared" si="9"/>
        <v>1560007.2300000002</v>
      </c>
      <c r="AJ79" s="22">
        <f t="shared" si="10"/>
        <v>5059809.0500000007</v>
      </c>
      <c r="AK79" s="16">
        <f t="shared" si="11"/>
        <v>5560871.04</v>
      </c>
      <c r="AL79" s="26">
        <f t="shared" si="12"/>
        <v>-501061.98999999929</v>
      </c>
    </row>
    <row r="80" spans="1:38" x14ac:dyDescent="0.2">
      <c r="A80" s="1" t="s">
        <v>450</v>
      </c>
      <c r="B80" s="1" t="s">
        <v>451</v>
      </c>
      <c r="C80" s="65">
        <v>3828</v>
      </c>
      <c r="D80" s="65" t="s">
        <v>1090</v>
      </c>
      <c r="E80" s="44" t="s">
        <v>3016</v>
      </c>
      <c r="F80" s="88">
        <v>453295.57</v>
      </c>
      <c r="G80" s="88">
        <v>9122</v>
      </c>
      <c r="H80" s="88">
        <v>14020</v>
      </c>
      <c r="J80" s="44">
        <v>541283.46</v>
      </c>
      <c r="K80" s="44">
        <v>300569.08</v>
      </c>
      <c r="M80" s="231">
        <v>13000</v>
      </c>
      <c r="O80" s="231">
        <v>0</v>
      </c>
      <c r="R80" s="44">
        <v>-342391.19</v>
      </c>
      <c r="S80" s="44">
        <v>1600443.98</v>
      </c>
      <c r="U80" s="73">
        <v>1748654.8</v>
      </c>
      <c r="V80" s="73">
        <v>265450</v>
      </c>
      <c r="W80" s="73">
        <v>2142.39</v>
      </c>
      <c r="X80" s="73">
        <v>887523.24</v>
      </c>
      <c r="Y80" s="73">
        <v>37200</v>
      </c>
      <c r="Z80" s="89">
        <v>1641528.74</v>
      </c>
      <c r="AA80" s="89">
        <v>26503</v>
      </c>
      <c r="AC80" s="89">
        <v>931916.38</v>
      </c>
      <c r="AD80" s="89">
        <v>264406.57</v>
      </c>
      <c r="AF80" s="89">
        <v>29378.42</v>
      </c>
      <c r="AG80" s="73">
        <f t="shared" si="7"/>
        <v>476437.57</v>
      </c>
      <c r="AH80" s="77">
        <f t="shared" si="8"/>
        <v>13000</v>
      </c>
      <c r="AI80" s="21">
        <f t="shared" si="9"/>
        <v>463437.57</v>
      </c>
      <c r="AJ80" s="22">
        <f t="shared" si="10"/>
        <v>2940970.4299999997</v>
      </c>
      <c r="AK80" s="16">
        <f t="shared" si="11"/>
        <v>2893733.11</v>
      </c>
      <c r="AL80" s="26">
        <f t="shared" si="12"/>
        <v>47237.319999999832</v>
      </c>
    </row>
    <row r="81" spans="1:38" x14ac:dyDescent="0.2">
      <c r="A81" s="1" t="s">
        <v>454</v>
      </c>
      <c r="B81" s="1" t="s">
        <v>455</v>
      </c>
      <c r="C81" s="65">
        <v>1142</v>
      </c>
      <c r="D81" s="65" t="s">
        <v>1091</v>
      </c>
      <c r="E81" s="44" t="s">
        <v>2984</v>
      </c>
      <c r="F81" s="88">
        <v>24885.279999999999</v>
      </c>
      <c r="G81" s="88">
        <v>0</v>
      </c>
      <c r="H81" s="88">
        <v>1572.2</v>
      </c>
      <c r="J81" s="44">
        <v>759489.99</v>
      </c>
      <c r="K81" s="44">
        <v>107510.36</v>
      </c>
      <c r="L81" s="231">
        <v>51330</v>
      </c>
      <c r="M81" s="231">
        <v>5400</v>
      </c>
      <c r="Q81" s="44">
        <v>-1361879.87</v>
      </c>
      <c r="R81" s="44">
        <v>-236423.89</v>
      </c>
      <c r="S81" s="44">
        <v>2663000</v>
      </c>
      <c r="U81" s="73">
        <v>773999.16</v>
      </c>
      <c r="V81" s="73">
        <v>40500</v>
      </c>
      <c r="W81" s="73">
        <v>106.3</v>
      </c>
      <c r="X81" s="73">
        <v>1047960</v>
      </c>
      <c r="Z81" s="89">
        <v>1586016.5</v>
      </c>
      <c r="AA81" s="89">
        <v>12290</v>
      </c>
      <c r="AB81" s="89">
        <v>5928</v>
      </c>
      <c r="AC81" s="89">
        <v>257692.7</v>
      </c>
      <c r="AD81" s="89">
        <v>159676.67000000001</v>
      </c>
      <c r="AF81" s="89">
        <v>68930</v>
      </c>
      <c r="AG81" s="73">
        <f t="shared" si="7"/>
        <v>26457.48</v>
      </c>
      <c r="AH81" s="77">
        <f t="shared" si="8"/>
        <v>56730</v>
      </c>
      <c r="AI81" s="21">
        <f t="shared" si="9"/>
        <v>-30272.52</v>
      </c>
      <c r="AJ81" s="22">
        <f t="shared" si="10"/>
        <v>1862565.46</v>
      </c>
      <c r="AK81" s="16">
        <f t="shared" si="11"/>
        <v>2090533.8699999999</v>
      </c>
      <c r="AL81" s="26">
        <f t="shared" si="12"/>
        <v>-227968.40999999992</v>
      </c>
    </row>
    <row r="82" spans="1:38" x14ac:dyDescent="0.2">
      <c r="A82" s="1" t="s">
        <v>454</v>
      </c>
      <c r="B82" s="1" t="s">
        <v>455</v>
      </c>
      <c r="C82" s="65">
        <v>1176</v>
      </c>
      <c r="D82" s="65" t="s">
        <v>1092</v>
      </c>
      <c r="E82" s="44" t="s">
        <v>2985</v>
      </c>
      <c r="F82" s="88">
        <v>252801.93</v>
      </c>
      <c r="G82" s="88">
        <v>0</v>
      </c>
      <c r="H82" s="88">
        <v>6305.25</v>
      </c>
      <c r="J82" s="44">
        <v>405130.3</v>
      </c>
      <c r="K82" s="44">
        <v>116545.26</v>
      </c>
      <c r="M82" s="231">
        <v>4800</v>
      </c>
      <c r="R82" s="44">
        <v>-557261.94999999995</v>
      </c>
      <c r="S82" s="44">
        <v>1891796.64</v>
      </c>
      <c r="U82" s="73">
        <v>2105360.7400000002</v>
      </c>
      <c r="W82" s="73">
        <v>2023.21</v>
      </c>
      <c r="X82" s="73">
        <v>333797.3</v>
      </c>
      <c r="Y82" s="73">
        <v>158602</v>
      </c>
      <c r="Z82" s="89">
        <v>893754.17</v>
      </c>
      <c r="AA82" s="89">
        <v>38770</v>
      </c>
      <c r="AC82" s="89">
        <v>1118522.33</v>
      </c>
      <c r="AD82" s="89">
        <v>151405.70000000001</v>
      </c>
      <c r="AF82" s="89">
        <v>955883</v>
      </c>
      <c r="AG82" s="73">
        <f t="shared" si="7"/>
        <v>259107.18</v>
      </c>
      <c r="AH82" s="77">
        <f t="shared" si="8"/>
        <v>4800</v>
      </c>
      <c r="AI82" s="21">
        <f t="shared" si="9"/>
        <v>254307.18</v>
      </c>
      <c r="AJ82" s="22">
        <f t="shared" si="10"/>
        <v>2599783.25</v>
      </c>
      <c r="AK82" s="16">
        <f t="shared" si="11"/>
        <v>3158335.2</v>
      </c>
      <c r="AL82" s="26">
        <f t="shared" si="12"/>
        <v>-558551.95000000019</v>
      </c>
    </row>
    <row r="83" spans="1:38" x14ac:dyDescent="0.2">
      <c r="A83" s="1" t="s">
        <v>454</v>
      </c>
      <c r="B83" s="1" t="s">
        <v>455</v>
      </c>
      <c r="C83" s="65">
        <v>2332</v>
      </c>
      <c r="D83" s="65" t="s">
        <v>1093</v>
      </c>
      <c r="E83" s="44" t="s">
        <v>2990</v>
      </c>
      <c r="F83" s="88">
        <v>263089.09000000003</v>
      </c>
      <c r="G83" s="88">
        <v>0</v>
      </c>
      <c r="H83" s="88">
        <v>11213.22</v>
      </c>
      <c r="J83" s="44">
        <v>792890.73</v>
      </c>
      <c r="K83" s="44">
        <v>236745.8</v>
      </c>
      <c r="M83" s="231">
        <v>13710</v>
      </c>
      <c r="Q83" s="44">
        <v>-1145747.33</v>
      </c>
      <c r="R83" s="44">
        <v>918667.48</v>
      </c>
      <c r="S83" s="44">
        <v>1831896.95</v>
      </c>
      <c r="U83" s="73">
        <v>1737795</v>
      </c>
      <c r="W83" s="73">
        <v>1067.18</v>
      </c>
      <c r="X83" s="73">
        <v>1479988.8</v>
      </c>
      <c r="Y83" s="73">
        <v>46650</v>
      </c>
      <c r="Z83" s="89">
        <v>2310546.7999999998</v>
      </c>
      <c r="AA83" s="89">
        <v>56872</v>
      </c>
      <c r="AB83" s="89">
        <v>1064</v>
      </c>
      <c r="AC83" s="89">
        <v>694728.66</v>
      </c>
      <c r="AD83" s="89">
        <v>390094.39</v>
      </c>
      <c r="AF83" s="89">
        <v>126783.39</v>
      </c>
      <c r="AG83" s="73">
        <f t="shared" si="7"/>
        <v>274302.31</v>
      </c>
      <c r="AH83" s="77">
        <f t="shared" si="8"/>
        <v>13710</v>
      </c>
      <c r="AI83" s="21">
        <f t="shared" si="9"/>
        <v>260592.31</v>
      </c>
      <c r="AJ83" s="22">
        <f t="shared" si="10"/>
        <v>3265500.98</v>
      </c>
      <c r="AK83" s="16">
        <f t="shared" si="11"/>
        <v>3580089.24</v>
      </c>
      <c r="AL83" s="26">
        <f t="shared" si="12"/>
        <v>-314588.26000000024</v>
      </c>
    </row>
    <row r="84" spans="1:38" x14ac:dyDescent="0.2">
      <c r="A84" s="1" t="s">
        <v>454</v>
      </c>
      <c r="B84" s="1" t="s">
        <v>455</v>
      </c>
      <c r="C84" s="65">
        <v>2410</v>
      </c>
      <c r="D84" s="65" t="s">
        <v>1094</v>
      </c>
      <c r="E84" s="44" t="s">
        <v>2991</v>
      </c>
      <c r="F84" s="88">
        <v>126894.27</v>
      </c>
      <c r="G84" s="88">
        <v>0</v>
      </c>
      <c r="H84" s="88">
        <v>17620.66</v>
      </c>
      <c r="J84" s="44">
        <v>345002.06</v>
      </c>
      <c r="K84" s="44">
        <v>-177160.5</v>
      </c>
      <c r="M84" s="231">
        <v>19705</v>
      </c>
      <c r="R84" s="44">
        <v>-1496127.38</v>
      </c>
      <c r="S84" s="44">
        <v>1831896</v>
      </c>
      <c r="U84" s="73">
        <v>1468590.72</v>
      </c>
      <c r="W84" s="73">
        <v>75.040000000000006</v>
      </c>
      <c r="X84" s="73">
        <v>1658580</v>
      </c>
      <c r="Y84" s="73">
        <v>10800</v>
      </c>
      <c r="Z84" s="89">
        <v>2695108</v>
      </c>
      <c r="AB84" s="89">
        <v>1920</v>
      </c>
      <c r="AC84" s="89">
        <v>325300.95</v>
      </c>
      <c r="AD84" s="89">
        <v>123833.94</v>
      </c>
      <c r="AF84" s="89">
        <v>35000</v>
      </c>
      <c r="AG84" s="73">
        <f t="shared" si="7"/>
        <v>144514.93</v>
      </c>
      <c r="AH84" s="77">
        <f t="shared" si="8"/>
        <v>19705</v>
      </c>
      <c r="AI84" s="21">
        <f t="shared" si="9"/>
        <v>124809.93</v>
      </c>
      <c r="AJ84" s="22">
        <f t="shared" si="10"/>
        <v>3138045.76</v>
      </c>
      <c r="AK84" s="16">
        <f t="shared" si="11"/>
        <v>3181162.89</v>
      </c>
      <c r="AL84" s="26">
        <f>AJ84-AK84</f>
        <v>-43117.130000000354</v>
      </c>
    </row>
    <row r="85" spans="1:38" s="255" customFormat="1" x14ac:dyDescent="0.2">
      <c r="A85" s="255" t="s">
        <v>454</v>
      </c>
      <c r="B85" s="255" t="s">
        <v>455</v>
      </c>
      <c r="C85" s="256">
        <v>3521</v>
      </c>
      <c r="D85" s="256" t="s">
        <v>1095</v>
      </c>
      <c r="E85" s="44" t="s">
        <v>2992</v>
      </c>
      <c r="F85" s="88">
        <v>56029.29</v>
      </c>
      <c r="G85" s="88">
        <v>0</v>
      </c>
      <c r="H85" s="88">
        <v>16592.93</v>
      </c>
      <c r="I85" s="88"/>
      <c r="J85" s="44">
        <v>2560945.21</v>
      </c>
      <c r="K85" s="44">
        <v>107638.3</v>
      </c>
      <c r="L85" s="231"/>
      <c r="M85" s="231">
        <v>30416.32</v>
      </c>
      <c r="N85" s="231"/>
      <c r="O85" s="231"/>
      <c r="P85" s="44"/>
      <c r="Q85" s="44"/>
      <c r="R85" s="44">
        <v>-856419.11</v>
      </c>
      <c r="S85" s="44">
        <v>4000000</v>
      </c>
      <c r="T85" s="73"/>
      <c r="U85" s="73">
        <v>1565251.4</v>
      </c>
      <c r="V85" s="73"/>
      <c r="W85" s="73">
        <v>531.79</v>
      </c>
      <c r="X85" s="73">
        <v>892770.5</v>
      </c>
      <c r="Y85" s="73">
        <v>93301</v>
      </c>
      <c r="Z85" s="89">
        <v>1783627.5</v>
      </c>
      <c r="AA85" s="89">
        <v>10440</v>
      </c>
      <c r="AB85" s="89"/>
      <c r="AC85" s="89">
        <v>810005.27</v>
      </c>
      <c r="AD85" s="89">
        <v>225722.4</v>
      </c>
      <c r="AE85" s="89"/>
      <c r="AF85" s="89">
        <v>154851</v>
      </c>
      <c r="AG85" s="73">
        <f t="shared" si="7"/>
        <v>72622.22</v>
      </c>
      <c r="AH85" s="77">
        <f t="shared" si="8"/>
        <v>30416.32</v>
      </c>
      <c r="AI85" s="21">
        <f t="shared" si="9"/>
        <v>42205.9</v>
      </c>
      <c r="AJ85" s="22">
        <f t="shared" si="10"/>
        <v>2551854.69</v>
      </c>
      <c r="AK85" s="16">
        <f t="shared" si="11"/>
        <v>2984646.17</v>
      </c>
      <c r="AL85" s="26">
        <f t="shared" ref="AL85:AL86" si="13">AJ85-AK85</f>
        <v>-432791.48</v>
      </c>
    </row>
    <row r="86" spans="1:38" x14ac:dyDescent="0.2">
      <c r="E86" s="44" t="s">
        <v>3015</v>
      </c>
      <c r="F86" s="88">
        <v>6208.65</v>
      </c>
      <c r="H86" s="88">
        <v>30665</v>
      </c>
      <c r="I86" s="88">
        <v>0</v>
      </c>
      <c r="J86" s="44">
        <v>3269700.1</v>
      </c>
      <c r="K86" s="44">
        <v>951956.25</v>
      </c>
      <c r="M86" s="231">
        <v>4471.04</v>
      </c>
      <c r="O86" s="231">
        <v>6000</v>
      </c>
      <c r="R86" s="44">
        <v>1021840.32</v>
      </c>
      <c r="S86" s="44">
        <v>31316.240000000002</v>
      </c>
      <c r="X86" s="73">
        <v>631429.52</v>
      </c>
      <c r="Y86" s="73">
        <v>4252994.43</v>
      </c>
      <c r="Z86" s="89">
        <v>694629.52</v>
      </c>
      <c r="AB86" s="89">
        <v>28934</v>
      </c>
      <c r="AC86" s="89">
        <v>234742.82</v>
      </c>
      <c r="AD86" s="89">
        <v>731215.21</v>
      </c>
      <c r="AG86" s="73">
        <f t="shared" si="7"/>
        <v>36873.65</v>
      </c>
      <c r="AH86" s="77">
        <f t="shared" si="8"/>
        <v>10471.040000000001</v>
      </c>
      <c r="AI86" s="21">
        <f t="shared" si="9"/>
        <v>26402.61</v>
      </c>
      <c r="AJ86" s="22">
        <f t="shared" si="10"/>
        <v>4884423.9499999993</v>
      </c>
      <c r="AK86" s="16">
        <f t="shared" si="11"/>
        <v>1689521.55</v>
      </c>
      <c r="AL86" s="26">
        <f t="shared" si="13"/>
        <v>3194902.3999999994</v>
      </c>
    </row>
    <row r="87" spans="1:38" x14ac:dyDescent="0.2">
      <c r="AG87" s="42"/>
      <c r="AH87" s="29"/>
      <c r="AI87" s="26"/>
      <c r="AJ87" s="24"/>
      <c r="AK87" s="23"/>
    </row>
    <row r="88" spans="1:38" x14ac:dyDescent="0.2">
      <c r="AG88" s="42"/>
      <c r="AH88" s="29"/>
      <c r="AI88" s="26"/>
      <c r="AJ88" s="24"/>
      <c r="AK88" s="23"/>
    </row>
    <row r="89" spans="1:38" x14ac:dyDescent="0.2">
      <c r="AG89" s="42"/>
      <c r="AH89" s="29"/>
      <c r="AI89" s="26"/>
      <c r="AJ89" s="24"/>
      <c r="AK89" s="23"/>
    </row>
    <row r="90" spans="1:38" x14ac:dyDescent="0.2">
      <c r="AG90" s="42"/>
      <c r="AH90" s="29"/>
      <c r="AI90" s="26"/>
      <c r="AJ90" s="24"/>
      <c r="AK90" s="23"/>
    </row>
    <row r="91" spans="1:38" x14ac:dyDescent="0.2">
      <c r="AG91" s="42"/>
      <c r="AH91" s="29"/>
      <c r="AI91" s="26"/>
      <c r="AJ91" s="24"/>
      <c r="AK91" s="23"/>
    </row>
    <row r="92" spans="1:38" x14ac:dyDescent="0.2">
      <c r="AG92" s="42"/>
      <c r="AH92" s="29"/>
      <c r="AI92" s="26"/>
      <c r="AJ92" s="24"/>
      <c r="AK92" s="23"/>
    </row>
    <row r="93" spans="1:38" x14ac:dyDescent="0.2">
      <c r="AG93" s="42"/>
      <c r="AH93" s="29"/>
      <c r="AI93" s="26"/>
      <c r="AJ93" s="24"/>
      <c r="AK93" s="23"/>
    </row>
    <row r="94" spans="1:38" x14ac:dyDescent="0.2">
      <c r="AG94" s="42"/>
      <c r="AH94" s="29"/>
      <c r="AI94" s="26"/>
      <c r="AJ94" s="24"/>
      <c r="AK94" s="23"/>
    </row>
    <row r="95" spans="1:38" x14ac:dyDescent="0.2">
      <c r="AG95" s="42"/>
      <c r="AH95" s="29"/>
      <c r="AI95" s="26"/>
      <c r="AJ95" s="24"/>
      <c r="AK95" s="23"/>
    </row>
    <row r="96" spans="1:38" x14ac:dyDescent="0.2">
      <c r="AG96" s="42"/>
      <c r="AH96" s="29"/>
      <c r="AI96" s="26"/>
      <c r="AJ96" s="24"/>
      <c r="AK96" s="23"/>
    </row>
    <row r="97" spans="33:37" x14ac:dyDescent="0.2">
      <c r="AG97" s="42"/>
      <c r="AH97" s="29"/>
      <c r="AI97" s="26"/>
      <c r="AJ97" s="24"/>
      <c r="AK97" s="23"/>
    </row>
    <row r="98" spans="33:37" x14ac:dyDescent="0.2">
      <c r="AG98" s="42"/>
      <c r="AH98" s="29"/>
      <c r="AI98" s="26"/>
      <c r="AJ98" s="24"/>
      <c r="AK98" s="23"/>
    </row>
    <row r="99" spans="33:37" x14ac:dyDescent="0.2">
      <c r="AG99" s="42"/>
      <c r="AH99" s="29"/>
      <c r="AI99" s="26"/>
      <c r="AJ99" s="24"/>
      <c r="AK99" s="23"/>
    </row>
    <row r="100" spans="33:37" x14ac:dyDescent="0.2">
      <c r="AG100" s="42"/>
      <c r="AH100" s="29"/>
      <c r="AI100" s="26"/>
      <c r="AJ100" s="24"/>
      <c r="AK100" s="23"/>
    </row>
    <row r="101" spans="33:37" x14ac:dyDescent="0.2">
      <c r="AG101" s="42"/>
      <c r="AH101" s="29"/>
      <c r="AI101" s="26"/>
      <c r="AJ101" s="24"/>
      <c r="AK101" s="23"/>
    </row>
    <row r="102" spans="33:37" x14ac:dyDescent="0.2">
      <c r="AG102" s="42"/>
      <c r="AH102" s="29"/>
      <c r="AI102" s="26"/>
      <c r="AJ102" s="24"/>
      <c r="AK102" s="23"/>
    </row>
    <row r="103" spans="33:37" x14ac:dyDescent="0.2">
      <c r="AG103" s="42"/>
      <c r="AH103" s="29"/>
      <c r="AI103" s="26"/>
      <c r="AJ103" s="24"/>
      <c r="AK103" s="23"/>
    </row>
    <row r="104" spans="33:37" x14ac:dyDescent="0.2">
      <c r="AG104" s="42"/>
      <c r="AH104" s="29"/>
      <c r="AI104" s="26"/>
      <c r="AJ104" s="24"/>
      <c r="AK104" s="23"/>
    </row>
    <row r="105" spans="33:37" x14ac:dyDescent="0.2">
      <c r="AG105" s="42"/>
      <c r="AH105" s="29"/>
      <c r="AI105" s="26"/>
      <c r="AJ105" s="24"/>
      <c r="AK105" s="23"/>
    </row>
    <row r="106" spans="33:37" x14ac:dyDescent="0.2">
      <c r="AG106" s="42"/>
      <c r="AH106" s="29"/>
      <c r="AI106" s="26"/>
      <c r="AJ106" s="24"/>
      <c r="AK106" s="23"/>
    </row>
    <row r="107" spans="33:37" x14ac:dyDescent="0.2">
      <c r="AG107" s="42"/>
      <c r="AH107" s="29"/>
      <c r="AI107" s="26"/>
      <c r="AJ107" s="24"/>
      <c r="AK107" s="23"/>
    </row>
    <row r="108" spans="33:37" x14ac:dyDescent="0.2">
      <c r="AG108" s="42"/>
      <c r="AH108" s="29"/>
      <c r="AI108" s="26"/>
      <c r="AJ108" s="24"/>
      <c r="AK108" s="23"/>
    </row>
    <row r="109" spans="33:37" x14ac:dyDescent="0.2">
      <c r="AG109" s="42"/>
      <c r="AH109" s="29"/>
      <c r="AI109" s="26"/>
      <c r="AJ109" s="24"/>
      <c r="AK109" s="23"/>
    </row>
    <row r="110" spans="33:37" x14ac:dyDescent="0.2">
      <c r="AG110" s="42"/>
      <c r="AH110" s="29"/>
      <c r="AI110" s="26"/>
      <c r="AJ110" s="24"/>
      <c r="AK110" s="23"/>
    </row>
    <row r="111" spans="33:37" x14ac:dyDescent="0.2">
      <c r="AG111" s="42"/>
      <c r="AH111" s="29"/>
      <c r="AI111" s="26"/>
      <c r="AJ111" s="24"/>
      <c r="AK111" s="23"/>
    </row>
    <row r="112" spans="33:37" x14ac:dyDescent="0.2">
      <c r="AG112" s="42"/>
      <c r="AH112" s="29"/>
      <c r="AI112" s="26"/>
      <c r="AJ112" s="24"/>
      <c r="AK112" s="23"/>
    </row>
    <row r="113" spans="33:37" x14ac:dyDescent="0.2">
      <c r="AG113" s="42"/>
      <c r="AH113" s="29"/>
      <c r="AI113" s="26"/>
      <c r="AJ113" s="24"/>
      <c r="AK113" s="23"/>
    </row>
    <row r="114" spans="33:37" x14ac:dyDescent="0.2">
      <c r="AG114" s="42"/>
      <c r="AH114" s="29"/>
      <c r="AI114" s="26"/>
      <c r="AJ114" s="24"/>
      <c r="AK114" s="23"/>
    </row>
    <row r="115" spans="33:37" x14ac:dyDescent="0.2">
      <c r="AG115" s="42"/>
      <c r="AH115" s="29"/>
      <c r="AI115" s="26"/>
      <c r="AJ115" s="24"/>
      <c r="AK115" s="23"/>
    </row>
    <row r="116" spans="33:37" x14ac:dyDescent="0.2">
      <c r="AG116" s="42"/>
      <c r="AH116" s="29"/>
      <c r="AI116" s="26"/>
      <c r="AJ116" s="24"/>
      <c r="AK116" s="23"/>
    </row>
    <row r="117" spans="33:37" x14ac:dyDescent="0.2">
      <c r="AG117" s="42"/>
      <c r="AH117" s="29"/>
      <c r="AI117" s="26"/>
      <c r="AJ117" s="24"/>
      <c r="AK117" s="23"/>
    </row>
    <row r="118" spans="33:37" x14ac:dyDescent="0.2">
      <c r="AG118" s="42"/>
      <c r="AH118" s="29"/>
      <c r="AI118" s="26"/>
      <c r="AJ118" s="24"/>
      <c r="AK118" s="23"/>
    </row>
    <row r="119" spans="33:37" x14ac:dyDescent="0.2">
      <c r="AG119" s="42"/>
      <c r="AH119" s="29"/>
      <c r="AI119" s="26"/>
      <c r="AJ119" s="24"/>
      <c r="AK119" s="23"/>
    </row>
    <row r="120" spans="33:37" x14ac:dyDescent="0.2">
      <c r="AG120" s="42"/>
      <c r="AH120" s="29"/>
      <c r="AI120" s="26"/>
      <c r="AJ120" s="24"/>
      <c r="AK120" s="23"/>
    </row>
    <row r="121" spans="33:37" x14ac:dyDescent="0.2">
      <c r="AG121" s="42"/>
      <c r="AH121" s="29"/>
      <c r="AI121" s="26"/>
      <c r="AJ121" s="24"/>
      <c r="AK121" s="23"/>
    </row>
    <row r="122" spans="33:37" x14ac:dyDescent="0.2">
      <c r="AG122" s="42"/>
      <c r="AH122" s="29"/>
      <c r="AI122" s="26"/>
      <c r="AJ122" s="24"/>
      <c r="AK122" s="23"/>
    </row>
    <row r="123" spans="33:37" x14ac:dyDescent="0.2">
      <c r="AG123" s="42"/>
      <c r="AH123" s="29"/>
      <c r="AI123" s="26"/>
      <c r="AJ123" s="24"/>
      <c r="AK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7"/>
  <sheetViews>
    <sheetView topLeftCell="AA1" zoomScale="80" zoomScaleNormal="80" workbookViewId="0">
      <selection activeCell="AC1" sqref="A1:AC1048576"/>
    </sheetView>
  </sheetViews>
  <sheetFormatPr defaultColWidth="9" defaultRowHeight="14.25" x14ac:dyDescent="0.2"/>
  <cols>
    <col min="1" max="1" width="40.375" style="328" bestFit="1" customWidth="1"/>
    <col min="2" max="2" width="33.125" style="228" bestFit="1" customWidth="1"/>
    <col min="3" max="3" width="32.25" style="228" bestFit="1" customWidth="1"/>
    <col min="4" max="4" width="24" style="228" bestFit="1" customWidth="1"/>
    <col min="5" max="6" width="15.875" style="328" bestFit="1" customWidth="1"/>
    <col min="7" max="7" width="18" style="232" bestFit="1" customWidth="1"/>
    <col min="8" max="8" width="20.125" style="232" bestFit="1" customWidth="1"/>
    <col min="9" max="9" width="19.375" style="232" bestFit="1" customWidth="1"/>
    <col min="10" max="10" width="21.5" style="232" bestFit="1" customWidth="1"/>
    <col min="11" max="11" width="23.625" style="328" bestFit="1" customWidth="1"/>
    <col min="12" max="12" width="27.75" style="328" bestFit="1" customWidth="1"/>
    <col min="13" max="13" width="27.875" style="328" bestFit="1" customWidth="1"/>
    <col min="14" max="14" width="15.875" style="328" bestFit="1" customWidth="1"/>
    <col min="15" max="15" width="27.375" style="229" bestFit="1" customWidth="1"/>
    <col min="16" max="16" width="36.875" style="229" bestFit="1" customWidth="1"/>
    <col min="17" max="17" width="44.125" style="229" bestFit="1" customWidth="1"/>
    <col min="18" max="18" width="44.875" style="229" bestFit="1" customWidth="1"/>
    <col min="19" max="19" width="29" style="229" bestFit="1" customWidth="1"/>
    <col min="20" max="20" width="38.625" style="229" bestFit="1" customWidth="1"/>
    <col min="21" max="21" width="54.5" style="229" bestFit="1" customWidth="1"/>
    <col min="22" max="22" width="15.875" style="229" bestFit="1" customWidth="1"/>
    <col min="23" max="23" width="20.375" style="230" bestFit="1" customWidth="1"/>
    <col min="24" max="24" width="26.75" style="230" bestFit="1" customWidth="1"/>
    <col min="25" max="25" width="25.125" style="230" bestFit="1" customWidth="1"/>
    <col min="26" max="26" width="42.375" style="230" bestFit="1" customWidth="1"/>
    <col min="27" max="27" width="30.875" style="230" bestFit="1" customWidth="1"/>
    <col min="28" max="28" width="31.625" style="230" bestFit="1" customWidth="1"/>
    <col min="29" max="29" width="33.125" style="230" bestFit="1" customWidth="1"/>
    <col min="30" max="16384" width="9" style="328"/>
  </cols>
  <sheetData>
    <row r="1" spans="1:29" x14ac:dyDescent="0.2">
      <c r="A1" s="328" t="s">
        <v>2456</v>
      </c>
      <c r="B1" s="228" t="s">
        <v>2462</v>
      </c>
      <c r="C1" s="228" t="s">
        <v>2464</v>
      </c>
      <c r="D1" s="228" t="s">
        <v>2466</v>
      </c>
      <c r="E1" s="328" t="s">
        <v>2468</v>
      </c>
      <c r="F1" s="328" t="s">
        <v>2470</v>
      </c>
      <c r="G1" s="232" t="s">
        <v>2474</v>
      </c>
      <c r="H1" s="232" t="s">
        <v>2476</v>
      </c>
      <c r="I1" s="232" t="s">
        <v>2480</v>
      </c>
      <c r="J1" s="232" t="s">
        <v>2482</v>
      </c>
      <c r="K1" s="328" t="s">
        <v>2484</v>
      </c>
      <c r="L1" s="328" t="s">
        <v>2486</v>
      </c>
      <c r="M1" s="328" t="s">
        <v>2488</v>
      </c>
      <c r="N1" s="328" t="s">
        <v>2490</v>
      </c>
      <c r="O1" s="229" t="s">
        <v>3017</v>
      </c>
      <c r="P1" s="229" t="s">
        <v>3208</v>
      </c>
      <c r="Q1" s="229" t="s">
        <v>2492</v>
      </c>
      <c r="R1" s="229" t="s">
        <v>2494</v>
      </c>
      <c r="S1" s="229" t="s">
        <v>2496</v>
      </c>
      <c r="T1" s="229" t="s">
        <v>2801</v>
      </c>
      <c r="U1" s="229" t="s">
        <v>2498</v>
      </c>
      <c r="V1" s="229" t="s">
        <v>2500</v>
      </c>
      <c r="W1" s="230" t="s">
        <v>2502</v>
      </c>
      <c r="X1" s="230" t="s">
        <v>2504</v>
      </c>
      <c r="Y1" s="230" t="s">
        <v>2506</v>
      </c>
      <c r="Z1" s="230" t="s">
        <v>2508</v>
      </c>
      <c r="AA1" s="230" t="s">
        <v>2510</v>
      </c>
      <c r="AB1" s="230" t="s">
        <v>2805</v>
      </c>
      <c r="AC1" s="230" t="s">
        <v>2512</v>
      </c>
    </row>
    <row r="2" spans="1:29" x14ac:dyDescent="0.2">
      <c r="A2" s="328" t="s">
        <v>2457</v>
      </c>
      <c r="B2" s="228" t="s">
        <v>2463</v>
      </c>
      <c r="C2" s="228" t="s">
        <v>2465</v>
      </c>
      <c r="D2" s="228" t="s">
        <v>2467</v>
      </c>
      <c r="E2" s="328" t="s">
        <v>2469</v>
      </c>
      <c r="F2" s="328" t="s">
        <v>2471</v>
      </c>
      <c r="G2" s="232" t="s">
        <v>2475</v>
      </c>
      <c r="H2" s="232" t="s">
        <v>2477</v>
      </c>
      <c r="I2" s="232" t="s">
        <v>2481</v>
      </c>
      <c r="J2" s="232" t="s">
        <v>2483</v>
      </c>
      <c r="K2" s="328" t="s">
        <v>2485</v>
      </c>
      <c r="L2" s="328" t="s">
        <v>2487</v>
      </c>
      <c r="M2" s="328" t="s">
        <v>2489</v>
      </c>
      <c r="N2" s="328" t="s">
        <v>2491</v>
      </c>
      <c r="O2" s="229" t="s">
        <v>3018</v>
      </c>
      <c r="P2" s="229" t="s">
        <v>3209</v>
      </c>
      <c r="Q2" s="229" t="s">
        <v>2493</v>
      </c>
      <c r="R2" s="229" t="s">
        <v>2495</v>
      </c>
      <c r="S2" s="229" t="s">
        <v>2497</v>
      </c>
      <c r="T2" s="229" t="s">
        <v>2802</v>
      </c>
      <c r="U2" s="229" t="s">
        <v>2499</v>
      </c>
      <c r="V2" s="229" t="s">
        <v>2501</v>
      </c>
      <c r="W2" s="230" t="s">
        <v>2503</v>
      </c>
      <c r="X2" s="230" t="s">
        <v>2505</v>
      </c>
      <c r="Y2" s="230" t="s">
        <v>2507</v>
      </c>
      <c r="Z2" s="230" t="s">
        <v>2509</v>
      </c>
      <c r="AA2" s="230" t="s">
        <v>2511</v>
      </c>
      <c r="AB2" s="230" t="s">
        <v>2806</v>
      </c>
      <c r="AC2" s="230" t="s">
        <v>2513</v>
      </c>
    </row>
    <row r="3" spans="1:29" x14ac:dyDescent="0.2">
      <c r="A3" s="328" t="s">
        <v>2458</v>
      </c>
      <c r="B3" s="228">
        <v>73320884.560000002</v>
      </c>
      <c r="C3" s="228">
        <v>2097082.05</v>
      </c>
      <c r="D3" s="228">
        <v>13600885.34</v>
      </c>
      <c r="E3" s="328">
        <v>108431941.16</v>
      </c>
      <c r="F3" s="328">
        <v>31616376.719999999</v>
      </c>
      <c r="G3" s="232">
        <v>354527.84</v>
      </c>
      <c r="H3" s="232">
        <v>3687332.9</v>
      </c>
      <c r="I3" s="232">
        <v>235007</v>
      </c>
      <c r="J3" s="232">
        <v>1220294.43</v>
      </c>
      <c r="K3" s="328">
        <v>0</v>
      </c>
      <c r="L3" s="328">
        <v>-3982433.39</v>
      </c>
      <c r="M3" s="328">
        <v>-103156274.76000001</v>
      </c>
      <c r="N3" s="328">
        <v>338960427.63999999</v>
      </c>
      <c r="O3" s="229">
        <v>32278.02</v>
      </c>
      <c r="P3" s="229">
        <v>760</v>
      </c>
      <c r="Q3" s="229">
        <v>300064973.06999999</v>
      </c>
      <c r="R3" s="229">
        <v>22787706.510000002</v>
      </c>
      <c r="S3" s="229">
        <v>891145.93</v>
      </c>
      <c r="T3" s="229">
        <v>19750</v>
      </c>
      <c r="U3" s="229">
        <v>282297059.85000002</v>
      </c>
      <c r="V3" s="229">
        <v>37017610.82</v>
      </c>
      <c r="W3" s="230">
        <v>446945878.94999999</v>
      </c>
      <c r="X3" s="230">
        <v>507341.91</v>
      </c>
      <c r="Y3" s="230">
        <v>455521.6</v>
      </c>
      <c r="Z3" s="230">
        <v>166083168.59</v>
      </c>
      <c r="AA3" s="230">
        <v>37093240.200000003</v>
      </c>
      <c r="AB3" s="230">
        <v>36746.54</v>
      </c>
      <c r="AC3" s="230">
        <v>241098.23999999999</v>
      </c>
    </row>
    <row r="4" spans="1:29" x14ac:dyDescent="0.2">
      <c r="A4" s="328" t="s">
        <v>3019</v>
      </c>
      <c r="B4" s="228">
        <v>141327.17000000001</v>
      </c>
      <c r="D4" s="228">
        <v>16660</v>
      </c>
      <c r="E4" s="328">
        <v>125184</v>
      </c>
      <c r="F4" s="328">
        <v>15</v>
      </c>
      <c r="M4" s="328">
        <v>-1270629.8600000001</v>
      </c>
      <c r="N4" s="328">
        <v>1570000</v>
      </c>
      <c r="O4" s="229">
        <v>11.03</v>
      </c>
      <c r="Q4" s="229">
        <v>8000</v>
      </c>
      <c r="U4" s="229">
        <v>1174921.1000000001</v>
      </c>
      <c r="V4" s="229">
        <v>5263431.46</v>
      </c>
      <c r="W4" s="230">
        <v>5366215.0999999996</v>
      </c>
      <c r="Y4" s="230">
        <v>69460</v>
      </c>
      <c r="Z4" s="230">
        <v>901190.46</v>
      </c>
      <c r="AA4" s="230">
        <v>125682</v>
      </c>
    </row>
    <row r="5" spans="1:29" x14ac:dyDescent="0.2">
      <c r="A5" s="328" t="s">
        <v>3020</v>
      </c>
      <c r="B5" s="228">
        <v>54.31</v>
      </c>
      <c r="E5" s="328">
        <v>426655</v>
      </c>
      <c r="G5" s="232">
        <v>0</v>
      </c>
      <c r="H5" s="232">
        <v>1102</v>
      </c>
      <c r="M5" s="328">
        <v>-696417.51</v>
      </c>
      <c r="N5" s="328">
        <v>1209311.82</v>
      </c>
      <c r="O5" s="229">
        <v>6.71</v>
      </c>
      <c r="P5" s="229">
        <v>0</v>
      </c>
      <c r="S5" s="229">
        <v>38.83</v>
      </c>
      <c r="U5" s="229">
        <v>1706217</v>
      </c>
      <c r="V5" s="229">
        <v>881157.94</v>
      </c>
      <c r="W5" s="230">
        <v>1949747</v>
      </c>
      <c r="X5" s="230">
        <v>8000</v>
      </c>
      <c r="Y5" s="230">
        <v>2000</v>
      </c>
      <c r="Z5" s="230">
        <v>635725.48</v>
      </c>
      <c r="AA5" s="230">
        <v>79235</v>
      </c>
      <c r="AB5" s="230">
        <v>0</v>
      </c>
    </row>
    <row r="6" spans="1:29" x14ac:dyDescent="0.2">
      <c r="A6" s="328" t="s">
        <v>3021</v>
      </c>
      <c r="B6" s="228">
        <v>10871.18</v>
      </c>
      <c r="D6" s="228">
        <v>600</v>
      </c>
      <c r="E6" s="328">
        <v>2407877.65</v>
      </c>
      <c r="F6" s="328">
        <v>5671.69</v>
      </c>
      <c r="L6" s="328">
        <v>-226997.82</v>
      </c>
      <c r="M6" s="328">
        <v>1488889.94</v>
      </c>
      <c r="N6" s="328">
        <v>1382089.34</v>
      </c>
      <c r="O6" s="229">
        <v>16</v>
      </c>
      <c r="Q6" s="229">
        <v>8000</v>
      </c>
      <c r="S6" s="229">
        <v>7.97</v>
      </c>
      <c r="U6" s="229">
        <v>2074391.8</v>
      </c>
      <c r="V6" s="229">
        <v>486499.8</v>
      </c>
      <c r="W6" s="230">
        <v>2399528.7999999998</v>
      </c>
      <c r="Y6" s="230">
        <v>10000</v>
      </c>
      <c r="Z6" s="230">
        <v>289987.83</v>
      </c>
      <c r="AA6" s="230">
        <v>88359.88</v>
      </c>
    </row>
    <row r="7" spans="1:29" x14ac:dyDescent="0.2">
      <c r="A7" s="328" t="s">
        <v>3022</v>
      </c>
      <c r="B7" s="228">
        <v>8735.36</v>
      </c>
      <c r="D7" s="228">
        <v>0</v>
      </c>
      <c r="E7" s="328">
        <v>-22863.66</v>
      </c>
      <c r="F7" s="328">
        <v>183994.39</v>
      </c>
      <c r="J7" s="232">
        <v>318</v>
      </c>
      <c r="M7" s="328">
        <v>-1233082.75</v>
      </c>
      <c r="N7" s="328">
        <v>1532600</v>
      </c>
      <c r="S7" s="229">
        <v>66.94</v>
      </c>
      <c r="U7" s="229">
        <v>1322369</v>
      </c>
      <c r="V7" s="229">
        <v>1338881.07</v>
      </c>
      <c r="W7" s="230">
        <v>2252621</v>
      </c>
      <c r="Y7" s="230">
        <v>2439</v>
      </c>
      <c r="Z7" s="230">
        <v>430639.07</v>
      </c>
      <c r="AA7" s="230">
        <v>105587.1</v>
      </c>
    </row>
    <row r="8" spans="1:29" x14ac:dyDescent="0.2">
      <c r="A8" s="328" t="s">
        <v>3023</v>
      </c>
      <c r="B8" s="228">
        <v>11898.86</v>
      </c>
      <c r="D8" s="228">
        <v>5230</v>
      </c>
      <c r="E8" s="328">
        <v>1824002</v>
      </c>
      <c r="F8" s="328">
        <v>8628.0499999999993</v>
      </c>
      <c r="G8" s="232">
        <v>0</v>
      </c>
      <c r="M8" s="328">
        <v>-290350.96000000002</v>
      </c>
      <c r="N8" s="328">
        <v>2300000</v>
      </c>
      <c r="O8" s="229">
        <v>43.44</v>
      </c>
      <c r="Q8" s="229">
        <v>8000</v>
      </c>
      <c r="S8" s="229">
        <v>45.43</v>
      </c>
      <c r="U8" s="229">
        <v>1225441.3</v>
      </c>
      <c r="V8" s="229">
        <v>1003333.03</v>
      </c>
      <c r="W8" s="230">
        <v>1745251.3</v>
      </c>
      <c r="Y8" s="230">
        <v>61590</v>
      </c>
      <c r="Z8" s="230">
        <v>437012.08</v>
      </c>
      <c r="AA8" s="230">
        <v>152899.95000000001</v>
      </c>
    </row>
    <row r="9" spans="1:29" x14ac:dyDescent="0.2">
      <c r="A9" s="328" t="s">
        <v>3024</v>
      </c>
      <c r="B9" s="228">
        <v>32898.78</v>
      </c>
      <c r="D9" s="228">
        <v>0</v>
      </c>
      <c r="E9" s="328">
        <v>3003766.82</v>
      </c>
      <c r="F9" s="328">
        <v>294667.7</v>
      </c>
      <c r="M9" s="328">
        <v>2360572.2200000002</v>
      </c>
      <c r="N9" s="328">
        <v>1150000</v>
      </c>
      <c r="Q9" s="229">
        <v>69800</v>
      </c>
      <c r="U9" s="229">
        <v>1472980</v>
      </c>
      <c r="V9" s="229">
        <v>1013546.79</v>
      </c>
      <c r="W9" s="230">
        <v>2004380.94</v>
      </c>
      <c r="Z9" s="230">
        <v>530033.06000000006</v>
      </c>
      <c r="AA9" s="230">
        <v>201151.71</v>
      </c>
    </row>
    <row r="10" spans="1:29" x14ac:dyDescent="0.2">
      <c r="A10" s="328" t="s">
        <v>3025</v>
      </c>
      <c r="B10" s="228">
        <v>23501.4</v>
      </c>
      <c r="D10" s="228">
        <v>9940</v>
      </c>
      <c r="E10" s="328">
        <v>3069916.63</v>
      </c>
      <c r="F10" s="328">
        <v>34</v>
      </c>
      <c r="M10" s="328">
        <v>2003381.28</v>
      </c>
      <c r="N10" s="328">
        <v>1250300</v>
      </c>
      <c r="O10" s="229">
        <v>76.45</v>
      </c>
      <c r="Q10" s="229">
        <v>8000</v>
      </c>
      <c r="U10" s="229">
        <v>1401808</v>
      </c>
      <c r="V10" s="229">
        <v>330646.49</v>
      </c>
      <c r="W10" s="230">
        <v>1495424</v>
      </c>
      <c r="Y10" s="230">
        <v>2070</v>
      </c>
      <c r="Z10" s="230">
        <v>264559.49</v>
      </c>
      <c r="AA10" s="230">
        <v>128766.7</v>
      </c>
    </row>
    <row r="11" spans="1:29" x14ac:dyDescent="0.2">
      <c r="A11" s="328" t="s">
        <v>3026</v>
      </c>
      <c r="B11" s="228">
        <v>37983.57</v>
      </c>
      <c r="D11" s="228">
        <v>2250</v>
      </c>
      <c r="E11" s="328">
        <v>133835</v>
      </c>
      <c r="F11" s="328">
        <v>21</v>
      </c>
      <c r="G11" s="232">
        <v>0</v>
      </c>
      <c r="M11" s="328">
        <v>-1240255.6100000001</v>
      </c>
      <c r="N11" s="328">
        <v>1542339.31</v>
      </c>
      <c r="O11" s="229">
        <v>90.6</v>
      </c>
      <c r="Q11" s="229">
        <v>8000</v>
      </c>
      <c r="S11" s="229">
        <v>32.43</v>
      </c>
      <c r="U11" s="229">
        <v>1144670.5</v>
      </c>
      <c r="V11" s="229">
        <v>3392155.98</v>
      </c>
      <c r="W11" s="230">
        <v>3816056.5</v>
      </c>
      <c r="X11" s="230">
        <v>2500</v>
      </c>
      <c r="Y11" s="230">
        <v>7920</v>
      </c>
      <c r="Z11" s="230">
        <v>738386.03</v>
      </c>
      <c r="AA11" s="230">
        <v>108081.11</v>
      </c>
    </row>
    <row r="12" spans="1:29" x14ac:dyDescent="0.2">
      <c r="A12" s="328" t="s">
        <v>3027</v>
      </c>
      <c r="B12" s="228">
        <v>19119.560000000001</v>
      </c>
      <c r="D12" s="228">
        <v>0</v>
      </c>
      <c r="E12" s="328">
        <v>1125003.55</v>
      </c>
      <c r="F12" s="328">
        <v>-12012.09</v>
      </c>
      <c r="M12" s="328">
        <v>-541626.13</v>
      </c>
      <c r="N12" s="328">
        <v>1850000</v>
      </c>
      <c r="O12" s="229">
        <v>59.87</v>
      </c>
      <c r="Q12" s="229">
        <v>8000</v>
      </c>
      <c r="U12" s="229">
        <v>3464830.8</v>
      </c>
      <c r="V12" s="229">
        <v>730428.77</v>
      </c>
      <c r="W12" s="230">
        <v>3850887.55</v>
      </c>
      <c r="X12" s="230">
        <v>4800</v>
      </c>
      <c r="Y12" s="230">
        <v>43200</v>
      </c>
      <c r="Z12" s="230">
        <v>373002.02</v>
      </c>
      <c r="AA12" s="230">
        <v>107692.72</v>
      </c>
    </row>
    <row r="13" spans="1:29" x14ac:dyDescent="0.2">
      <c r="A13" s="328" t="s">
        <v>3028</v>
      </c>
      <c r="B13" s="228">
        <v>112503.75</v>
      </c>
      <c r="D13" s="228">
        <v>50370</v>
      </c>
      <c r="E13" s="328">
        <v>286619.74</v>
      </c>
      <c r="F13" s="328">
        <v>21.1</v>
      </c>
      <c r="G13" s="232">
        <v>0</v>
      </c>
      <c r="M13" s="328">
        <v>-623654.77</v>
      </c>
      <c r="N13" s="328">
        <v>1236758.5</v>
      </c>
      <c r="O13" s="229">
        <v>266.07</v>
      </c>
      <c r="P13" s="229">
        <v>760</v>
      </c>
      <c r="Q13" s="229">
        <v>63200</v>
      </c>
      <c r="U13" s="229">
        <v>2554291.4</v>
      </c>
      <c r="V13" s="229">
        <v>877228.54</v>
      </c>
      <c r="W13" s="230">
        <v>3026391.4</v>
      </c>
      <c r="Z13" s="230">
        <v>497633.28000000003</v>
      </c>
      <c r="AA13" s="230">
        <v>135310.47</v>
      </c>
    </row>
    <row r="14" spans="1:29" x14ac:dyDescent="0.2">
      <c r="A14" s="328" t="s">
        <v>3029</v>
      </c>
      <c r="B14" s="228">
        <v>3361.65</v>
      </c>
      <c r="D14" s="228">
        <v>1360</v>
      </c>
      <c r="E14" s="328">
        <v>1744935.72</v>
      </c>
      <c r="F14" s="328">
        <v>10</v>
      </c>
      <c r="G14" s="232">
        <v>4000</v>
      </c>
      <c r="H14" s="232">
        <v>2083.73</v>
      </c>
      <c r="M14" s="328">
        <v>696260.23</v>
      </c>
      <c r="N14" s="328">
        <v>1223648</v>
      </c>
      <c r="O14" s="229">
        <v>35.76</v>
      </c>
      <c r="U14" s="229">
        <v>1283366.95</v>
      </c>
      <c r="V14" s="229">
        <v>2933045.95</v>
      </c>
      <c r="W14" s="230">
        <v>3781245.95</v>
      </c>
      <c r="X14" s="230">
        <v>5700</v>
      </c>
      <c r="Y14" s="230">
        <v>30160</v>
      </c>
      <c r="Z14" s="230">
        <v>442900.68</v>
      </c>
      <c r="AA14" s="230">
        <v>132766.62</v>
      </c>
    </row>
    <row r="15" spans="1:29" x14ac:dyDescent="0.2">
      <c r="A15" s="328" t="s">
        <v>3030</v>
      </c>
      <c r="B15" s="228">
        <v>117.89</v>
      </c>
      <c r="D15" s="228">
        <v>0</v>
      </c>
      <c r="E15" s="328">
        <v>511939.19</v>
      </c>
      <c r="F15" s="328">
        <v>22957.3</v>
      </c>
      <c r="G15" s="232">
        <v>0</v>
      </c>
      <c r="M15" s="328">
        <v>-1015873.16</v>
      </c>
      <c r="N15" s="328">
        <v>1790913.12</v>
      </c>
      <c r="O15" s="229">
        <v>6.64</v>
      </c>
      <c r="Q15" s="229">
        <v>8000</v>
      </c>
      <c r="U15" s="229">
        <v>5894139.7999999998</v>
      </c>
      <c r="V15" s="229">
        <v>4389638.82</v>
      </c>
      <c r="W15" s="230">
        <v>9590098.5500000007</v>
      </c>
      <c r="Z15" s="230">
        <v>710720.07</v>
      </c>
      <c r="AA15" s="230">
        <v>230992.22</v>
      </c>
    </row>
    <row r="16" spans="1:29" x14ac:dyDescent="0.2">
      <c r="A16" s="328" t="s">
        <v>3031</v>
      </c>
      <c r="B16" s="228">
        <v>12591.16</v>
      </c>
      <c r="D16" s="228">
        <v>0</v>
      </c>
      <c r="E16" s="328">
        <v>97630.62</v>
      </c>
      <c r="F16" s="328">
        <v>68.2</v>
      </c>
      <c r="G16" s="232">
        <v>-1</v>
      </c>
      <c r="M16" s="328">
        <v>-1136835.3</v>
      </c>
      <c r="N16" s="328">
        <v>1325520</v>
      </c>
      <c r="Q16" s="229">
        <v>8000</v>
      </c>
      <c r="S16" s="229">
        <v>29.04</v>
      </c>
      <c r="U16" s="229">
        <v>2299334</v>
      </c>
      <c r="V16" s="229">
        <v>547660.96</v>
      </c>
      <c r="W16" s="230">
        <v>2433354</v>
      </c>
      <c r="X16" s="230">
        <v>1000</v>
      </c>
      <c r="Y16" s="230">
        <v>2820</v>
      </c>
      <c r="Z16" s="230">
        <v>409820.46</v>
      </c>
      <c r="AA16" s="230">
        <v>86423.26</v>
      </c>
    </row>
    <row r="17" spans="1:29" x14ac:dyDescent="0.2">
      <c r="A17" s="328" t="s">
        <v>3032</v>
      </c>
      <c r="B17" s="228">
        <v>50477.31</v>
      </c>
      <c r="D17" s="228">
        <v>8025</v>
      </c>
      <c r="E17" s="328">
        <v>1773541.25</v>
      </c>
      <c r="F17" s="328">
        <v>4298.96</v>
      </c>
      <c r="G17" s="232">
        <v>7600</v>
      </c>
      <c r="H17" s="232">
        <v>5676.53</v>
      </c>
      <c r="M17" s="328">
        <v>500587.67</v>
      </c>
      <c r="N17" s="328">
        <v>1385124.66</v>
      </c>
      <c r="O17" s="229">
        <v>7.44</v>
      </c>
      <c r="Q17" s="229">
        <v>8000</v>
      </c>
      <c r="S17" s="229">
        <v>14.52</v>
      </c>
      <c r="U17" s="229">
        <v>3224617.8</v>
      </c>
      <c r="V17" s="229">
        <v>446882.64</v>
      </c>
      <c r="W17" s="230">
        <v>3391433.8</v>
      </c>
      <c r="Z17" s="230">
        <v>250098.17</v>
      </c>
      <c r="AA17" s="230">
        <v>100636.77</v>
      </c>
    </row>
    <row r="18" spans="1:29" x14ac:dyDescent="0.2">
      <c r="A18" s="328" t="s">
        <v>3033</v>
      </c>
      <c r="B18" s="228">
        <v>14426.59</v>
      </c>
      <c r="D18" s="228">
        <v>26014</v>
      </c>
      <c r="E18" s="328">
        <v>904151.72</v>
      </c>
      <c r="F18" s="328">
        <v>28</v>
      </c>
      <c r="G18" s="232">
        <v>0</v>
      </c>
      <c r="M18" s="328">
        <v>-188918.88</v>
      </c>
      <c r="N18" s="328">
        <v>1199644.94</v>
      </c>
      <c r="O18" s="229">
        <v>27.4</v>
      </c>
      <c r="Q18" s="229">
        <v>8000</v>
      </c>
      <c r="S18" s="229">
        <v>8.24</v>
      </c>
      <c r="U18" s="229">
        <v>1933941.7</v>
      </c>
      <c r="V18" s="229">
        <v>609014.88</v>
      </c>
      <c r="W18" s="230">
        <v>2153224.2200000002</v>
      </c>
      <c r="X18" s="230">
        <v>10000</v>
      </c>
      <c r="Z18" s="230">
        <v>394323.75</v>
      </c>
      <c r="AA18" s="230">
        <v>59550</v>
      </c>
    </row>
    <row r="19" spans="1:29" x14ac:dyDescent="0.2">
      <c r="A19" s="328" t="s">
        <v>3034</v>
      </c>
      <c r="B19" s="228">
        <v>1076.7</v>
      </c>
      <c r="E19" s="328">
        <v>1250983.1200000001</v>
      </c>
      <c r="F19" s="328">
        <v>-1895</v>
      </c>
      <c r="M19" s="328">
        <v>-182946.21</v>
      </c>
      <c r="N19" s="328">
        <v>1642759</v>
      </c>
      <c r="O19" s="229">
        <v>23.25</v>
      </c>
      <c r="Q19" s="229">
        <v>8000</v>
      </c>
      <c r="U19" s="229">
        <v>1481019.5</v>
      </c>
      <c r="V19" s="229">
        <v>899549.73</v>
      </c>
      <c r="W19" s="230">
        <v>1997818.5</v>
      </c>
      <c r="Z19" s="230">
        <v>451256.73</v>
      </c>
      <c r="AA19" s="230">
        <v>149165.22</v>
      </c>
    </row>
    <row r="20" spans="1:29" x14ac:dyDescent="0.2">
      <c r="A20" s="328" t="s">
        <v>3035</v>
      </c>
      <c r="B20" s="228">
        <v>648.29999999999995</v>
      </c>
      <c r="E20" s="328">
        <v>422416.7</v>
      </c>
      <c r="F20" s="328">
        <v>284703.3</v>
      </c>
      <c r="M20" s="328">
        <v>-367603.98</v>
      </c>
      <c r="N20" s="328">
        <v>1230000</v>
      </c>
      <c r="O20" s="229">
        <v>5.62</v>
      </c>
      <c r="U20" s="229">
        <v>2132344</v>
      </c>
      <c r="V20" s="229">
        <v>880889.44</v>
      </c>
      <c r="W20" s="230">
        <v>2756894</v>
      </c>
      <c r="Y20" s="230">
        <v>79240</v>
      </c>
      <c r="Z20" s="230">
        <v>203199.44</v>
      </c>
      <c r="AA20" s="230">
        <v>128533.34</v>
      </c>
    </row>
    <row r="21" spans="1:29" x14ac:dyDescent="0.2">
      <c r="A21" s="328" t="s">
        <v>3036</v>
      </c>
      <c r="B21" s="228">
        <v>3866.01</v>
      </c>
      <c r="D21" s="228">
        <v>63868</v>
      </c>
      <c r="F21" s="328">
        <v>1748.19</v>
      </c>
      <c r="G21" s="232">
        <v>0</v>
      </c>
      <c r="J21" s="232">
        <v>178</v>
      </c>
      <c r="M21" s="328">
        <v>-986139.62</v>
      </c>
      <c r="N21" s="328">
        <v>1067330</v>
      </c>
      <c r="O21" s="229">
        <v>29.13</v>
      </c>
      <c r="P21" s="229">
        <v>0</v>
      </c>
      <c r="Q21" s="229">
        <v>8000</v>
      </c>
      <c r="T21" s="229">
        <v>18100</v>
      </c>
      <c r="U21" s="229">
        <v>1845848.35</v>
      </c>
      <c r="V21" s="229">
        <v>1047065.63</v>
      </c>
      <c r="W21" s="230">
        <v>2455328.35</v>
      </c>
      <c r="X21" s="230">
        <v>1500</v>
      </c>
      <c r="Y21" s="230">
        <v>16254</v>
      </c>
      <c r="Z21" s="230">
        <v>451774.68</v>
      </c>
      <c r="AA21" s="230">
        <v>4972.26</v>
      </c>
      <c r="AB21" s="230">
        <v>1100</v>
      </c>
    </row>
    <row r="22" spans="1:29" x14ac:dyDescent="0.2">
      <c r="A22" s="328" t="s">
        <v>3037</v>
      </c>
      <c r="B22" s="228">
        <v>586677.41</v>
      </c>
      <c r="C22" s="228">
        <v>60397.43</v>
      </c>
      <c r="D22" s="228">
        <v>260548.82</v>
      </c>
      <c r="E22" s="328">
        <v>223806.45</v>
      </c>
      <c r="F22" s="328">
        <v>247447.53</v>
      </c>
      <c r="M22" s="328">
        <v>1401014.81</v>
      </c>
      <c r="Q22" s="229">
        <v>1331217.27</v>
      </c>
      <c r="R22" s="229">
        <v>141254</v>
      </c>
      <c r="S22" s="229">
        <v>2252.67</v>
      </c>
      <c r="U22" s="229">
        <v>2392980</v>
      </c>
      <c r="W22" s="230">
        <v>2749582</v>
      </c>
      <c r="X22" s="230">
        <v>17669</v>
      </c>
      <c r="Z22" s="230">
        <v>968826.33</v>
      </c>
      <c r="AA22" s="230">
        <v>153763.78</v>
      </c>
    </row>
    <row r="23" spans="1:29" x14ac:dyDescent="0.2">
      <c r="A23" s="328" t="s">
        <v>3038</v>
      </c>
      <c r="B23" s="228">
        <v>188496.15</v>
      </c>
      <c r="D23" s="228">
        <v>80488.98</v>
      </c>
      <c r="E23" s="328">
        <v>172220.84</v>
      </c>
      <c r="F23" s="328">
        <v>112947.28</v>
      </c>
      <c r="M23" s="328">
        <v>-1818454.05</v>
      </c>
      <c r="N23" s="328">
        <v>2340148.79</v>
      </c>
      <c r="Q23" s="229">
        <v>1306398.52</v>
      </c>
      <c r="R23" s="229">
        <v>110000</v>
      </c>
      <c r="S23" s="229">
        <v>995.73</v>
      </c>
      <c r="U23" s="229">
        <v>1602440</v>
      </c>
      <c r="W23" s="230">
        <v>2062745.85</v>
      </c>
      <c r="X23" s="230">
        <v>6460</v>
      </c>
      <c r="Z23" s="230">
        <v>822958.65</v>
      </c>
      <c r="AA23" s="230">
        <v>95211.24</v>
      </c>
    </row>
    <row r="24" spans="1:29" x14ac:dyDescent="0.2">
      <c r="A24" s="328" t="s">
        <v>3039</v>
      </c>
      <c r="B24" s="228">
        <v>1116225.1299999999</v>
      </c>
      <c r="C24" s="228">
        <v>0</v>
      </c>
      <c r="D24" s="228">
        <v>305473.14</v>
      </c>
      <c r="E24" s="328">
        <v>192350.55</v>
      </c>
      <c r="F24" s="328">
        <v>92701.84</v>
      </c>
      <c r="G24" s="232">
        <v>9000</v>
      </c>
      <c r="M24" s="328">
        <v>-1470707.17</v>
      </c>
      <c r="N24" s="328">
        <v>2461151.44</v>
      </c>
      <c r="Q24" s="229">
        <v>2948824.25</v>
      </c>
      <c r="R24" s="229">
        <v>455100</v>
      </c>
      <c r="S24" s="229">
        <v>2570.8200000000002</v>
      </c>
      <c r="U24" s="229">
        <v>2846000</v>
      </c>
      <c r="W24" s="230">
        <v>3646442.43</v>
      </c>
      <c r="X24" s="230">
        <v>2000</v>
      </c>
      <c r="Z24" s="230">
        <v>1815695.91</v>
      </c>
      <c r="AA24" s="230">
        <v>81050.34</v>
      </c>
    </row>
    <row r="25" spans="1:29" x14ac:dyDescent="0.2">
      <c r="A25" s="328" t="s">
        <v>3040</v>
      </c>
      <c r="B25" s="228">
        <v>398403.17</v>
      </c>
      <c r="C25" s="228">
        <v>0</v>
      </c>
      <c r="D25" s="228">
        <v>94795.86</v>
      </c>
      <c r="E25" s="328">
        <v>215684.87</v>
      </c>
      <c r="F25" s="328">
        <v>595176.13</v>
      </c>
      <c r="J25" s="232">
        <v>478</v>
      </c>
      <c r="M25" s="328">
        <v>-851650.63</v>
      </c>
      <c r="N25" s="328">
        <v>1609968.11</v>
      </c>
      <c r="Q25" s="229">
        <v>1823472.42</v>
      </c>
      <c r="R25" s="229">
        <v>335000</v>
      </c>
      <c r="S25" s="229">
        <v>1587.82</v>
      </c>
      <c r="U25" s="229">
        <v>1889400</v>
      </c>
      <c r="W25" s="230">
        <v>2261409</v>
      </c>
      <c r="X25" s="230">
        <v>6480</v>
      </c>
      <c r="Z25" s="230">
        <v>942981.16</v>
      </c>
      <c r="AA25" s="230">
        <v>293325.53000000003</v>
      </c>
    </row>
    <row r="26" spans="1:29" x14ac:dyDescent="0.2">
      <c r="A26" s="328" t="s">
        <v>3041</v>
      </c>
      <c r="B26" s="228">
        <v>201316.22</v>
      </c>
      <c r="C26" s="228">
        <v>0</v>
      </c>
      <c r="D26" s="228">
        <v>65798.84</v>
      </c>
      <c r="E26" s="328">
        <v>213802.76</v>
      </c>
      <c r="F26" s="328">
        <v>79286.100000000006</v>
      </c>
      <c r="H26" s="232">
        <v>19586.05</v>
      </c>
      <c r="J26" s="232">
        <v>0</v>
      </c>
      <c r="M26" s="328">
        <v>-1109049.1200000001</v>
      </c>
      <c r="N26" s="328">
        <v>1693812.25</v>
      </c>
      <c r="Q26" s="229">
        <v>908208.54</v>
      </c>
      <c r="R26" s="229">
        <v>130000</v>
      </c>
      <c r="S26" s="229">
        <v>897.98</v>
      </c>
      <c r="U26" s="229">
        <v>760710</v>
      </c>
      <c r="W26" s="230">
        <v>1041875.7</v>
      </c>
      <c r="Z26" s="230">
        <v>735035.38</v>
      </c>
      <c r="AA26" s="230">
        <v>67050.7</v>
      </c>
    </row>
    <row r="27" spans="1:29" x14ac:dyDescent="0.2">
      <c r="A27" s="328" t="s">
        <v>3042</v>
      </c>
      <c r="B27" s="228">
        <v>973331.48</v>
      </c>
      <c r="C27" s="228">
        <v>0</v>
      </c>
      <c r="D27" s="228">
        <v>112409.98</v>
      </c>
      <c r="E27" s="328">
        <v>241801</v>
      </c>
      <c r="F27" s="328">
        <v>248949.47</v>
      </c>
      <c r="G27" s="232">
        <v>10000</v>
      </c>
      <c r="H27" s="232">
        <v>29395</v>
      </c>
      <c r="J27" s="232">
        <v>268.12</v>
      </c>
      <c r="M27" s="328">
        <v>-7805.1</v>
      </c>
      <c r="N27" s="328">
        <v>1247745.83</v>
      </c>
      <c r="Q27" s="229">
        <v>1934514.98</v>
      </c>
      <c r="R27" s="229">
        <v>733550</v>
      </c>
      <c r="S27" s="229">
        <v>4413.47</v>
      </c>
      <c r="U27" s="229">
        <v>1845260</v>
      </c>
      <c r="V27" s="229">
        <v>7000</v>
      </c>
      <c r="W27" s="230">
        <v>2416780.2799999998</v>
      </c>
      <c r="X27" s="230">
        <v>5292</v>
      </c>
      <c r="Z27" s="230">
        <v>1662549.68</v>
      </c>
      <c r="AA27" s="230">
        <v>143228.41</v>
      </c>
    </row>
    <row r="28" spans="1:29" x14ac:dyDescent="0.2">
      <c r="A28" s="328" t="s">
        <v>3043</v>
      </c>
      <c r="B28" s="228">
        <v>688833.62</v>
      </c>
      <c r="C28" s="228">
        <v>0</v>
      </c>
      <c r="D28" s="228">
        <v>170317.57</v>
      </c>
      <c r="E28" s="328">
        <v>258837.15</v>
      </c>
      <c r="F28" s="328">
        <v>636847.72</v>
      </c>
      <c r="M28" s="328">
        <v>-473525.01</v>
      </c>
      <c r="N28" s="328">
        <v>1804121.26</v>
      </c>
      <c r="Q28" s="229">
        <v>2031630.04</v>
      </c>
      <c r="R28" s="229">
        <v>127115</v>
      </c>
      <c r="S28" s="229">
        <v>2697.92</v>
      </c>
      <c r="U28" s="229">
        <v>1284260</v>
      </c>
      <c r="W28" s="230">
        <v>1745324.11</v>
      </c>
      <c r="X28" s="230">
        <v>900</v>
      </c>
      <c r="Z28" s="230">
        <v>960690.24</v>
      </c>
      <c r="AA28" s="230">
        <v>314548.8</v>
      </c>
    </row>
    <row r="29" spans="1:29" x14ac:dyDescent="0.2">
      <c r="A29" s="328" t="s">
        <v>3044</v>
      </c>
      <c r="B29" s="228">
        <v>730250.33</v>
      </c>
      <c r="C29" s="228">
        <v>5000</v>
      </c>
      <c r="D29" s="228">
        <v>127945.68</v>
      </c>
      <c r="E29" s="328">
        <v>289478.92</v>
      </c>
      <c r="F29" s="328">
        <v>147344.44</v>
      </c>
      <c r="G29" s="232">
        <v>13000</v>
      </c>
      <c r="J29" s="232">
        <v>706.07</v>
      </c>
      <c r="M29" s="328">
        <v>-71374.77</v>
      </c>
      <c r="N29" s="328">
        <v>1414760.08</v>
      </c>
      <c r="Q29" s="229">
        <v>2064138.13</v>
      </c>
      <c r="R29" s="229">
        <v>309853.09999999998</v>
      </c>
      <c r="S29" s="229">
        <v>2155.41</v>
      </c>
      <c r="U29" s="229">
        <v>1961440</v>
      </c>
      <c r="W29" s="230">
        <v>2604245</v>
      </c>
      <c r="X29" s="230">
        <v>8522</v>
      </c>
      <c r="Z29" s="230">
        <v>1540439.47</v>
      </c>
      <c r="AA29" s="230">
        <v>236952.18</v>
      </c>
      <c r="AC29" s="230">
        <v>4500</v>
      </c>
    </row>
    <row r="30" spans="1:29" x14ac:dyDescent="0.2">
      <c r="A30" s="328" t="s">
        <v>3045</v>
      </c>
      <c r="B30" s="228">
        <v>1525860.47</v>
      </c>
      <c r="C30" s="228">
        <v>103625</v>
      </c>
      <c r="D30" s="228">
        <v>636641.98</v>
      </c>
      <c r="E30" s="328">
        <v>170423.54</v>
      </c>
      <c r="F30" s="328">
        <v>123201.22</v>
      </c>
      <c r="G30" s="232">
        <v>22500</v>
      </c>
      <c r="J30" s="232">
        <v>323.33999999999997</v>
      </c>
      <c r="M30" s="328">
        <v>32209.88</v>
      </c>
      <c r="N30" s="328">
        <v>1595887.05</v>
      </c>
      <c r="Q30" s="229">
        <v>4162802.41</v>
      </c>
      <c r="R30" s="229">
        <v>492818.42</v>
      </c>
      <c r="S30" s="229">
        <v>3283.61</v>
      </c>
      <c r="U30" s="229">
        <v>2982920</v>
      </c>
      <c r="W30" s="230">
        <v>3685377</v>
      </c>
      <c r="X30" s="230">
        <v>12691.99</v>
      </c>
      <c r="Z30" s="230">
        <v>2940271.78</v>
      </c>
      <c r="AA30" s="230">
        <v>94651.73</v>
      </c>
    </row>
    <row r="31" spans="1:29" x14ac:dyDescent="0.2">
      <c r="A31" s="328" t="s">
        <v>3046</v>
      </c>
      <c r="B31" s="228">
        <v>505837.29</v>
      </c>
      <c r="D31" s="228">
        <v>298917.65000000002</v>
      </c>
      <c r="E31" s="328">
        <v>101554.85</v>
      </c>
      <c r="F31" s="328">
        <v>229381.08</v>
      </c>
      <c r="J31" s="232">
        <v>0</v>
      </c>
      <c r="M31" s="328">
        <v>-664413.05000000005</v>
      </c>
      <c r="N31" s="328">
        <v>1789492.25</v>
      </c>
      <c r="Q31" s="229">
        <v>1395075.9</v>
      </c>
      <c r="R31" s="229">
        <v>17482.21</v>
      </c>
      <c r="S31" s="229">
        <v>1914.39</v>
      </c>
      <c r="U31" s="229">
        <v>1090800</v>
      </c>
      <c r="W31" s="230">
        <v>1503614</v>
      </c>
      <c r="Z31" s="230">
        <v>892224.41</v>
      </c>
      <c r="AA31" s="230">
        <v>95222.42</v>
      </c>
      <c r="AC31" s="230">
        <v>3600</v>
      </c>
    </row>
    <row r="32" spans="1:29" x14ac:dyDescent="0.2">
      <c r="A32" s="328" t="s">
        <v>3047</v>
      </c>
      <c r="B32" s="228">
        <v>569559.93999999994</v>
      </c>
      <c r="C32" s="228">
        <v>0</v>
      </c>
      <c r="D32" s="228">
        <v>87272.18</v>
      </c>
      <c r="E32" s="328">
        <v>130823.67999999999</v>
      </c>
      <c r="F32" s="328">
        <v>312364.51</v>
      </c>
      <c r="J32" s="232">
        <v>1310.6199999999999</v>
      </c>
      <c r="M32" s="328">
        <v>-1922257.67</v>
      </c>
      <c r="N32" s="328">
        <v>3102228.3</v>
      </c>
      <c r="Q32" s="229">
        <v>1648869.19</v>
      </c>
      <c r="R32" s="229">
        <v>288901.61</v>
      </c>
      <c r="S32" s="229">
        <v>2120.66</v>
      </c>
      <c r="U32" s="229">
        <v>1895800</v>
      </c>
      <c r="W32" s="230">
        <v>2234272</v>
      </c>
      <c r="X32" s="230">
        <v>1000</v>
      </c>
      <c r="Z32" s="230">
        <v>1376423.24</v>
      </c>
      <c r="AA32" s="230">
        <v>305257.15999999997</v>
      </c>
    </row>
    <row r="33" spans="1:29" x14ac:dyDescent="0.2">
      <c r="A33" s="328" t="s">
        <v>3048</v>
      </c>
      <c r="B33" s="228">
        <v>698545.23</v>
      </c>
      <c r="C33" s="228">
        <v>0</v>
      </c>
      <c r="D33" s="228">
        <v>141537.01999999999</v>
      </c>
      <c r="E33" s="328">
        <v>378213.29</v>
      </c>
      <c r="F33" s="328">
        <v>221352.93</v>
      </c>
      <c r="H33" s="232">
        <v>19875</v>
      </c>
      <c r="J33" s="232">
        <v>496.2</v>
      </c>
      <c r="M33" s="328">
        <v>-398002.96</v>
      </c>
      <c r="N33" s="328">
        <v>1484748</v>
      </c>
      <c r="Q33" s="229">
        <v>1974682.63</v>
      </c>
      <c r="R33" s="229">
        <v>184744.33</v>
      </c>
      <c r="S33" s="229">
        <v>2948.73</v>
      </c>
      <c r="U33" s="229">
        <v>1203340</v>
      </c>
      <c r="V33" s="229">
        <v>280</v>
      </c>
      <c r="W33" s="230">
        <v>1688947</v>
      </c>
      <c r="X33" s="230">
        <v>3810</v>
      </c>
      <c r="Z33" s="230">
        <v>1167490.6000000001</v>
      </c>
      <c r="AA33" s="230">
        <v>173215.86</v>
      </c>
    </row>
    <row r="34" spans="1:29" x14ac:dyDescent="0.2">
      <c r="A34" s="328" t="s">
        <v>3049</v>
      </c>
      <c r="B34" s="228">
        <v>696561.8</v>
      </c>
      <c r="C34" s="228">
        <v>0</v>
      </c>
      <c r="D34" s="228">
        <v>203914.02</v>
      </c>
      <c r="E34" s="328">
        <v>85921.59</v>
      </c>
      <c r="F34" s="328">
        <v>317824.33</v>
      </c>
      <c r="J34" s="232">
        <v>255.83</v>
      </c>
      <c r="M34" s="328">
        <v>-810633.9</v>
      </c>
      <c r="N34" s="328">
        <v>1924840.79</v>
      </c>
      <c r="Q34" s="229">
        <v>1849930.14</v>
      </c>
      <c r="R34" s="229">
        <v>104500</v>
      </c>
      <c r="S34" s="229">
        <v>3046.08</v>
      </c>
      <c r="U34" s="229">
        <v>1417090</v>
      </c>
      <c r="W34" s="230">
        <v>1923158</v>
      </c>
      <c r="X34" s="230">
        <v>2000</v>
      </c>
      <c r="Z34" s="230">
        <v>1124439.17</v>
      </c>
      <c r="AA34" s="230">
        <v>135210.03</v>
      </c>
    </row>
    <row r="35" spans="1:29" x14ac:dyDescent="0.2">
      <c r="A35" s="328" t="s">
        <v>3050</v>
      </c>
      <c r="B35" s="228">
        <v>1268472.23</v>
      </c>
      <c r="C35" s="228">
        <v>0</v>
      </c>
      <c r="D35" s="228">
        <v>139119.29999999999</v>
      </c>
      <c r="E35" s="328">
        <v>205579.76</v>
      </c>
      <c r="F35" s="328">
        <v>188174.85</v>
      </c>
      <c r="J35" s="232">
        <v>386.27</v>
      </c>
      <c r="M35" s="328">
        <v>512195.07</v>
      </c>
      <c r="N35" s="328">
        <v>1101601.1100000001</v>
      </c>
      <c r="Q35" s="229">
        <v>1790658.64</v>
      </c>
      <c r="R35" s="229">
        <v>168786.45</v>
      </c>
      <c r="S35" s="229">
        <v>4869.16</v>
      </c>
      <c r="U35" s="229">
        <v>2150520</v>
      </c>
      <c r="W35" s="230">
        <v>2694467</v>
      </c>
      <c r="X35" s="230">
        <v>3000</v>
      </c>
      <c r="Z35" s="230">
        <v>1129378.06</v>
      </c>
      <c r="AA35" s="230">
        <v>100825.5</v>
      </c>
    </row>
    <row r="36" spans="1:29" x14ac:dyDescent="0.2">
      <c r="A36" s="328" t="s">
        <v>3051</v>
      </c>
      <c r="B36" s="228">
        <v>612483.87</v>
      </c>
      <c r="C36" s="228">
        <v>0</v>
      </c>
      <c r="D36" s="228">
        <v>140078.98000000001</v>
      </c>
      <c r="E36" s="328">
        <v>1323039.42</v>
      </c>
      <c r="F36" s="328">
        <v>97910.54</v>
      </c>
      <c r="J36" s="232">
        <v>0</v>
      </c>
      <c r="M36" s="328">
        <v>1416950.51</v>
      </c>
      <c r="N36" s="328">
        <v>528949.56000000006</v>
      </c>
      <c r="Q36" s="229">
        <v>1372857.73</v>
      </c>
      <c r="R36" s="229">
        <v>324644.27</v>
      </c>
      <c r="S36" s="229">
        <v>1866.69</v>
      </c>
      <c r="U36" s="229">
        <v>1354690</v>
      </c>
      <c r="W36" s="230">
        <v>1743861</v>
      </c>
      <c r="Y36" s="230">
        <v>1800</v>
      </c>
      <c r="Z36" s="230">
        <v>921017.88</v>
      </c>
      <c r="AA36" s="230">
        <v>159567.07</v>
      </c>
      <c r="AC36" s="230">
        <v>200</v>
      </c>
    </row>
    <row r="37" spans="1:29" x14ac:dyDescent="0.2">
      <c r="A37" s="328" t="s">
        <v>3052</v>
      </c>
      <c r="B37" s="228">
        <v>788590.33</v>
      </c>
      <c r="C37" s="228">
        <v>0</v>
      </c>
      <c r="D37" s="228">
        <v>277721.86</v>
      </c>
      <c r="E37" s="328">
        <v>390158.47</v>
      </c>
      <c r="F37" s="328">
        <v>126799.6</v>
      </c>
      <c r="H37" s="232">
        <v>7875</v>
      </c>
      <c r="J37" s="232">
        <v>48</v>
      </c>
      <c r="M37" s="328">
        <v>-729572.81</v>
      </c>
      <c r="N37" s="328">
        <v>1603684.39</v>
      </c>
      <c r="Q37" s="229">
        <v>2075910.74</v>
      </c>
      <c r="R37" s="229">
        <v>258000</v>
      </c>
      <c r="S37" s="229">
        <v>2251.08</v>
      </c>
      <c r="U37" s="229">
        <v>1976150</v>
      </c>
      <c r="W37" s="230">
        <v>2425792</v>
      </c>
      <c r="X37" s="230">
        <v>3900</v>
      </c>
      <c r="Z37" s="230">
        <v>1109295.74</v>
      </c>
      <c r="AA37" s="230">
        <v>71121.119999999995</v>
      </c>
      <c r="AC37" s="230">
        <v>967.28</v>
      </c>
    </row>
    <row r="38" spans="1:29" x14ac:dyDescent="0.2">
      <c r="A38" s="328" t="s">
        <v>3053</v>
      </c>
      <c r="B38" s="228">
        <v>420088.42</v>
      </c>
      <c r="C38" s="228">
        <v>0</v>
      </c>
      <c r="D38" s="228">
        <v>66990.98</v>
      </c>
      <c r="E38" s="328">
        <v>66266.92</v>
      </c>
      <c r="F38" s="328">
        <v>67247.289999999994</v>
      </c>
      <c r="M38" s="328">
        <v>-1011226.33</v>
      </c>
      <c r="N38" s="328">
        <v>1498620.76</v>
      </c>
      <c r="Q38" s="229">
        <v>1111085.82</v>
      </c>
      <c r="R38" s="229">
        <v>88481.87</v>
      </c>
      <c r="S38" s="229">
        <v>2604.38</v>
      </c>
      <c r="U38" s="229">
        <v>1055030</v>
      </c>
      <c r="W38" s="230">
        <v>1274240</v>
      </c>
      <c r="X38" s="230">
        <v>2000</v>
      </c>
      <c r="Z38" s="230">
        <v>726847.45</v>
      </c>
      <c r="AA38" s="230">
        <v>120915.44</v>
      </c>
    </row>
    <row r="39" spans="1:29" x14ac:dyDescent="0.2">
      <c r="A39" s="328" t="s">
        <v>3054</v>
      </c>
      <c r="B39" s="228">
        <v>401131.72</v>
      </c>
      <c r="C39" s="228">
        <v>0</v>
      </c>
      <c r="D39" s="228">
        <v>45419.55</v>
      </c>
      <c r="E39" s="328">
        <v>1181936.05</v>
      </c>
      <c r="F39" s="328">
        <v>763281.24</v>
      </c>
      <c r="J39" s="232">
        <v>452.55</v>
      </c>
      <c r="M39" s="328">
        <v>-656594.05000000005</v>
      </c>
      <c r="N39" s="328">
        <v>2339595.1</v>
      </c>
      <c r="Q39" s="229">
        <v>2507280.23</v>
      </c>
      <c r="R39" s="229">
        <v>139447.81</v>
      </c>
      <c r="S39" s="229">
        <v>1484.71</v>
      </c>
      <c r="U39" s="229">
        <v>2256700</v>
      </c>
      <c r="W39" s="230">
        <v>2847558</v>
      </c>
      <c r="Z39" s="230">
        <v>1045227.71</v>
      </c>
      <c r="AA39" s="230">
        <v>302912.08</v>
      </c>
      <c r="AC39" s="230">
        <v>900</v>
      </c>
    </row>
    <row r="40" spans="1:29" x14ac:dyDescent="0.2">
      <c r="A40" s="328" t="s">
        <v>3055</v>
      </c>
      <c r="B40" s="228">
        <v>1092546.49</v>
      </c>
      <c r="C40" s="228">
        <v>0</v>
      </c>
      <c r="D40" s="228">
        <v>152365.06</v>
      </c>
      <c r="E40" s="328">
        <v>203885.18</v>
      </c>
      <c r="F40" s="328">
        <v>96778.55</v>
      </c>
      <c r="G40" s="232">
        <v>7500</v>
      </c>
      <c r="J40" s="232">
        <v>562.46</v>
      </c>
      <c r="M40" s="328">
        <v>-547540.19999999995</v>
      </c>
      <c r="N40" s="328">
        <v>1457071.21</v>
      </c>
      <c r="Q40" s="229">
        <v>1604417.17</v>
      </c>
      <c r="R40" s="229">
        <v>672657.93</v>
      </c>
      <c r="S40" s="229">
        <v>3134.5</v>
      </c>
      <c r="U40" s="229">
        <v>812720</v>
      </c>
      <c r="W40" s="230">
        <v>1398268</v>
      </c>
      <c r="X40" s="230">
        <v>7022</v>
      </c>
      <c r="Z40" s="230">
        <v>984882.23</v>
      </c>
      <c r="AA40" s="230">
        <v>74775.56</v>
      </c>
    </row>
    <row r="41" spans="1:29" x14ac:dyDescent="0.2">
      <c r="A41" s="328" t="s">
        <v>3056</v>
      </c>
      <c r="B41" s="228">
        <v>864443.36</v>
      </c>
      <c r="C41" s="228">
        <v>0</v>
      </c>
      <c r="D41" s="228">
        <v>173553.33</v>
      </c>
      <c r="E41" s="328">
        <v>293052.11</v>
      </c>
      <c r="F41" s="328">
        <v>785591.06</v>
      </c>
      <c r="H41" s="232">
        <v>15075</v>
      </c>
      <c r="J41" s="232">
        <v>236.17</v>
      </c>
      <c r="M41" s="328">
        <v>-453978.44</v>
      </c>
      <c r="N41" s="328">
        <v>1798384.44</v>
      </c>
      <c r="Q41" s="229">
        <v>1720228.06</v>
      </c>
      <c r="R41" s="229">
        <v>701200</v>
      </c>
      <c r="S41" s="229">
        <v>2830.68</v>
      </c>
      <c r="U41" s="229">
        <v>832970</v>
      </c>
      <c r="W41" s="230">
        <v>1149841</v>
      </c>
      <c r="X41" s="230">
        <v>2396</v>
      </c>
      <c r="Z41" s="230">
        <v>958763.85</v>
      </c>
      <c r="AA41" s="230">
        <v>389305.2</v>
      </c>
    </row>
    <row r="42" spans="1:29" x14ac:dyDescent="0.2">
      <c r="A42" s="328" t="s">
        <v>3057</v>
      </c>
      <c r="B42" s="228">
        <v>485544.52</v>
      </c>
      <c r="D42" s="228">
        <v>166417.4</v>
      </c>
      <c r="E42" s="328">
        <v>243779.89</v>
      </c>
      <c r="F42" s="328">
        <v>646930.54</v>
      </c>
      <c r="G42" s="232">
        <v>6000</v>
      </c>
      <c r="H42" s="232">
        <v>24195</v>
      </c>
      <c r="J42" s="232">
        <v>395.47</v>
      </c>
      <c r="M42" s="328">
        <v>-311162.36</v>
      </c>
      <c r="N42" s="328">
        <v>1262156.06</v>
      </c>
      <c r="Q42" s="229">
        <v>2501303.1</v>
      </c>
      <c r="R42" s="229">
        <v>225884.82</v>
      </c>
      <c r="S42" s="229">
        <v>2050.2199999999998</v>
      </c>
      <c r="U42" s="229">
        <v>2090120</v>
      </c>
      <c r="W42" s="230">
        <v>2602465</v>
      </c>
      <c r="X42" s="230">
        <v>2000</v>
      </c>
      <c r="Z42" s="230">
        <v>1332175.49</v>
      </c>
      <c r="AA42" s="230">
        <v>321629.46999999997</v>
      </c>
    </row>
    <row r="43" spans="1:29" x14ac:dyDescent="0.2">
      <c r="A43" s="328" t="s">
        <v>3058</v>
      </c>
      <c r="B43" s="228">
        <v>362319.81</v>
      </c>
      <c r="C43" s="228">
        <v>0</v>
      </c>
      <c r="D43" s="228">
        <v>213395.03</v>
      </c>
      <c r="E43" s="328">
        <v>443118.36</v>
      </c>
      <c r="F43" s="328">
        <v>75519.87</v>
      </c>
      <c r="J43" s="232">
        <v>313.05</v>
      </c>
      <c r="M43" s="328">
        <v>-682478.82</v>
      </c>
      <c r="N43" s="328">
        <v>1683339.65</v>
      </c>
      <c r="Q43" s="229">
        <v>1471007.67</v>
      </c>
      <c r="R43" s="229">
        <v>330103.48</v>
      </c>
      <c r="S43" s="229">
        <v>1576.78</v>
      </c>
      <c r="U43" s="229">
        <v>823200</v>
      </c>
      <c r="W43" s="230">
        <v>1259611</v>
      </c>
      <c r="X43" s="230">
        <v>6200</v>
      </c>
      <c r="Z43" s="230">
        <v>1127201.03</v>
      </c>
      <c r="AA43" s="230">
        <v>139696.71</v>
      </c>
    </row>
    <row r="44" spans="1:29" x14ac:dyDescent="0.2">
      <c r="A44" s="328" t="s">
        <v>3190</v>
      </c>
      <c r="B44" s="228">
        <v>856855.97</v>
      </c>
      <c r="C44" s="228">
        <v>0</v>
      </c>
      <c r="D44" s="228">
        <v>250153.87</v>
      </c>
      <c r="E44" s="328">
        <v>241489.12</v>
      </c>
      <c r="F44" s="328">
        <v>160401.01999999999</v>
      </c>
      <c r="M44" s="328">
        <v>-972597.91</v>
      </c>
      <c r="N44" s="328">
        <v>2224890.19</v>
      </c>
      <c r="Q44" s="229">
        <v>1269066.1399999999</v>
      </c>
      <c r="R44" s="229">
        <v>170000</v>
      </c>
      <c r="S44" s="229">
        <v>2905.34</v>
      </c>
      <c r="U44" s="229">
        <v>1052900</v>
      </c>
      <c r="W44" s="230">
        <v>1352573</v>
      </c>
      <c r="X44" s="230">
        <v>2000</v>
      </c>
      <c r="Z44" s="230">
        <v>723408.36</v>
      </c>
      <c r="AA44" s="230">
        <v>160282.42000000001</v>
      </c>
    </row>
    <row r="45" spans="1:29" x14ac:dyDescent="0.2">
      <c r="A45" s="328" t="s">
        <v>3204</v>
      </c>
      <c r="B45" s="228">
        <v>544470.85</v>
      </c>
      <c r="C45" s="228">
        <v>0</v>
      </c>
      <c r="D45" s="228">
        <v>187750.96</v>
      </c>
      <c r="E45" s="328">
        <v>1958231.41</v>
      </c>
      <c r="F45" s="328">
        <v>287149.90999999997</v>
      </c>
      <c r="H45" s="232">
        <v>16335</v>
      </c>
      <c r="J45" s="232">
        <v>10000</v>
      </c>
      <c r="M45" s="328">
        <v>2853905.65</v>
      </c>
      <c r="Q45" s="229">
        <v>1727450.8</v>
      </c>
      <c r="R45" s="229">
        <v>90250</v>
      </c>
      <c r="S45" s="229">
        <v>1763.38</v>
      </c>
      <c r="U45" s="229">
        <v>1337650</v>
      </c>
      <c r="V45" s="229">
        <v>7000</v>
      </c>
      <c r="W45" s="230">
        <v>1611909</v>
      </c>
      <c r="X45" s="230">
        <v>1000</v>
      </c>
      <c r="Z45" s="230">
        <v>855890.17</v>
      </c>
      <c r="AA45" s="230">
        <v>597952.53</v>
      </c>
    </row>
    <row r="46" spans="1:29" x14ac:dyDescent="0.2">
      <c r="A46" s="328" t="s">
        <v>3059</v>
      </c>
      <c r="B46" s="228">
        <v>319043.71000000002</v>
      </c>
      <c r="C46" s="228">
        <v>0</v>
      </c>
      <c r="D46" s="228">
        <v>71309.87</v>
      </c>
      <c r="E46" s="328">
        <v>1223659.1000000001</v>
      </c>
      <c r="F46" s="328">
        <v>143643.44</v>
      </c>
      <c r="H46" s="232">
        <v>63075</v>
      </c>
      <c r="J46" s="232">
        <v>181.56</v>
      </c>
      <c r="M46" s="328">
        <v>1389396.61</v>
      </c>
      <c r="N46" s="328">
        <v>721555.06</v>
      </c>
      <c r="Q46" s="229">
        <v>1641016.1</v>
      </c>
      <c r="S46" s="229">
        <v>1725.39</v>
      </c>
      <c r="U46" s="229">
        <v>1488627.3</v>
      </c>
      <c r="V46" s="229">
        <v>386291</v>
      </c>
      <c r="W46" s="230">
        <v>2743187.05</v>
      </c>
      <c r="Y46" s="230">
        <v>6476</v>
      </c>
      <c r="Z46" s="230">
        <v>928021.47</v>
      </c>
      <c r="AA46" s="230">
        <v>256527.38</v>
      </c>
    </row>
    <row r="47" spans="1:29" x14ac:dyDescent="0.2">
      <c r="A47" s="328" t="s">
        <v>3060</v>
      </c>
      <c r="B47" s="228">
        <v>377856.1</v>
      </c>
      <c r="C47" s="228">
        <v>0</v>
      </c>
      <c r="D47" s="228">
        <v>38616.25</v>
      </c>
      <c r="E47" s="328">
        <v>4</v>
      </c>
      <c r="F47" s="328">
        <v>536204.77</v>
      </c>
      <c r="H47" s="232">
        <v>78075</v>
      </c>
      <c r="J47" s="232">
        <v>435.05</v>
      </c>
      <c r="M47" s="328">
        <v>-289543.94</v>
      </c>
      <c r="N47" s="328">
        <v>1541680.81</v>
      </c>
      <c r="Q47" s="229">
        <v>1896335.26</v>
      </c>
      <c r="R47" s="229">
        <v>213125</v>
      </c>
      <c r="S47" s="229">
        <v>2205.9699999999998</v>
      </c>
      <c r="U47" s="229">
        <v>2076102</v>
      </c>
      <c r="V47" s="229">
        <v>486079.5</v>
      </c>
      <c r="W47" s="230">
        <v>3519227</v>
      </c>
      <c r="Y47" s="230">
        <v>7412</v>
      </c>
      <c r="Z47" s="230">
        <v>1238271.54</v>
      </c>
      <c r="AA47" s="230">
        <v>286902.99</v>
      </c>
    </row>
    <row r="48" spans="1:29" x14ac:dyDescent="0.2">
      <c r="A48" s="328" t="s">
        <v>3061</v>
      </c>
      <c r="B48" s="228">
        <v>281949.24</v>
      </c>
      <c r="C48" s="228">
        <v>0</v>
      </c>
      <c r="D48" s="228">
        <v>29385.15</v>
      </c>
      <c r="E48" s="328">
        <v>1365817.76</v>
      </c>
      <c r="F48" s="328">
        <v>364657.43</v>
      </c>
      <c r="H48" s="232">
        <v>99675</v>
      </c>
      <c r="J48" s="232">
        <v>392.06</v>
      </c>
      <c r="M48" s="328">
        <v>-775653.24</v>
      </c>
      <c r="N48" s="328">
        <v>3101072.39</v>
      </c>
      <c r="Q48" s="229">
        <v>1329714.79</v>
      </c>
      <c r="R48" s="229">
        <v>100000</v>
      </c>
      <c r="S48" s="229">
        <v>1241.0899999999999</v>
      </c>
      <c r="U48" s="229">
        <v>2841027.5</v>
      </c>
      <c r="V48" s="229">
        <v>335478.5</v>
      </c>
      <c r="W48" s="230">
        <v>3875998.79</v>
      </c>
      <c r="X48" s="230">
        <v>2260</v>
      </c>
      <c r="Y48" s="230">
        <v>5992</v>
      </c>
      <c r="Z48" s="230">
        <v>821297.33</v>
      </c>
      <c r="AA48" s="230">
        <v>285590.39</v>
      </c>
    </row>
    <row r="49" spans="1:29" x14ac:dyDescent="0.2">
      <c r="A49" s="328" t="s">
        <v>3062</v>
      </c>
      <c r="B49" s="228">
        <v>126125.61</v>
      </c>
      <c r="C49" s="228">
        <v>0</v>
      </c>
      <c r="D49" s="228">
        <v>48689.78</v>
      </c>
      <c r="E49" s="328">
        <v>1643655.28</v>
      </c>
      <c r="F49" s="328">
        <v>710614.98</v>
      </c>
      <c r="H49" s="232">
        <v>57675</v>
      </c>
      <c r="J49" s="232">
        <v>166.36</v>
      </c>
      <c r="M49" s="328">
        <v>-701226.23</v>
      </c>
      <c r="N49" s="328">
        <v>2713140.37</v>
      </c>
      <c r="Q49" s="229">
        <v>1990280.53</v>
      </c>
      <c r="R49" s="229">
        <v>180825</v>
      </c>
      <c r="S49" s="229">
        <v>786.17</v>
      </c>
      <c r="U49" s="229">
        <v>1437955.5</v>
      </c>
      <c r="V49" s="229">
        <v>229336</v>
      </c>
      <c r="W49" s="230">
        <v>2308535.5</v>
      </c>
      <c r="Y49" s="230">
        <v>6476</v>
      </c>
      <c r="Z49" s="230">
        <v>814393.41</v>
      </c>
      <c r="AA49" s="230">
        <v>250448.14</v>
      </c>
    </row>
    <row r="50" spans="1:29" x14ac:dyDescent="0.2">
      <c r="A50" s="328" t="s">
        <v>3063</v>
      </c>
      <c r="B50" s="228">
        <v>400023.34</v>
      </c>
      <c r="C50" s="228">
        <v>0</v>
      </c>
      <c r="D50" s="228">
        <v>52508.94</v>
      </c>
      <c r="E50" s="328">
        <v>118210.87</v>
      </c>
      <c r="F50" s="328">
        <v>157408.03</v>
      </c>
      <c r="H50" s="232">
        <v>81047.5</v>
      </c>
      <c r="J50" s="232">
        <v>449.49</v>
      </c>
      <c r="M50" s="328">
        <v>-1461730.82</v>
      </c>
      <c r="N50" s="328">
        <v>2152655.08</v>
      </c>
      <c r="Q50" s="229">
        <v>2243898.38</v>
      </c>
      <c r="R50" s="229">
        <v>370103.12</v>
      </c>
      <c r="S50" s="229">
        <v>1093.54</v>
      </c>
      <c r="U50" s="229">
        <v>1432416.3</v>
      </c>
      <c r="V50" s="229">
        <v>369997</v>
      </c>
      <c r="W50" s="230">
        <v>3084452.3</v>
      </c>
      <c r="Z50" s="230">
        <v>1213696.08</v>
      </c>
      <c r="AA50" s="230">
        <v>163630.03</v>
      </c>
    </row>
    <row r="51" spans="1:29" x14ac:dyDescent="0.2">
      <c r="A51" s="328" t="s">
        <v>3191</v>
      </c>
      <c r="B51" s="228">
        <v>285717.07</v>
      </c>
      <c r="C51" s="228">
        <v>0</v>
      </c>
      <c r="D51" s="228">
        <v>40384.42</v>
      </c>
      <c r="E51" s="328">
        <v>260168.72</v>
      </c>
      <c r="F51" s="328">
        <v>58560.1</v>
      </c>
      <c r="H51" s="232">
        <v>56475</v>
      </c>
      <c r="J51" s="232">
        <v>295</v>
      </c>
      <c r="M51" s="328">
        <v>-2034729.67</v>
      </c>
      <c r="N51" s="328">
        <v>2872107.81</v>
      </c>
      <c r="Q51" s="229">
        <v>1455930.36</v>
      </c>
      <c r="R51" s="229">
        <v>100000</v>
      </c>
      <c r="S51" s="229">
        <v>1275.71</v>
      </c>
      <c r="U51" s="229">
        <v>916860</v>
      </c>
      <c r="V51" s="229">
        <v>268550</v>
      </c>
      <c r="W51" s="230">
        <v>2031474.6</v>
      </c>
      <c r="Y51" s="230">
        <v>2544</v>
      </c>
      <c r="Z51" s="230">
        <v>679050.49</v>
      </c>
      <c r="AA51" s="230">
        <v>278864.81</v>
      </c>
    </row>
    <row r="52" spans="1:29" x14ac:dyDescent="0.2">
      <c r="A52" s="328" t="s">
        <v>3064</v>
      </c>
      <c r="B52" s="228">
        <v>109673.26</v>
      </c>
      <c r="C52" s="228">
        <v>0</v>
      </c>
      <c r="D52" s="228">
        <v>39440.300000000003</v>
      </c>
      <c r="E52" s="328">
        <v>368004</v>
      </c>
      <c r="F52" s="328">
        <v>89872.75</v>
      </c>
      <c r="J52" s="232">
        <v>26.03</v>
      </c>
      <c r="M52" s="328">
        <v>-1320669.8799999999</v>
      </c>
      <c r="N52" s="328">
        <v>2033236.3</v>
      </c>
      <c r="Q52" s="229">
        <v>1952589.41</v>
      </c>
      <c r="S52" s="229">
        <v>992.63</v>
      </c>
      <c r="U52" s="229">
        <v>859080</v>
      </c>
      <c r="W52" s="230">
        <v>2080970.98</v>
      </c>
      <c r="Z52" s="230">
        <v>735488.11</v>
      </c>
      <c r="AA52" s="230">
        <v>101805.09</v>
      </c>
    </row>
    <row r="53" spans="1:29" x14ac:dyDescent="0.2">
      <c r="A53" s="328" t="s">
        <v>3065</v>
      </c>
      <c r="B53" s="228">
        <v>373736.87</v>
      </c>
      <c r="C53" s="228">
        <v>0</v>
      </c>
      <c r="D53" s="228">
        <v>61544.54</v>
      </c>
      <c r="E53" s="328">
        <v>1951812.93</v>
      </c>
      <c r="F53" s="328">
        <v>384895.12</v>
      </c>
      <c r="M53" s="328">
        <v>2588329.7400000002</v>
      </c>
      <c r="N53" s="328">
        <v>575288.56999999995</v>
      </c>
      <c r="Q53" s="229">
        <v>2084735.46</v>
      </c>
      <c r="S53" s="229">
        <v>1595.5</v>
      </c>
      <c r="U53" s="229">
        <v>702600</v>
      </c>
      <c r="W53" s="230">
        <v>1863251.81</v>
      </c>
      <c r="Z53" s="230">
        <v>994885.54</v>
      </c>
      <c r="AA53" s="230">
        <v>322422.46000000002</v>
      </c>
    </row>
    <row r="54" spans="1:29" x14ac:dyDescent="0.2">
      <c r="A54" s="328" t="s">
        <v>3066</v>
      </c>
      <c r="B54" s="228">
        <v>1045529.5</v>
      </c>
      <c r="C54" s="228">
        <v>0</v>
      </c>
      <c r="D54" s="228">
        <v>10909.21</v>
      </c>
      <c r="E54" s="328">
        <v>2329144.33</v>
      </c>
      <c r="F54" s="328">
        <v>118950.08</v>
      </c>
      <c r="M54" s="328">
        <v>2058418.7</v>
      </c>
      <c r="N54" s="328">
        <v>1317062.58</v>
      </c>
      <c r="Q54" s="229">
        <v>1550422.14</v>
      </c>
      <c r="R54" s="229">
        <v>205800</v>
      </c>
      <c r="S54" s="229">
        <v>3558.67</v>
      </c>
      <c r="U54" s="229">
        <v>1336840</v>
      </c>
      <c r="W54" s="230">
        <v>2158862</v>
      </c>
      <c r="Z54" s="230">
        <v>617985.97</v>
      </c>
      <c r="AA54" s="230">
        <v>190721</v>
      </c>
    </row>
    <row r="55" spans="1:29" x14ac:dyDescent="0.2">
      <c r="A55" s="328" t="s">
        <v>3067</v>
      </c>
      <c r="B55" s="228">
        <v>328738.63</v>
      </c>
      <c r="C55" s="228">
        <v>0</v>
      </c>
      <c r="D55" s="228">
        <v>36828.35</v>
      </c>
      <c r="E55" s="328">
        <v>1605</v>
      </c>
      <c r="F55" s="328">
        <v>101221.42</v>
      </c>
      <c r="M55" s="328">
        <v>-1656049.54</v>
      </c>
      <c r="N55" s="328">
        <v>2202516.2599999998</v>
      </c>
      <c r="Q55" s="229">
        <v>1511322.12</v>
      </c>
      <c r="R55" s="229">
        <v>180800</v>
      </c>
      <c r="S55" s="229">
        <v>284567.46999999997</v>
      </c>
      <c r="U55" s="229">
        <v>676560</v>
      </c>
      <c r="W55" s="230">
        <v>1636140</v>
      </c>
      <c r="Z55" s="230">
        <v>812236.07</v>
      </c>
      <c r="AA55" s="230">
        <v>282946.84000000003</v>
      </c>
    </row>
    <row r="56" spans="1:29" x14ac:dyDescent="0.2">
      <c r="A56" s="328" t="s">
        <v>3192</v>
      </c>
      <c r="B56" s="228">
        <v>796867.62</v>
      </c>
      <c r="C56" s="228">
        <v>0</v>
      </c>
      <c r="D56" s="228">
        <v>17910</v>
      </c>
      <c r="E56" s="328">
        <v>247367</v>
      </c>
      <c r="F56" s="328">
        <v>160399.60999999999</v>
      </c>
      <c r="M56" s="328">
        <v>-1064215.9099999999</v>
      </c>
      <c r="N56" s="328">
        <v>2224684.62</v>
      </c>
      <c r="Q56" s="229">
        <v>1821442.15</v>
      </c>
      <c r="R56" s="229">
        <v>101550</v>
      </c>
      <c r="S56" s="229">
        <v>2934.04</v>
      </c>
      <c r="U56" s="229">
        <v>431880</v>
      </c>
      <c r="W56" s="230">
        <v>1383351.17</v>
      </c>
      <c r="Z56" s="230">
        <v>756218.11</v>
      </c>
      <c r="AA56" s="230">
        <v>156161.39000000001</v>
      </c>
    </row>
    <row r="57" spans="1:29" x14ac:dyDescent="0.2">
      <c r="A57" s="328" t="s">
        <v>3068</v>
      </c>
      <c r="B57" s="228">
        <v>536389.86</v>
      </c>
      <c r="C57" s="228">
        <v>0</v>
      </c>
      <c r="D57" s="228">
        <v>77122.13</v>
      </c>
      <c r="E57" s="328">
        <v>9253</v>
      </c>
      <c r="F57" s="328">
        <v>173003.06</v>
      </c>
      <c r="H57" s="232">
        <v>15600</v>
      </c>
      <c r="J57" s="232">
        <v>85295.9</v>
      </c>
      <c r="L57" s="328">
        <v>-881517.69</v>
      </c>
      <c r="M57" s="328">
        <v>31658.46</v>
      </c>
      <c r="N57" s="328">
        <v>1546692.27</v>
      </c>
      <c r="Q57" s="229">
        <v>1536138.93</v>
      </c>
      <c r="R57" s="229">
        <v>309155</v>
      </c>
      <c r="S57" s="229">
        <v>2386.9</v>
      </c>
      <c r="U57" s="229">
        <v>2110800</v>
      </c>
      <c r="V57" s="229">
        <v>319778.5</v>
      </c>
      <c r="W57" s="230">
        <v>3355390</v>
      </c>
      <c r="Y57" s="230">
        <v>128</v>
      </c>
      <c r="Z57" s="230">
        <v>796971.27</v>
      </c>
      <c r="AA57" s="230">
        <v>127730.95</v>
      </c>
    </row>
    <row r="58" spans="1:29" x14ac:dyDescent="0.2">
      <c r="A58" s="328" t="s">
        <v>3069</v>
      </c>
      <c r="B58" s="228">
        <v>428016.18</v>
      </c>
      <c r="D58" s="228">
        <v>32929.47</v>
      </c>
      <c r="E58" s="328">
        <v>1389428.05</v>
      </c>
      <c r="F58" s="328">
        <v>366946.42</v>
      </c>
      <c r="G58" s="232">
        <v>0</v>
      </c>
      <c r="H58" s="232">
        <v>17400</v>
      </c>
      <c r="I58" s="232">
        <v>163900</v>
      </c>
      <c r="J58" s="232">
        <v>108.37</v>
      </c>
      <c r="L58" s="328">
        <v>1636221.74</v>
      </c>
      <c r="M58" s="328">
        <v>142808.57999999999</v>
      </c>
      <c r="N58" s="328">
        <v>305399.93</v>
      </c>
      <c r="Q58" s="229">
        <v>2110071.8199999998</v>
      </c>
      <c r="S58" s="229">
        <v>2457.2800000000002</v>
      </c>
      <c r="U58" s="229">
        <v>1783970</v>
      </c>
      <c r="V58" s="229">
        <v>331552.5</v>
      </c>
      <c r="W58" s="230">
        <v>3345739</v>
      </c>
      <c r="Z58" s="230">
        <v>859326.81</v>
      </c>
      <c r="AA58" s="230">
        <v>71504.289999999994</v>
      </c>
    </row>
    <row r="59" spans="1:29" x14ac:dyDescent="0.2">
      <c r="A59" s="328" t="s">
        <v>3070</v>
      </c>
      <c r="B59" s="228">
        <v>625221.28</v>
      </c>
      <c r="C59" s="228">
        <v>0</v>
      </c>
      <c r="D59" s="228">
        <v>76986.48</v>
      </c>
      <c r="E59" s="328">
        <v>9</v>
      </c>
      <c r="F59" s="328">
        <v>106766.41</v>
      </c>
      <c r="J59" s="232">
        <v>0</v>
      </c>
      <c r="L59" s="328">
        <v>-517528.59</v>
      </c>
      <c r="M59" s="328">
        <v>-297312.65999999997</v>
      </c>
      <c r="N59" s="328">
        <v>1630025.76</v>
      </c>
      <c r="Q59" s="229">
        <v>1328290.6599999999</v>
      </c>
      <c r="R59" s="229">
        <v>89650</v>
      </c>
      <c r="S59" s="229">
        <v>2376.0500000000002</v>
      </c>
      <c r="U59" s="229">
        <v>1472060</v>
      </c>
      <c r="V59" s="229">
        <v>274572.5</v>
      </c>
      <c r="W59" s="230">
        <v>2441850</v>
      </c>
      <c r="Z59" s="230">
        <v>641091.05000000005</v>
      </c>
      <c r="AA59" s="230">
        <v>90209.5</v>
      </c>
    </row>
    <row r="60" spans="1:29" x14ac:dyDescent="0.2">
      <c r="A60" s="328" t="s">
        <v>3071</v>
      </c>
      <c r="B60" s="228">
        <v>298931.93</v>
      </c>
      <c r="C60" s="228">
        <v>0</v>
      </c>
      <c r="D60" s="228">
        <v>65664.67</v>
      </c>
      <c r="E60" s="328">
        <v>59862.01</v>
      </c>
      <c r="F60" s="328">
        <v>80448.37</v>
      </c>
      <c r="J60" s="232">
        <v>85050</v>
      </c>
      <c r="L60" s="328">
        <v>-1188221.6599999999</v>
      </c>
      <c r="M60" s="328">
        <v>-808764.25</v>
      </c>
      <c r="N60" s="328">
        <v>2454167.9500000002</v>
      </c>
      <c r="Q60" s="229">
        <v>1418498.44</v>
      </c>
      <c r="R60" s="229">
        <v>50000</v>
      </c>
      <c r="S60" s="229">
        <v>901.14</v>
      </c>
      <c r="U60" s="229">
        <v>1798000</v>
      </c>
      <c r="V60" s="229">
        <v>187714</v>
      </c>
      <c r="W60" s="230">
        <v>2761377</v>
      </c>
      <c r="Z60" s="230">
        <v>567661.34</v>
      </c>
      <c r="AA60" s="230">
        <v>163400.29999999999</v>
      </c>
    </row>
    <row r="61" spans="1:29" x14ac:dyDescent="0.2">
      <c r="A61" s="328" t="s">
        <v>3072</v>
      </c>
      <c r="B61" s="228">
        <v>128216.02</v>
      </c>
      <c r="C61" s="228">
        <v>0</v>
      </c>
      <c r="D61" s="228">
        <v>56388.31</v>
      </c>
      <c r="E61" s="328">
        <v>762466.28</v>
      </c>
      <c r="F61" s="328">
        <v>261656.83</v>
      </c>
      <c r="G61" s="232">
        <v>0</v>
      </c>
      <c r="J61" s="232">
        <v>108.9</v>
      </c>
      <c r="L61" s="328">
        <v>-214357.81</v>
      </c>
      <c r="M61" s="328">
        <v>-40242.410000000003</v>
      </c>
      <c r="N61" s="328">
        <v>1419953.5</v>
      </c>
      <c r="Q61" s="229">
        <v>1147720.1399999999</v>
      </c>
      <c r="R61" s="229">
        <v>40000</v>
      </c>
      <c r="S61" s="229">
        <v>642.77</v>
      </c>
      <c r="U61" s="229">
        <v>1087520</v>
      </c>
      <c r="V61" s="229">
        <v>136125</v>
      </c>
      <c r="W61" s="230">
        <v>1844622</v>
      </c>
      <c r="Y61" s="230">
        <v>10460</v>
      </c>
      <c r="Z61" s="230">
        <v>468715.25</v>
      </c>
      <c r="AA61" s="230">
        <v>44945.4</v>
      </c>
    </row>
    <row r="62" spans="1:29" x14ac:dyDescent="0.2">
      <c r="A62" s="328" t="s">
        <v>3073</v>
      </c>
      <c r="B62" s="228">
        <v>263986.51</v>
      </c>
      <c r="D62" s="228">
        <v>33074.44</v>
      </c>
      <c r="E62" s="328">
        <v>441365.7</v>
      </c>
      <c r="F62" s="328">
        <v>215664.59</v>
      </c>
      <c r="J62" s="232">
        <v>85050</v>
      </c>
      <c r="L62" s="328">
        <v>-1233222.4099999999</v>
      </c>
      <c r="M62" s="328">
        <v>159614.29</v>
      </c>
      <c r="N62" s="328">
        <v>1982389.67</v>
      </c>
      <c r="Q62" s="229">
        <v>974512.06</v>
      </c>
      <c r="S62" s="229">
        <v>853.35</v>
      </c>
      <c r="U62" s="229">
        <v>1333080</v>
      </c>
      <c r="V62" s="229">
        <v>168373</v>
      </c>
      <c r="W62" s="230">
        <v>1980519</v>
      </c>
      <c r="Y62" s="230">
        <v>1728</v>
      </c>
      <c r="Z62" s="230">
        <v>444611.6</v>
      </c>
      <c r="AA62" s="230">
        <v>89700.12</v>
      </c>
    </row>
    <row r="63" spans="1:29" s="329" customFormat="1" x14ac:dyDescent="0.2">
      <c r="A63" s="329" t="s">
        <v>3074</v>
      </c>
      <c r="B63" s="321">
        <v>783186.15</v>
      </c>
      <c r="C63" s="321">
        <v>16725.27</v>
      </c>
      <c r="D63" s="321">
        <v>111620.08</v>
      </c>
      <c r="E63" s="329">
        <v>489757.53</v>
      </c>
      <c r="F63" s="329">
        <v>180335</v>
      </c>
      <c r="G63" s="322"/>
      <c r="H63" s="322"/>
      <c r="I63" s="322"/>
      <c r="J63" s="322">
        <v>85250</v>
      </c>
      <c r="L63" s="329">
        <v>-100608.5</v>
      </c>
      <c r="M63" s="329">
        <v>148436.96</v>
      </c>
      <c r="N63" s="329">
        <v>1478254.91</v>
      </c>
      <c r="O63" s="323"/>
      <c r="P63" s="323"/>
      <c r="Q63" s="323">
        <v>928048.43</v>
      </c>
      <c r="R63" s="323"/>
      <c r="S63" s="323">
        <v>2592.0300000000002</v>
      </c>
      <c r="T63" s="323"/>
      <c r="U63" s="323">
        <v>1377280</v>
      </c>
      <c r="V63" s="323">
        <v>195201.5</v>
      </c>
      <c r="W63" s="324">
        <v>1987705</v>
      </c>
      <c r="X63" s="324"/>
      <c r="Y63" s="324"/>
      <c r="Z63" s="324">
        <v>425777.85</v>
      </c>
      <c r="AA63" s="324">
        <v>119348.45</v>
      </c>
      <c r="AB63" s="324"/>
      <c r="AC63" s="324"/>
    </row>
    <row r="64" spans="1:29" x14ac:dyDescent="0.2">
      <c r="A64" s="328" t="s">
        <v>3075</v>
      </c>
      <c r="B64" s="228">
        <v>250233.79</v>
      </c>
      <c r="D64" s="228">
        <v>75235.960000000006</v>
      </c>
      <c r="E64" s="328">
        <v>1564002.96</v>
      </c>
      <c r="F64" s="328">
        <v>53933.88</v>
      </c>
      <c r="G64" s="232">
        <v>1205.5999999999999</v>
      </c>
      <c r="L64" s="328">
        <v>320546.14</v>
      </c>
      <c r="M64" s="328">
        <v>1240804.42</v>
      </c>
      <c r="N64" s="328">
        <v>424358.77</v>
      </c>
      <c r="Q64" s="229">
        <v>1141444.25</v>
      </c>
      <c r="R64" s="229">
        <v>145500</v>
      </c>
      <c r="S64" s="229">
        <v>1249.97</v>
      </c>
      <c r="U64" s="229">
        <v>1202800</v>
      </c>
      <c r="V64" s="229">
        <v>254622.5</v>
      </c>
      <c r="W64" s="230">
        <v>2058285.5</v>
      </c>
      <c r="Y64" s="230">
        <v>4054</v>
      </c>
      <c r="Z64" s="230">
        <v>614216.24</v>
      </c>
      <c r="AA64" s="230">
        <v>112569.32</v>
      </c>
    </row>
    <row r="65" spans="1:29" x14ac:dyDescent="0.2">
      <c r="A65" s="328" t="s">
        <v>3076</v>
      </c>
      <c r="B65" s="228">
        <v>161441.59</v>
      </c>
      <c r="D65" s="228">
        <v>39649.83</v>
      </c>
      <c r="E65" s="328">
        <v>155224.95000000001</v>
      </c>
      <c r="F65" s="328">
        <v>40866.69</v>
      </c>
      <c r="J65" s="232">
        <v>328.72</v>
      </c>
      <c r="M65" s="328">
        <v>19792.39</v>
      </c>
      <c r="N65" s="328">
        <v>457634.96</v>
      </c>
      <c r="Q65" s="229">
        <v>912201.97</v>
      </c>
      <c r="R65" s="229">
        <v>90840</v>
      </c>
      <c r="S65" s="229">
        <v>957.14</v>
      </c>
      <c r="U65" s="229">
        <v>1649650</v>
      </c>
      <c r="V65" s="229">
        <v>198699</v>
      </c>
      <c r="W65" s="230">
        <v>2249365</v>
      </c>
      <c r="Y65" s="230">
        <v>10820</v>
      </c>
      <c r="Z65" s="230">
        <v>611783.37</v>
      </c>
      <c r="AA65" s="230">
        <v>60952.75</v>
      </c>
    </row>
    <row r="66" spans="1:29" x14ac:dyDescent="0.2">
      <c r="A66" s="328" t="s">
        <v>3077</v>
      </c>
      <c r="B66" s="228">
        <v>417356.71</v>
      </c>
      <c r="C66" s="228">
        <v>0</v>
      </c>
      <c r="D66" s="228">
        <v>77538.98</v>
      </c>
      <c r="E66" s="328">
        <v>4</v>
      </c>
      <c r="F66" s="328">
        <v>102605.48</v>
      </c>
      <c r="J66" s="232">
        <v>109.95</v>
      </c>
      <c r="L66" s="328">
        <v>-444996.86</v>
      </c>
      <c r="M66" s="328">
        <v>-213743.28</v>
      </c>
      <c r="N66" s="328">
        <v>1208029.25</v>
      </c>
      <c r="Q66" s="229">
        <v>1346689.11</v>
      </c>
      <c r="R66" s="229">
        <v>70000</v>
      </c>
      <c r="S66" s="229">
        <v>1769.99</v>
      </c>
      <c r="U66" s="229">
        <v>1872920</v>
      </c>
      <c r="V66" s="229">
        <v>309628.5</v>
      </c>
      <c r="W66" s="230">
        <v>2928986</v>
      </c>
      <c r="Z66" s="230">
        <v>592936.28</v>
      </c>
      <c r="AA66" s="230">
        <v>30979.21</v>
      </c>
    </row>
    <row r="67" spans="1:29" x14ac:dyDescent="0.2">
      <c r="A67" s="328" t="s">
        <v>3078</v>
      </c>
      <c r="B67" s="228">
        <v>484273.51</v>
      </c>
      <c r="C67" s="228">
        <v>0</v>
      </c>
      <c r="D67" s="228">
        <v>70960.23</v>
      </c>
      <c r="E67" s="328">
        <v>626996.6</v>
      </c>
      <c r="F67" s="328">
        <v>263126.27</v>
      </c>
      <c r="G67" s="232">
        <v>0</v>
      </c>
      <c r="I67" s="232">
        <v>70000</v>
      </c>
      <c r="J67" s="232">
        <v>44.86</v>
      </c>
      <c r="L67" s="328">
        <v>-825356.04</v>
      </c>
      <c r="M67" s="328">
        <v>60427.02</v>
      </c>
      <c r="N67" s="328">
        <v>2340789.7799999998</v>
      </c>
      <c r="Q67" s="229">
        <v>1225724.05</v>
      </c>
      <c r="S67" s="229">
        <v>2256.87</v>
      </c>
      <c r="U67" s="229">
        <v>1207230</v>
      </c>
      <c r="V67" s="229">
        <v>250308.5</v>
      </c>
      <c r="W67" s="230">
        <v>2113496</v>
      </c>
      <c r="Y67" s="230">
        <v>12427</v>
      </c>
      <c r="Z67" s="230">
        <v>625498.30000000005</v>
      </c>
      <c r="AA67" s="230">
        <v>134647.13</v>
      </c>
    </row>
    <row r="68" spans="1:29" x14ac:dyDescent="0.2">
      <c r="A68" s="328" t="s">
        <v>3079</v>
      </c>
      <c r="B68" s="228">
        <v>169456.41</v>
      </c>
      <c r="D68" s="228">
        <v>26004.959999999999</v>
      </c>
      <c r="E68" s="328">
        <v>82739</v>
      </c>
      <c r="F68" s="328">
        <v>309622.09000000003</v>
      </c>
      <c r="G68" s="232">
        <v>3500</v>
      </c>
      <c r="J68" s="232">
        <v>105</v>
      </c>
      <c r="L68" s="328">
        <v>69402.100000000006</v>
      </c>
      <c r="M68" s="328">
        <v>20644.71</v>
      </c>
      <c r="N68" s="328">
        <v>489048.9</v>
      </c>
      <c r="Q68" s="229">
        <v>1310301.47</v>
      </c>
      <c r="R68" s="229">
        <v>94500</v>
      </c>
      <c r="S68" s="229">
        <v>564.44000000000005</v>
      </c>
      <c r="U68" s="229">
        <v>1233440</v>
      </c>
      <c r="V68" s="229">
        <v>284233.5</v>
      </c>
      <c r="W68" s="230">
        <v>2199522</v>
      </c>
      <c r="Z68" s="230">
        <v>645627.5</v>
      </c>
      <c r="AA68" s="230">
        <v>67768.160000000003</v>
      </c>
      <c r="AC68" s="230">
        <v>5000</v>
      </c>
    </row>
    <row r="69" spans="1:29" x14ac:dyDescent="0.2">
      <c r="A69" s="328" t="s">
        <v>3193</v>
      </c>
      <c r="B69" s="228">
        <v>199299.29</v>
      </c>
      <c r="D69" s="228">
        <v>44995.19</v>
      </c>
      <c r="E69" s="328">
        <v>1518847.08</v>
      </c>
      <c r="F69" s="328">
        <v>504027.64</v>
      </c>
      <c r="J69" s="232">
        <v>187.06</v>
      </c>
      <c r="M69" s="328">
        <v>-47212.2</v>
      </c>
      <c r="N69" s="328">
        <v>2396007.25</v>
      </c>
      <c r="Q69" s="229">
        <v>1252065.99</v>
      </c>
      <c r="R69" s="229">
        <v>100000</v>
      </c>
      <c r="S69" s="229">
        <v>1061.07</v>
      </c>
      <c r="U69" s="229">
        <v>3484550</v>
      </c>
      <c r="V69" s="229">
        <v>289612.33</v>
      </c>
      <c r="W69" s="230">
        <v>4324324</v>
      </c>
      <c r="Y69" s="230">
        <v>6520</v>
      </c>
      <c r="Z69" s="230">
        <v>723969.67</v>
      </c>
      <c r="AA69" s="230">
        <v>154288.63</v>
      </c>
    </row>
    <row r="70" spans="1:29" x14ac:dyDescent="0.2">
      <c r="A70" s="328" t="s">
        <v>3207</v>
      </c>
      <c r="B70" s="228">
        <v>424304.32</v>
      </c>
      <c r="D70" s="228">
        <v>61076.62</v>
      </c>
      <c r="E70" s="328">
        <v>4542875.2699999996</v>
      </c>
      <c r="F70" s="328">
        <v>109097.47</v>
      </c>
      <c r="J70" s="232">
        <v>51713.2</v>
      </c>
      <c r="L70" s="328">
        <v>-375795.99</v>
      </c>
      <c r="M70" s="328">
        <v>-715745.86</v>
      </c>
      <c r="N70" s="328">
        <v>6403982.4100000001</v>
      </c>
      <c r="Q70" s="229">
        <v>1016267.84</v>
      </c>
      <c r="S70" s="229">
        <v>1616.16</v>
      </c>
      <c r="U70" s="229">
        <v>461440</v>
      </c>
      <c r="V70" s="229">
        <v>398481.5</v>
      </c>
      <c r="W70" s="230">
        <v>1214996.67</v>
      </c>
      <c r="Z70" s="230">
        <v>562689.79</v>
      </c>
      <c r="AA70" s="230">
        <v>301919.12</v>
      </c>
      <c r="AB70" s="230">
        <v>25000</v>
      </c>
    </row>
    <row r="71" spans="1:29" x14ac:dyDescent="0.2">
      <c r="A71" s="328" t="s">
        <v>3080</v>
      </c>
      <c r="B71" s="228">
        <v>445721.58</v>
      </c>
      <c r="C71" s="228">
        <v>0</v>
      </c>
      <c r="D71" s="228">
        <v>166811.99</v>
      </c>
      <c r="E71" s="328">
        <v>756124.18</v>
      </c>
      <c r="F71" s="328">
        <v>-26169.74</v>
      </c>
      <c r="J71" s="232">
        <v>1505.25</v>
      </c>
      <c r="M71" s="328">
        <v>-927102.06</v>
      </c>
      <c r="N71" s="328">
        <v>2227185.62</v>
      </c>
      <c r="O71" s="229">
        <v>2239.59</v>
      </c>
      <c r="Q71" s="229">
        <v>2523810.7000000002</v>
      </c>
      <c r="U71" s="229">
        <v>2304900</v>
      </c>
      <c r="W71" s="230">
        <v>3677219.94</v>
      </c>
      <c r="X71" s="230">
        <v>9160</v>
      </c>
      <c r="Z71" s="230">
        <v>982346.35</v>
      </c>
      <c r="AA71" s="230">
        <v>121324.8</v>
      </c>
    </row>
    <row r="72" spans="1:29" x14ac:dyDescent="0.2">
      <c r="A72" s="328" t="s">
        <v>3081</v>
      </c>
      <c r="B72" s="228">
        <v>496265.24</v>
      </c>
      <c r="C72" s="228">
        <v>0</v>
      </c>
      <c r="D72" s="228">
        <v>296504.57</v>
      </c>
      <c r="E72" s="328">
        <v>280659.87</v>
      </c>
      <c r="F72" s="328">
        <v>18040.52</v>
      </c>
      <c r="J72" s="232">
        <v>3034.5</v>
      </c>
      <c r="M72" s="328">
        <v>-2980151.41</v>
      </c>
      <c r="N72" s="328">
        <v>4014093.13</v>
      </c>
      <c r="O72" s="229">
        <v>2010.78</v>
      </c>
      <c r="Q72" s="229">
        <v>1891678.23</v>
      </c>
      <c r="U72" s="229">
        <v>2167020</v>
      </c>
      <c r="W72" s="230">
        <v>3323798.93</v>
      </c>
      <c r="X72" s="230">
        <v>9020</v>
      </c>
      <c r="Z72" s="230">
        <v>581874.02</v>
      </c>
      <c r="AA72" s="230">
        <v>91522.08</v>
      </c>
    </row>
    <row r="73" spans="1:29" x14ac:dyDescent="0.2">
      <c r="A73" s="328" t="s">
        <v>3082</v>
      </c>
      <c r="B73" s="228">
        <v>666333.59</v>
      </c>
      <c r="C73" s="228">
        <v>0</v>
      </c>
      <c r="D73" s="228">
        <v>192695.8</v>
      </c>
      <c r="E73" s="328">
        <v>-13491.52</v>
      </c>
      <c r="F73" s="328">
        <v>95326.98</v>
      </c>
      <c r="M73" s="328">
        <v>-1119311.55</v>
      </c>
      <c r="N73" s="328">
        <v>2082417.38</v>
      </c>
      <c r="O73" s="229">
        <v>81.819999999999993</v>
      </c>
      <c r="Q73" s="229">
        <v>1876115.35</v>
      </c>
      <c r="R73" s="229">
        <v>3000</v>
      </c>
      <c r="S73" s="229">
        <v>2479.35</v>
      </c>
      <c r="U73" s="229">
        <v>2133400</v>
      </c>
      <c r="W73" s="230">
        <v>3412417.5</v>
      </c>
      <c r="X73" s="230">
        <v>10507</v>
      </c>
      <c r="Y73" s="230">
        <v>1280</v>
      </c>
      <c r="Z73" s="230">
        <v>500528.76</v>
      </c>
      <c r="AA73" s="230">
        <v>112584.24</v>
      </c>
    </row>
    <row r="74" spans="1:29" x14ac:dyDescent="0.2">
      <c r="A74" s="328" t="s">
        <v>3083</v>
      </c>
      <c r="B74" s="228">
        <v>599926.84</v>
      </c>
      <c r="C74" s="228">
        <v>0</v>
      </c>
      <c r="D74" s="228">
        <v>212586.5</v>
      </c>
      <c r="E74" s="328">
        <v>4</v>
      </c>
      <c r="F74" s="328">
        <v>93672.46</v>
      </c>
      <c r="J74" s="232">
        <v>59</v>
      </c>
      <c r="M74" s="328">
        <v>-1392456.84</v>
      </c>
      <c r="N74" s="328">
        <v>2028298.74</v>
      </c>
      <c r="Q74" s="229">
        <v>1828046.2</v>
      </c>
      <c r="S74" s="229">
        <v>2509.75</v>
      </c>
      <c r="U74" s="229">
        <v>2060360</v>
      </c>
      <c r="W74" s="230">
        <v>3166506.5</v>
      </c>
      <c r="X74" s="230">
        <v>13980</v>
      </c>
      <c r="Z74" s="230">
        <v>408358.19</v>
      </c>
      <c r="AA74" s="230">
        <v>31782.36</v>
      </c>
    </row>
    <row r="75" spans="1:29" x14ac:dyDescent="0.2">
      <c r="A75" s="328" t="s">
        <v>3084</v>
      </c>
      <c r="B75" s="228">
        <v>384807.34</v>
      </c>
      <c r="C75" s="228">
        <v>0</v>
      </c>
      <c r="D75" s="228">
        <v>105625.44</v>
      </c>
      <c r="E75" s="328">
        <v>-57389.97</v>
      </c>
      <c r="F75" s="328">
        <v>46218</v>
      </c>
      <c r="M75" s="328">
        <v>-1347838.52</v>
      </c>
      <c r="N75" s="328">
        <v>2569886.96</v>
      </c>
      <c r="O75" s="229">
        <v>85.77</v>
      </c>
      <c r="Q75" s="229">
        <v>1725669.46</v>
      </c>
      <c r="S75" s="229">
        <v>1221.81</v>
      </c>
      <c r="U75" s="229">
        <v>1431640</v>
      </c>
      <c r="W75" s="230">
        <v>3427089.5</v>
      </c>
      <c r="X75" s="230">
        <v>2600</v>
      </c>
      <c r="Z75" s="230">
        <v>386173.19</v>
      </c>
      <c r="AA75" s="230">
        <v>85541.98</v>
      </c>
    </row>
    <row r="76" spans="1:29" x14ac:dyDescent="0.2">
      <c r="A76" s="328" t="s">
        <v>3085</v>
      </c>
      <c r="B76" s="228">
        <v>570137.27</v>
      </c>
      <c r="C76" s="228">
        <v>0</v>
      </c>
      <c r="D76" s="228">
        <v>44075.040000000001</v>
      </c>
      <c r="E76" s="328">
        <v>-32226.41</v>
      </c>
      <c r="F76" s="328">
        <v>-42334.400000000001</v>
      </c>
      <c r="M76" s="328">
        <v>-907517.68</v>
      </c>
      <c r="N76" s="328">
        <v>1423307.83</v>
      </c>
      <c r="O76" s="229">
        <v>1984.57</v>
      </c>
      <c r="Q76" s="229">
        <v>1368548.69</v>
      </c>
      <c r="U76" s="229">
        <v>1919140</v>
      </c>
      <c r="W76" s="230">
        <v>2870344.34</v>
      </c>
      <c r="Z76" s="230">
        <v>276152.28999999998</v>
      </c>
      <c r="AA76" s="230">
        <v>119315.28</v>
      </c>
    </row>
    <row r="77" spans="1:29" x14ac:dyDescent="0.2">
      <c r="A77" s="328" t="s">
        <v>3194</v>
      </c>
      <c r="B77" s="228">
        <v>107284.56</v>
      </c>
      <c r="C77" s="228">
        <v>0</v>
      </c>
      <c r="D77" s="228">
        <v>328233.32</v>
      </c>
      <c r="E77" s="328">
        <v>-68334.710000000006</v>
      </c>
      <c r="F77" s="328">
        <v>33019.449999999997</v>
      </c>
      <c r="J77" s="232">
        <v>768.39</v>
      </c>
      <c r="M77" s="328">
        <v>-1650823.97</v>
      </c>
      <c r="N77" s="328">
        <v>2051654.89</v>
      </c>
      <c r="Q77" s="229">
        <v>1883671.43</v>
      </c>
      <c r="S77" s="229">
        <v>447.42</v>
      </c>
      <c r="U77" s="229">
        <v>2020620</v>
      </c>
      <c r="W77" s="230">
        <v>2954512.5</v>
      </c>
      <c r="X77" s="230">
        <v>11220</v>
      </c>
      <c r="Y77" s="230">
        <v>3060</v>
      </c>
      <c r="Z77" s="230">
        <v>767339.14</v>
      </c>
      <c r="AA77" s="230">
        <v>170003.9</v>
      </c>
    </row>
    <row r="78" spans="1:29" x14ac:dyDescent="0.2">
      <c r="A78" s="328" t="s">
        <v>3086</v>
      </c>
      <c r="B78" s="228">
        <v>209305.34</v>
      </c>
      <c r="C78" s="228">
        <v>0</v>
      </c>
      <c r="D78" s="228">
        <v>62943.26</v>
      </c>
      <c r="E78" s="328">
        <v>729448.9</v>
      </c>
      <c r="F78" s="328">
        <v>42324.76</v>
      </c>
      <c r="H78" s="232">
        <v>27675</v>
      </c>
      <c r="J78" s="232">
        <v>360.66</v>
      </c>
      <c r="M78" s="328">
        <v>-505925.61</v>
      </c>
      <c r="N78" s="328">
        <v>1625943.2</v>
      </c>
      <c r="Q78" s="229">
        <v>1849345.35</v>
      </c>
      <c r="R78" s="229">
        <v>63930</v>
      </c>
      <c r="S78" s="229">
        <v>572.24</v>
      </c>
      <c r="U78" s="229">
        <v>1008780</v>
      </c>
      <c r="V78" s="229">
        <v>90</v>
      </c>
      <c r="W78" s="230">
        <v>1978248</v>
      </c>
      <c r="Z78" s="230">
        <v>833775.9</v>
      </c>
      <c r="AA78" s="230">
        <v>214724.68</v>
      </c>
    </row>
    <row r="79" spans="1:29" x14ac:dyDescent="0.2">
      <c r="A79" s="328" t="s">
        <v>3087</v>
      </c>
      <c r="B79" s="228">
        <v>93336.37</v>
      </c>
      <c r="C79" s="228">
        <v>0</v>
      </c>
      <c r="D79" s="228">
        <v>78492.460000000006</v>
      </c>
      <c r="E79" s="328">
        <v>441304.18</v>
      </c>
      <c r="F79" s="328">
        <v>73269.539999999994</v>
      </c>
      <c r="H79" s="232">
        <v>36675</v>
      </c>
      <c r="M79" s="328">
        <v>-1161824.49</v>
      </c>
      <c r="N79" s="328">
        <v>1700209.39</v>
      </c>
      <c r="Q79" s="229">
        <v>2492832.62</v>
      </c>
      <c r="R79" s="229">
        <v>50000</v>
      </c>
      <c r="S79" s="229">
        <v>211.24</v>
      </c>
      <c r="U79" s="229">
        <v>1328310</v>
      </c>
      <c r="V79" s="229">
        <v>200</v>
      </c>
      <c r="W79" s="230">
        <v>2552468</v>
      </c>
      <c r="Z79" s="230">
        <v>1057370.58</v>
      </c>
      <c r="AA79" s="230">
        <v>150372.63</v>
      </c>
    </row>
    <row r="80" spans="1:29" x14ac:dyDescent="0.2">
      <c r="A80" s="328" t="s">
        <v>3088</v>
      </c>
      <c r="B80" s="228">
        <v>228279.22</v>
      </c>
      <c r="C80" s="228">
        <v>0</v>
      </c>
      <c r="D80" s="228">
        <v>60217.73</v>
      </c>
      <c r="E80" s="328">
        <v>407481.39</v>
      </c>
      <c r="F80" s="328">
        <v>56538.55</v>
      </c>
      <c r="H80" s="232">
        <v>28850</v>
      </c>
      <c r="J80" s="232">
        <v>11407</v>
      </c>
      <c r="M80" s="328">
        <v>-738302.49</v>
      </c>
      <c r="N80" s="328">
        <v>1448416.88</v>
      </c>
      <c r="Q80" s="229">
        <v>1631351.68</v>
      </c>
      <c r="R80" s="229">
        <v>80000</v>
      </c>
      <c r="S80" s="229">
        <v>760.14</v>
      </c>
      <c r="U80" s="229">
        <v>1467600</v>
      </c>
      <c r="W80" s="230">
        <v>2348570</v>
      </c>
      <c r="Z80" s="230">
        <v>683672.24</v>
      </c>
      <c r="AA80" s="230">
        <v>145324.07999999999</v>
      </c>
    </row>
    <row r="81" spans="1:29" x14ac:dyDescent="0.2">
      <c r="A81" s="328" t="s">
        <v>3089</v>
      </c>
      <c r="B81" s="228">
        <v>209656.53</v>
      </c>
      <c r="C81" s="228">
        <v>0</v>
      </c>
      <c r="D81" s="228">
        <v>13762.39</v>
      </c>
      <c r="E81" s="328">
        <v>459969.67</v>
      </c>
      <c r="F81" s="328">
        <v>255451.32</v>
      </c>
      <c r="H81" s="232">
        <v>22825</v>
      </c>
      <c r="M81" s="328">
        <v>-1186283.45</v>
      </c>
      <c r="N81" s="328">
        <v>2079850.72</v>
      </c>
      <c r="Q81" s="229">
        <v>1516428.66</v>
      </c>
      <c r="R81" s="229">
        <v>90000</v>
      </c>
      <c r="S81" s="229">
        <v>564.88</v>
      </c>
      <c r="U81" s="229">
        <v>859542.57</v>
      </c>
      <c r="W81" s="230">
        <v>1549854.07</v>
      </c>
      <c r="Z81" s="230">
        <v>660756.80000000005</v>
      </c>
      <c r="AA81" s="230">
        <v>233477.6</v>
      </c>
    </row>
    <row r="82" spans="1:29" x14ac:dyDescent="0.2">
      <c r="A82" s="328" t="s">
        <v>3090</v>
      </c>
      <c r="B82" s="228">
        <v>113316.59</v>
      </c>
      <c r="C82" s="228">
        <v>0</v>
      </c>
      <c r="D82" s="228">
        <v>19418.16</v>
      </c>
      <c r="E82" s="328">
        <v>443827.13</v>
      </c>
      <c r="F82" s="328">
        <v>81533.070000000007</v>
      </c>
      <c r="H82" s="232">
        <v>32925</v>
      </c>
      <c r="J82" s="232">
        <v>270.08999999999997</v>
      </c>
      <c r="M82" s="328">
        <v>-866192.65</v>
      </c>
      <c r="N82" s="328">
        <v>1478004.6</v>
      </c>
      <c r="Q82" s="229">
        <v>1825236.3</v>
      </c>
      <c r="R82" s="229">
        <v>99940</v>
      </c>
      <c r="S82" s="229">
        <v>251.45</v>
      </c>
      <c r="U82" s="229">
        <v>1073630</v>
      </c>
      <c r="W82" s="230">
        <v>2133480.98</v>
      </c>
      <c r="Z82" s="230">
        <v>711825.59</v>
      </c>
      <c r="AA82" s="230">
        <v>140663.26999999999</v>
      </c>
    </row>
    <row r="83" spans="1:29" x14ac:dyDescent="0.2">
      <c r="A83" s="328" t="s">
        <v>3091</v>
      </c>
      <c r="B83" s="228">
        <v>268841.89</v>
      </c>
      <c r="C83" s="228">
        <v>0</v>
      </c>
      <c r="D83" s="228">
        <v>69561.75</v>
      </c>
      <c r="E83" s="328">
        <v>179164.62</v>
      </c>
      <c r="F83" s="328">
        <v>757756.61</v>
      </c>
      <c r="H83" s="232">
        <v>38075</v>
      </c>
      <c r="J83" s="232">
        <v>100</v>
      </c>
      <c r="M83" s="328">
        <v>-969531.22</v>
      </c>
      <c r="N83" s="328">
        <v>1774409.19</v>
      </c>
      <c r="Q83" s="229">
        <v>2753497.08</v>
      </c>
      <c r="R83" s="229">
        <v>87893</v>
      </c>
      <c r="S83" s="229">
        <v>906.24</v>
      </c>
      <c r="U83" s="229">
        <v>1817330</v>
      </c>
      <c r="W83" s="230">
        <v>2981489</v>
      </c>
      <c r="Z83" s="230">
        <v>881200.16</v>
      </c>
      <c r="AA83" s="230">
        <v>364658.26</v>
      </c>
      <c r="AB83" s="230">
        <v>7</v>
      </c>
    </row>
    <row r="84" spans="1:29" x14ac:dyDescent="0.2">
      <c r="A84" s="328" t="s">
        <v>3092</v>
      </c>
      <c r="B84" s="228">
        <v>121710.81</v>
      </c>
      <c r="C84" s="228">
        <v>0</v>
      </c>
      <c r="D84" s="228">
        <v>52540.89</v>
      </c>
      <c r="E84" s="328">
        <v>564384.06999999995</v>
      </c>
      <c r="F84" s="328">
        <v>68402.600000000006</v>
      </c>
      <c r="H84" s="232">
        <v>36375</v>
      </c>
      <c r="M84" s="328">
        <v>-823982.49</v>
      </c>
      <c r="N84" s="328">
        <v>1568940.19</v>
      </c>
      <c r="Q84" s="229">
        <v>2208090.59</v>
      </c>
      <c r="R84" s="229">
        <v>20000</v>
      </c>
      <c r="S84" s="229">
        <v>335.13</v>
      </c>
      <c r="U84" s="229">
        <v>1726670</v>
      </c>
      <c r="W84" s="230">
        <v>2978474</v>
      </c>
      <c r="Z84" s="230">
        <v>765000.11</v>
      </c>
      <c r="AA84" s="230">
        <v>185904.36</v>
      </c>
      <c r="AB84" s="230">
        <v>1</v>
      </c>
      <c r="AC84" s="230">
        <v>10.58</v>
      </c>
    </row>
    <row r="85" spans="1:29" x14ac:dyDescent="0.2">
      <c r="A85" s="328" t="s">
        <v>3093</v>
      </c>
      <c r="B85" s="228">
        <v>202472.56</v>
      </c>
      <c r="C85" s="228">
        <v>0</v>
      </c>
      <c r="D85" s="228">
        <v>21736.05</v>
      </c>
      <c r="E85" s="328">
        <v>438267.06</v>
      </c>
      <c r="F85" s="328">
        <v>43915.14</v>
      </c>
      <c r="H85" s="232">
        <v>33525</v>
      </c>
      <c r="M85" s="328">
        <v>-801486.64</v>
      </c>
      <c r="N85" s="328">
        <v>1499346.49</v>
      </c>
      <c r="Q85" s="229">
        <v>2083758.12</v>
      </c>
      <c r="R85" s="229">
        <v>102650</v>
      </c>
      <c r="S85" s="229">
        <v>1378.11</v>
      </c>
      <c r="U85" s="229">
        <v>1084200</v>
      </c>
      <c r="W85" s="230">
        <v>2364760.83</v>
      </c>
      <c r="Z85" s="230">
        <v>780320.62</v>
      </c>
      <c r="AA85" s="230">
        <v>151898.82</v>
      </c>
    </row>
    <row r="86" spans="1:29" x14ac:dyDescent="0.2">
      <c r="A86" s="328" t="s">
        <v>3201</v>
      </c>
      <c r="B86" s="228">
        <v>136211.47</v>
      </c>
      <c r="C86" s="228">
        <v>0</v>
      </c>
      <c r="D86" s="228">
        <v>32044.52</v>
      </c>
      <c r="E86" s="328">
        <v>445997.14</v>
      </c>
      <c r="F86" s="328">
        <v>29301.85</v>
      </c>
      <c r="H86" s="232">
        <v>23475</v>
      </c>
      <c r="J86" s="232">
        <v>5938</v>
      </c>
      <c r="M86" s="328">
        <v>-1586712.75</v>
      </c>
      <c r="N86" s="328">
        <v>2293429.0699999998</v>
      </c>
      <c r="Q86" s="229">
        <v>1038572.86</v>
      </c>
      <c r="R86" s="229">
        <v>48000</v>
      </c>
      <c r="S86" s="229">
        <v>568.46</v>
      </c>
      <c r="U86" s="229">
        <v>917570</v>
      </c>
      <c r="V86" s="229">
        <v>384</v>
      </c>
      <c r="W86" s="230">
        <v>1429514.92</v>
      </c>
      <c r="Z86" s="230">
        <v>544429.96</v>
      </c>
      <c r="AA86" s="230">
        <v>123724.78</v>
      </c>
    </row>
    <row r="87" spans="1:29" x14ac:dyDescent="0.2">
      <c r="A87" s="328" t="s">
        <v>3094</v>
      </c>
      <c r="B87" s="228">
        <v>572560</v>
      </c>
      <c r="C87" s="228">
        <v>0</v>
      </c>
      <c r="D87" s="228">
        <v>42571.32</v>
      </c>
      <c r="E87" s="328">
        <v>600106.25</v>
      </c>
      <c r="F87" s="328">
        <v>49682.64</v>
      </c>
      <c r="I87" s="232">
        <v>0</v>
      </c>
      <c r="M87" s="328">
        <v>-397940.19</v>
      </c>
      <c r="N87" s="328">
        <v>1525529.54</v>
      </c>
      <c r="Q87" s="229">
        <v>806025.69</v>
      </c>
      <c r="R87" s="229">
        <v>95000</v>
      </c>
      <c r="S87" s="229">
        <v>2795.36</v>
      </c>
      <c r="U87" s="229">
        <v>819513</v>
      </c>
      <c r="W87" s="230">
        <v>1080771</v>
      </c>
      <c r="Z87" s="230">
        <v>495700.94</v>
      </c>
      <c r="AA87" s="230">
        <v>9531.25</v>
      </c>
    </row>
    <row r="88" spans="1:29" x14ac:dyDescent="0.2">
      <c r="A88" s="328" t="s">
        <v>3095</v>
      </c>
      <c r="B88" s="228">
        <v>391179.08</v>
      </c>
      <c r="C88" s="228">
        <v>0</v>
      </c>
      <c r="D88" s="228">
        <v>13962.84</v>
      </c>
      <c r="E88" s="328">
        <v>2202096.91</v>
      </c>
      <c r="F88" s="328">
        <v>39450.019999999997</v>
      </c>
      <c r="H88" s="232">
        <v>0</v>
      </c>
      <c r="I88" s="232">
        <v>0</v>
      </c>
      <c r="M88" s="328">
        <v>1178776.3700000001</v>
      </c>
      <c r="N88" s="328">
        <v>1451545.03</v>
      </c>
      <c r="Q88" s="229">
        <v>666522.47</v>
      </c>
      <c r="S88" s="229">
        <v>1255.57</v>
      </c>
      <c r="U88" s="229">
        <v>964070</v>
      </c>
      <c r="W88" s="230">
        <v>1238147</v>
      </c>
      <c r="Z88" s="230">
        <v>319831.01</v>
      </c>
      <c r="AA88" s="230">
        <v>57502.58</v>
      </c>
    </row>
    <row r="89" spans="1:29" x14ac:dyDescent="0.2">
      <c r="A89" s="328" t="s">
        <v>3096</v>
      </c>
      <c r="B89" s="228">
        <v>623813.19999999995</v>
      </c>
      <c r="C89" s="228">
        <v>0</v>
      </c>
      <c r="D89" s="228">
        <v>20041.36</v>
      </c>
      <c r="E89" s="328">
        <v>2330830.7799999998</v>
      </c>
      <c r="F89" s="328">
        <v>-3616.25</v>
      </c>
      <c r="H89" s="232">
        <v>0</v>
      </c>
      <c r="I89" s="232">
        <v>0</v>
      </c>
      <c r="M89" s="328">
        <v>2505297.7599999998</v>
      </c>
      <c r="N89" s="328">
        <v>328050.34000000003</v>
      </c>
      <c r="Q89" s="229">
        <v>785578.49</v>
      </c>
      <c r="R89" s="229">
        <v>65000</v>
      </c>
      <c r="S89" s="229">
        <v>2021.44</v>
      </c>
      <c r="U89" s="229">
        <v>1226790</v>
      </c>
      <c r="W89" s="230">
        <v>1367191</v>
      </c>
      <c r="Z89" s="230">
        <v>546327.17000000004</v>
      </c>
      <c r="AA89" s="230">
        <v>28150.77</v>
      </c>
    </row>
    <row r="90" spans="1:29" x14ac:dyDescent="0.2">
      <c r="A90" s="328" t="s">
        <v>3189</v>
      </c>
      <c r="B90" s="228">
        <v>236397.43</v>
      </c>
      <c r="C90" s="228">
        <v>0</v>
      </c>
      <c r="D90" s="228">
        <v>21010.74</v>
      </c>
      <c r="E90" s="328">
        <v>262432.62</v>
      </c>
      <c r="F90" s="328">
        <v>35662.86</v>
      </c>
      <c r="H90" s="232">
        <v>0</v>
      </c>
      <c r="I90" s="232">
        <v>0</v>
      </c>
      <c r="M90" s="328">
        <v>-1153438.3</v>
      </c>
      <c r="N90" s="328">
        <v>1852229.71</v>
      </c>
      <c r="Q90" s="229">
        <v>667794.68000000005</v>
      </c>
      <c r="R90" s="229">
        <v>30000</v>
      </c>
      <c r="S90" s="229">
        <v>777.73</v>
      </c>
      <c r="U90" s="229">
        <v>1583740</v>
      </c>
      <c r="W90" s="230">
        <v>1860661</v>
      </c>
      <c r="X90" s="230">
        <v>7005</v>
      </c>
      <c r="Z90" s="230">
        <v>411889.82</v>
      </c>
      <c r="AA90" s="230">
        <v>146044.35</v>
      </c>
    </row>
    <row r="91" spans="1:29" x14ac:dyDescent="0.2">
      <c r="A91" s="328" t="s">
        <v>3097</v>
      </c>
      <c r="B91" s="228">
        <v>147935.01</v>
      </c>
      <c r="C91" s="228">
        <v>0</v>
      </c>
      <c r="D91" s="228">
        <v>25792.78</v>
      </c>
      <c r="E91" s="328">
        <v>297450.99</v>
      </c>
      <c r="F91" s="328">
        <v>4895.3500000000004</v>
      </c>
      <c r="J91" s="232">
        <v>11.21</v>
      </c>
      <c r="M91" s="328">
        <v>-1792692.82</v>
      </c>
      <c r="N91" s="328">
        <v>2452917.63</v>
      </c>
      <c r="Q91" s="229">
        <v>1885802.37</v>
      </c>
      <c r="S91" s="229">
        <v>916.81</v>
      </c>
      <c r="U91" s="229">
        <v>1571280</v>
      </c>
      <c r="V91" s="229">
        <v>18000</v>
      </c>
      <c r="W91" s="230">
        <v>2470804</v>
      </c>
      <c r="Z91" s="230">
        <v>1132630.5900000001</v>
      </c>
      <c r="AA91" s="230">
        <v>56726.48</v>
      </c>
    </row>
    <row r="92" spans="1:29" x14ac:dyDescent="0.2">
      <c r="A92" s="328" t="s">
        <v>3098</v>
      </c>
      <c r="B92" s="228">
        <v>60423.35</v>
      </c>
      <c r="C92" s="228">
        <v>0</v>
      </c>
      <c r="D92" s="228">
        <v>20363.95</v>
      </c>
      <c r="E92" s="328">
        <v>-1728.33</v>
      </c>
      <c r="F92" s="328">
        <v>26672.33</v>
      </c>
      <c r="M92" s="328">
        <v>-1831853.47</v>
      </c>
      <c r="N92" s="328">
        <v>1997915.47</v>
      </c>
      <c r="Q92" s="229">
        <v>1451111.45</v>
      </c>
      <c r="S92" s="229">
        <v>406.23</v>
      </c>
      <c r="U92" s="229">
        <v>658200</v>
      </c>
      <c r="V92" s="229">
        <v>18000</v>
      </c>
      <c r="W92" s="230">
        <v>1458308</v>
      </c>
      <c r="Z92" s="230">
        <v>670660.28</v>
      </c>
      <c r="AA92" s="230">
        <v>59080.1</v>
      </c>
    </row>
    <row r="93" spans="1:29" x14ac:dyDescent="0.2">
      <c r="A93" s="328" t="s">
        <v>3099</v>
      </c>
      <c r="B93" s="228">
        <v>231067.59</v>
      </c>
      <c r="C93" s="228">
        <v>0</v>
      </c>
      <c r="D93" s="228">
        <v>29098.62</v>
      </c>
      <c r="E93" s="328">
        <v>-29297.06</v>
      </c>
      <c r="F93" s="328">
        <v>74729.490000000005</v>
      </c>
      <c r="M93" s="328">
        <v>-1857783.86</v>
      </c>
      <c r="N93" s="328">
        <v>2154589.06</v>
      </c>
      <c r="Q93" s="229">
        <v>1964892.31</v>
      </c>
      <c r="R93" s="229">
        <v>100000</v>
      </c>
      <c r="S93" s="229">
        <v>103087.33</v>
      </c>
      <c r="U93" s="229">
        <v>945480</v>
      </c>
      <c r="V93" s="229">
        <v>18000</v>
      </c>
      <c r="W93" s="230">
        <v>1985995.74</v>
      </c>
      <c r="X93" s="230">
        <v>760</v>
      </c>
      <c r="Z93" s="230">
        <v>1044444.14</v>
      </c>
      <c r="AA93" s="230">
        <v>91466.32</v>
      </c>
    </row>
    <row r="94" spans="1:29" x14ac:dyDescent="0.2">
      <c r="A94" s="328" t="s">
        <v>3100</v>
      </c>
      <c r="B94" s="228">
        <v>254632.36</v>
      </c>
      <c r="C94" s="228">
        <v>0</v>
      </c>
      <c r="D94" s="228">
        <v>41908.800000000003</v>
      </c>
      <c r="E94" s="328">
        <v>9774.44</v>
      </c>
      <c r="F94" s="328">
        <v>40</v>
      </c>
      <c r="J94" s="232">
        <v>500</v>
      </c>
      <c r="M94" s="328">
        <v>-519551.55</v>
      </c>
      <c r="N94" s="328">
        <v>679279.9</v>
      </c>
      <c r="Q94" s="229">
        <v>2805083.59</v>
      </c>
      <c r="S94" s="229">
        <v>714.27</v>
      </c>
      <c r="U94" s="229">
        <v>1035000</v>
      </c>
      <c r="V94" s="229">
        <v>36000</v>
      </c>
      <c r="W94" s="230">
        <v>2219764.11</v>
      </c>
      <c r="Z94" s="230">
        <v>1481586.42</v>
      </c>
      <c r="AA94" s="230">
        <v>29320.080000000002</v>
      </c>
    </row>
    <row r="95" spans="1:29" x14ac:dyDescent="0.2">
      <c r="A95" s="328" t="s">
        <v>3101</v>
      </c>
      <c r="B95" s="228">
        <v>376118.09</v>
      </c>
      <c r="C95" s="228">
        <v>0</v>
      </c>
      <c r="D95" s="228">
        <v>65348.77</v>
      </c>
      <c r="E95" s="328">
        <v>4331.96</v>
      </c>
      <c r="F95" s="328">
        <v>106299.64</v>
      </c>
      <c r="M95" s="328">
        <v>-1923271.99</v>
      </c>
      <c r="N95" s="328">
        <v>2305013.7999999998</v>
      </c>
      <c r="Q95" s="229">
        <v>1999043.76</v>
      </c>
      <c r="R95" s="229">
        <v>70000</v>
      </c>
      <c r="S95" s="229">
        <v>886.18</v>
      </c>
      <c r="U95" s="229">
        <v>850320</v>
      </c>
      <c r="V95" s="229">
        <v>24000</v>
      </c>
      <c r="W95" s="230">
        <v>1752002</v>
      </c>
      <c r="Z95" s="230">
        <v>986480.33</v>
      </c>
      <c r="AA95" s="230">
        <v>35410.959999999999</v>
      </c>
    </row>
    <row r="96" spans="1:29" x14ac:dyDescent="0.2">
      <c r="A96" s="328" t="s">
        <v>3102</v>
      </c>
      <c r="B96" s="228">
        <v>36950.47</v>
      </c>
      <c r="C96" s="228">
        <v>0</v>
      </c>
      <c r="D96" s="228">
        <v>46352.5</v>
      </c>
      <c r="E96" s="328">
        <v>4</v>
      </c>
      <c r="F96" s="328">
        <v>20159.88</v>
      </c>
      <c r="J96" s="232">
        <v>256.14</v>
      </c>
      <c r="M96" s="328">
        <v>-14628.15</v>
      </c>
      <c r="N96" s="328">
        <v>266818</v>
      </c>
      <c r="Q96" s="229">
        <v>2064303.62</v>
      </c>
      <c r="S96" s="229">
        <v>799.79</v>
      </c>
      <c r="U96" s="229">
        <v>718920</v>
      </c>
      <c r="V96" s="229">
        <v>18000</v>
      </c>
      <c r="W96" s="230">
        <v>1904817</v>
      </c>
      <c r="Z96" s="230">
        <v>965593.18</v>
      </c>
      <c r="AA96" s="230">
        <v>80592.37</v>
      </c>
    </row>
    <row r="97" spans="1:28" x14ac:dyDescent="0.2">
      <c r="A97" s="328" t="s">
        <v>3103</v>
      </c>
      <c r="B97" s="228">
        <v>138559.45000000001</v>
      </c>
      <c r="C97" s="228">
        <v>0</v>
      </c>
      <c r="D97" s="228">
        <v>38148.959999999999</v>
      </c>
      <c r="E97" s="328">
        <v>5</v>
      </c>
      <c r="F97" s="328">
        <v>114.94</v>
      </c>
      <c r="J97" s="232">
        <v>2028.21</v>
      </c>
      <c r="M97" s="328">
        <v>-1622225.54</v>
      </c>
      <c r="N97" s="328">
        <v>1877398.81</v>
      </c>
      <c r="Q97" s="229">
        <v>1334002.22</v>
      </c>
      <c r="R97" s="229">
        <v>90000</v>
      </c>
      <c r="S97" s="229">
        <v>786.53</v>
      </c>
      <c r="U97" s="229">
        <v>1210650</v>
      </c>
      <c r="V97" s="229">
        <v>36000</v>
      </c>
      <c r="W97" s="230">
        <v>1998837</v>
      </c>
      <c r="Z97" s="230">
        <v>748080.64000000001</v>
      </c>
      <c r="AA97" s="230">
        <v>4894.24</v>
      </c>
    </row>
    <row r="98" spans="1:28" x14ac:dyDescent="0.2">
      <c r="A98" s="328" t="s">
        <v>3104</v>
      </c>
      <c r="B98" s="228">
        <v>83888.54</v>
      </c>
      <c r="C98" s="228">
        <v>0</v>
      </c>
      <c r="D98" s="228">
        <v>36735.949999999997</v>
      </c>
      <c r="E98" s="328">
        <v>490170.24</v>
      </c>
      <c r="F98" s="328">
        <v>25484.36</v>
      </c>
      <c r="J98" s="232">
        <v>655.75</v>
      </c>
      <c r="M98" s="328">
        <v>-24121.37</v>
      </c>
      <c r="N98" s="328">
        <v>804941.61</v>
      </c>
      <c r="Q98" s="229">
        <v>2008719.62</v>
      </c>
      <c r="S98" s="229">
        <v>736.91</v>
      </c>
      <c r="U98" s="229">
        <v>543730</v>
      </c>
      <c r="V98" s="229">
        <v>11000</v>
      </c>
      <c r="W98" s="230">
        <v>1463562</v>
      </c>
      <c r="Y98" s="230">
        <v>5869.6</v>
      </c>
      <c r="Z98" s="230">
        <v>1177707.6399999999</v>
      </c>
      <c r="AA98" s="230">
        <v>62244.19</v>
      </c>
    </row>
    <row r="99" spans="1:28" x14ac:dyDescent="0.2">
      <c r="A99" s="328" t="s">
        <v>3105</v>
      </c>
      <c r="B99" s="228">
        <v>343450.26</v>
      </c>
      <c r="C99" s="228">
        <v>0</v>
      </c>
      <c r="D99" s="228">
        <v>43589.21</v>
      </c>
      <c r="E99" s="328">
        <v>3</v>
      </c>
      <c r="F99" s="328">
        <v>110.95</v>
      </c>
      <c r="J99" s="232">
        <v>154</v>
      </c>
      <c r="M99" s="328">
        <v>-2248501.4500000002</v>
      </c>
      <c r="N99" s="328">
        <v>2543552.06</v>
      </c>
      <c r="Q99" s="229">
        <v>1657704.33</v>
      </c>
      <c r="S99" s="229">
        <v>825.65</v>
      </c>
      <c r="U99" s="229">
        <v>708120</v>
      </c>
      <c r="W99" s="230">
        <v>1428817</v>
      </c>
      <c r="Z99" s="230">
        <v>808961.13</v>
      </c>
      <c r="AA99" s="230">
        <v>36923.040000000001</v>
      </c>
    </row>
    <row r="100" spans="1:28" x14ac:dyDescent="0.2">
      <c r="A100" s="328" t="s">
        <v>3106</v>
      </c>
      <c r="B100" s="228">
        <v>200318.43</v>
      </c>
      <c r="C100" s="228">
        <v>0</v>
      </c>
      <c r="D100" s="228">
        <v>65986.38</v>
      </c>
      <c r="E100" s="328">
        <v>129785.64</v>
      </c>
      <c r="F100" s="328">
        <v>6039</v>
      </c>
      <c r="J100" s="232">
        <v>103</v>
      </c>
      <c r="M100" s="328">
        <v>-1208322.69</v>
      </c>
      <c r="N100" s="328">
        <v>1708771</v>
      </c>
      <c r="Q100" s="229">
        <v>1936138.93</v>
      </c>
      <c r="R100" s="229">
        <v>25000</v>
      </c>
      <c r="S100" s="229">
        <v>605.08000000000004</v>
      </c>
      <c r="U100" s="229">
        <v>1424760</v>
      </c>
      <c r="V100" s="229">
        <v>18000</v>
      </c>
      <c r="W100" s="230">
        <v>2295827.63</v>
      </c>
      <c r="Z100" s="230">
        <v>1135018.2</v>
      </c>
      <c r="AA100" s="230">
        <v>72080.039999999994</v>
      </c>
    </row>
    <row r="101" spans="1:28" x14ac:dyDescent="0.2">
      <c r="A101" s="328" t="s">
        <v>3107</v>
      </c>
      <c r="B101" s="228">
        <v>26959.72</v>
      </c>
      <c r="C101" s="228">
        <v>0</v>
      </c>
      <c r="D101" s="228">
        <v>69987.179999999993</v>
      </c>
      <c r="E101" s="328">
        <v>131452.9</v>
      </c>
      <c r="F101" s="328">
        <v>15438.37</v>
      </c>
      <c r="J101" s="232">
        <v>1923</v>
      </c>
      <c r="M101" s="328">
        <v>-1898443.11</v>
      </c>
      <c r="N101" s="328">
        <v>2266060.31</v>
      </c>
      <c r="Q101" s="229">
        <v>2240800.13</v>
      </c>
      <c r="S101" s="229">
        <v>176.42</v>
      </c>
      <c r="U101" s="229">
        <v>1489080</v>
      </c>
      <c r="V101" s="229">
        <v>36000</v>
      </c>
      <c r="W101" s="230">
        <v>2743441.5</v>
      </c>
      <c r="Y101" s="230">
        <v>4140</v>
      </c>
      <c r="Z101" s="230">
        <v>1035923.25</v>
      </c>
      <c r="AA101" s="230">
        <v>108253.83</v>
      </c>
    </row>
    <row r="102" spans="1:28" x14ac:dyDescent="0.2">
      <c r="A102" s="328" t="s">
        <v>3108</v>
      </c>
      <c r="B102" s="228">
        <v>154508.29</v>
      </c>
      <c r="C102" s="228">
        <v>0</v>
      </c>
      <c r="D102" s="228">
        <v>33247.870000000003</v>
      </c>
      <c r="E102" s="328">
        <v>-1197.17</v>
      </c>
      <c r="F102" s="328">
        <v>5728.42</v>
      </c>
      <c r="M102" s="328">
        <v>-675047.02</v>
      </c>
      <c r="N102" s="328">
        <v>803987.63</v>
      </c>
      <c r="Q102" s="229">
        <v>1476467.94</v>
      </c>
      <c r="S102" s="229">
        <v>561.22</v>
      </c>
      <c r="U102" s="229">
        <v>593160</v>
      </c>
      <c r="V102" s="229">
        <v>18000</v>
      </c>
      <c r="W102" s="230">
        <v>1335660.53</v>
      </c>
      <c r="Y102" s="230">
        <v>6200</v>
      </c>
      <c r="Z102" s="230">
        <v>663091.52</v>
      </c>
      <c r="AA102" s="230">
        <v>19890.310000000001</v>
      </c>
    </row>
    <row r="103" spans="1:28" x14ac:dyDescent="0.2">
      <c r="A103" s="328" t="s">
        <v>3109</v>
      </c>
      <c r="B103" s="228">
        <v>94367.84</v>
      </c>
      <c r="C103" s="228">
        <v>0</v>
      </c>
      <c r="D103" s="228">
        <v>3967.03</v>
      </c>
      <c r="E103" s="328">
        <v>80216.160000000003</v>
      </c>
      <c r="F103" s="328">
        <v>38</v>
      </c>
      <c r="J103" s="232">
        <v>0</v>
      </c>
      <c r="M103" s="328">
        <v>-1427391.84</v>
      </c>
      <c r="N103" s="328">
        <v>2982456.62</v>
      </c>
      <c r="Q103" s="229">
        <v>1261290.3400000001</v>
      </c>
      <c r="S103" s="229">
        <v>53367.54</v>
      </c>
      <c r="U103" s="229">
        <v>753840</v>
      </c>
      <c r="W103" s="230">
        <v>1366413</v>
      </c>
      <c r="Y103" s="230">
        <v>13300</v>
      </c>
      <c r="Z103" s="230">
        <v>747139.87</v>
      </c>
      <c r="AA103" s="230">
        <v>1318120.76</v>
      </c>
    </row>
    <row r="104" spans="1:28" x14ac:dyDescent="0.2">
      <c r="A104" s="328" t="s">
        <v>3110</v>
      </c>
      <c r="B104" s="228">
        <v>225217.07</v>
      </c>
      <c r="C104" s="228">
        <v>0</v>
      </c>
      <c r="D104" s="228">
        <v>32198.3</v>
      </c>
      <c r="E104" s="328">
        <v>5</v>
      </c>
      <c r="F104" s="328">
        <v>168731.4</v>
      </c>
      <c r="J104" s="232">
        <v>141.16999999999999</v>
      </c>
      <c r="M104" s="328">
        <v>-1762863.99</v>
      </c>
      <c r="N104" s="328">
        <v>2096504</v>
      </c>
      <c r="Q104" s="229">
        <v>1838163.59</v>
      </c>
      <c r="S104" s="229">
        <v>544.14</v>
      </c>
      <c r="U104" s="229">
        <v>1216920</v>
      </c>
      <c r="V104" s="229">
        <v>36000</v>
      </c>
      <c r="W104" s="230">
        <v>2066234</v>
      </c>
      <c r="Z104" s="230">
        <v>901494.18</v>
      </c>
      <c r="AA104" s="230">
        <v>31528.959999999999</v>
      </c>
    </row>
    <row r="105" spans="1:28" x14ac:dyDescent="0.2">
      <c r="A105" s="328" t="s">
        <v>3111</v>
      </c>
      <c r="B105" s="228">
        <v>131843.1</v>
      </c>
      <c r="C105" s="228">
        <v>0</v>
      </c>
      <c r="D105" s="228">
        <v>50950.81</v>
      </c>
      <c r="E105" s="328">
        <v>388004.45</v>
      </c>
      <c r="F105" s="328">
        <v>43692.1</v>
      </c>
      <c r="J105" s="232">
        <v>101948.22</v>
      </c>
      <c r="M105" s="328">
        <v>-3580141.2</v>
      </c>
      <c r="N105" s="328">
        <v>4349913</v>
      </c>
      <c r="Q105" s="229">
        <v>2595643.84</v>
      </c>
      <c r="S105" s="229">
        <v>1239.7</v>
      </c>
      <c r="U105" s="229">
        <v>656070</v>
      </c>
      <c r="V105" s="229">
        <v>16500</v>
      </c>
      <c r="W105" s="230">
        <v>1956307</v>
      </c>
      <c r="Z105" s="230">
        <v>1454579.57</v>
      </c>
      <c r="AA105" s="230">
        <v>115796.53</v>
      </c>
    </row>
    <row r="106" spans="1:28" x14ac:dyDescent="0.2">
      <c r="A106" s="328" t="s">
        <v>3112</v>
      </c>
      <c r="B106" s="228">
        <v>398110.54</v>
      </c>
      <c r="C106" s="228">
        <v>0</v>
      </c>
      <c r="D106" s="228">
        <v>58725.31</v>
      </c>
      <c r="E106" s="328">
        <v>1225477.93</v>
      </c>
      <c r="F106" s="328">
        <v>7656.14</v>
      </c>
      <c r="M106" s="328">
        <v>-705684.94</v>
      </c>
      <c r="N106" s="328">
        <v>2447083.0099999998</v>
      </c>
      <c r="Q106" s="229">
        <v>4280862.42</v>
      </c>
      <c r="S106" s="229">
        <v>1145.46</v>
      </c>
      <c r="U106" s="229">
        <v>559800</v>
      </c>
      <c r="V106" s="229">
        <v>18000</v>
      </c>
      <c r="W106" s="230">
        <v>1520289</v>
      </c>
      <c r="Z106" s="230">
        <v>3367689.04</v>
      </c>
      <c r="AA106" s="230">
        <v>23257.99</v>
      </c>
    </row>
    <row r="107" spans="1:28" x14ac:dyDescent="0.2">
      <c r="A107" s="328" t="s">
        <v>3195</v>
      </c>
      <c r="B107" s="228">
        <v>307850.02</v>
      </c>
      <c r="C107" s="228">
        <v>0</v>
      </c>
      <c r="D107" s="228">
        <v>72287.320000000007</v>
      </c>
      <c r="E107" s="328">
        <v>149257.10999999999</v>
      </c>
      <c r="F107" s="328">
        <v>3097.54</v>
      </c>
      <c r="J107" s="232">
        <v>323.2</v>
      </c>
      <c r="M107" s="328">
        <v>-1828105.54</v>
      </c>
      <c r="N107" s="328">
        <v>2389700.83</v>
      </c>
      <c r="Q107" s="229">
        <v>1536974.86</v>
      </c>
      <c r="S107" s="229">
        <v>1347.25</v>
      </c>
      <c r="U107" s="229">
        <v>1210080</v>
      </c>
      <c r="V107" s="229">
        <v>36000</v>
      </c>
      <c r="W107" s="230">
        <v>2031078</v>
      </c>
      <c r="Z107" s="230">
        <v>656845.29</v>
      </c>
      <c r="AA107" s="230">
        <v>125905.32</v>
      </c>
    </row>
    <row r="108" spans="1:28" x14ac:dyDescent="0.2">
      <c r="A108" s="328" t="s">
        <v>3196</v>
      </c>
      <c r="B108" s="228">
        <v>225397.91</v>
      </c>
      <c r="C108" s="228">
        <v>0</v>
      </c>
      <c r="D108" s="228">
        <v>115391.52</v>
      </c>
      <c r="E108" s="328">
        <v>143944.42000000001</v>
      </c>
      <c r="F108" s="328">
        <v>1025</v>
      </c>
      <c r="M108" s="328">
        <v>-4892075.5999999996</v>
      </c>
      <c r="N108" s="328">
        <v>5385590.1100000003</v>
      </c>
      <c r="Q108" s="229">
        <v>1317357.8600000001</v>
      </c>
      <c r="R108" s="229">
        <v>65520</v>
      </c>
      <c r="S108" s="229">
        <v>591.08000000000004</v>
      </c>
      <c r="U108" s="229">
        <v>1755000</v>
      </c>
      <c r="W108" s="230">
        <v>2293663</v>
      </c>
      <c r="Z108" s="230">
        <v>738793.52</v>
      </c>
      <c r="AA108" s="230">
        <v>113768.08</v>
      </c>
    </row>
    <row r="109" spans="1:28" x14ac:dyDescent="0.2">
      <c r="A109" s="328" t="s">
        <v>3113</v>
      </c>
      <c r="B109" s="228">
        <v>287009.58</v>
      </c>
      <c r="C109" s="228">
        <v>0</v>
      </c>
      <c r="D109" s="228">
        <v>12914.65</v>
      </c>
      <c r="E109" s="328">
        <v>170351.35</v>
      </c>
      <c r="F109" s="328">
        <v>58236.17</v>
      </c>
      <c r="J109" s="232">
        <v>0</v>
      </c>
      <c r="M109" s="328">
        <v>-1214687.6200000001</v>
      </c>
      <c r="N109" s="328">
        <v>1851650.31</v>
      </c>
      <c r="Q109" s="229">
        <v>1178269.78</v>
      </c>
      <c r="S109" s="229">
        <v>1371.44</v>
      </c>
      <c r="T109" s="229">
        <v>850</v>
      </c>
      <c r="U109" s="229">
        <v>1182480</v>
      </c>
      <c r="V109" s="229">
        <v>22800</v>
      </c>
      <c r="W109" s="230">
        <v>1745649.28</v>
      </c>
      <c r="Z109" s="230">
        <v>591483.4</v>
      </c>
      <c r="AA109" s="230">
        <v>157083.48000000001</v>
      </c>
      <c r="AB109" s="230">
        <v>6</v>
      </c>
    </row>
    <row r="110" spans="1:28" x14ac:dyDescent="0.2">
      <c r="A110" s="328" t="s">
        <v>3114</v>
      </c>
      <c r="B110" s="228">
        <v>474057.67</v>
      </c>
      <c r="C110" s="228">
        <v>0</v>
      </c>
      <c r="D110" s="228">
        <v>26074.39</v>
      </c>
      <c r="E110" s="328">
        <v>491336.94</v>
      </c>
      <c r="F110" s="328">
        <v>750455.91</v>
      </c>
      <c r="J110" s="232">
        <v>0</v>
      </c>
      <c r="M110" s="328">
        <v>-343867.07</v>
      </c>
      <c r="N110" s="328">
        <v>1448584.45</v>
      </c>
      <c r="Q110" s="229">
        <v>2295270.64</v>
      </c>
      <c r="S110" s="229">
        <v>1639.76</v>
      </c>
      <c r="T110" s="229">
        <v>30</v>
      </c>
      <c r="U110" s="229">
        <v>1553320</v>
      </c>
      <c r="V110" s="229">
        <v>61000</v>
      </c>
      <c r="W110" s="230">
        <v>2216870.13</v>
      </c>
      <c r="Z110" s="230">
        <v>825714.15</v>
      </c>
      <c r="AA110" s="230">
        <v>231467.59</v>
      </c>
      <c r="AB110" s="230">
        <v>1</v>
      </c>
    </row>
    <row r="111" spans="1:28" x14ac:dyDescent="0.2">
      <c r="A111" s="328" t="s">
        <v>3115</v>
      </c>
      <c r="B111" s="228">
        <v>282804.71999999997</v>
      </c>
      <c r="D111" s="228">
        <v>37042.67</v>
      </c>
      <c r="E111" s="328">
        <v>361345.74</v>
      </c>
      <c r="F111" s="328">
        <v>48685.43</v>
      </c>
      <c r="J111" s="232">
        <v>777.9</v>
      </c>
      <c r="M111" s="328">
        <v>-1450691.55</v>
      </c>
      <c r="N111" s="328">
        <v>2294612.94</v>
      </c>
      <c r="Q111" s="229">
        <v>1660408.69</v>
      </c>
      <c r="S111" s="229">
        <v>1678.95</v>
      </c>
      <c r="T111" s="229">
        <v>90</v>
      </c>
      <c r="U111" s="229">
        <v>1815840</v>
      </c>
      <c r="V111" s="229">
        <v>18000</v>
      </c>
      <c r="W111" s="230">
        <v>2565808.15</v>
      </c>
      <c r="Z111" s="230">
        <v>838446.29</v>
      </c>
      <c r="AA111" s="230">
        <v>206583.93</v>
      </c>
    </row>
    <row r="112" spans="1:28" x14ac:dyDescent="0.2">
      <c r="A112" s="328" t="s">
        <v>3116</v>
      </c>
      <c r="B112" s="228">
        <v>39498.11</v>
      </c>
      <c r="C112" s="228">
        <v>0</v>
      </c>
      <c r="D112" s="228">
        <v>30457.26</v>
      </c>
      <c r="E112" s="328">
        <v>98710.51</v>
      </c>
      <c r="F112" s="328">
        <v>44825.42</v>
      </c>
      <c r="J112" s="232">
        <v>541</v>
      </c>
      <c r="M112" s="328">
        <v>-1444625.05</v>
      </c>
      <c r="N112" s="328">
        <v>1767292.42</v>
      </c>
      <c r="Q112" s="229">
        <v>1141737.98</v>
      </c>
      <c r="S112" s="229">
        <v>849.15</v>
      </c>
      <c r="U112" s="229">
        <v>1780980</v>
      </c>
      <c r="V112" s="229">
        <v>29400</v>
      </c>
      <c r="W112" s="230">
        <v>2274780</v>
      </c>
      <c r="Z112" s="230">
        <v>660561.21</v>
      </c>
      <c r="AA112" s="230">
        <v>127342.99</v>
      </c>
    </row>
    <row r="113" spans="1:29" x14ac:dyDescent="0.2">
      <c r="A113" s="328" t="s">
        <v>3117</v>
      </c>
      <c r="B113" s="228">
        <v>193752.94</v>
      </c>
      <c r="C113" s="228">
        <v>0</v>
      </c>
      <c r="D113" s="228">
        <v>15877.34</v>
      </c>
      <c r="E113" s="328">
        <v>689224.01</v>
      </c>
      <c r="F113" s="328">
        <v>47159.62</v>
      </c>
      <c r="J113" s="232">
        <v>0</v>
      </c>
      <c r="M113" s="328">
        <v>-712710.91</v>
      </c>
      <c r="N113" s="328">
        <v>1775492.61</v>
      </c>
      <c r="Q113" s="229">
        <v>1670013.38</v>
      </c>
      <c r="S113" s="229">
        <v>941.41</v>
      </c>
      <c r="U113" s="229">
        <v>1772000</v>
      </c>
      <c r="V113" s="229">
        <v>54700</v>
      </c>
      <c r="W113" s="230">
        <v>2679872</v>
      </c>
      <c r="Z113" s="230">
        <v>766613.9</v>
      </c>
      <c r="AA113" s="230">
        <v>167934.68</v>
      </c>
      <c r="AB113" s="230">
        <v>2</v>
      </c>
    </row>
    <row r="114" spans="1:29" x14ac:dyDescent="0.2">
      <c r="A114" s="328" t="s">
        <v>3197</v>
      </c>
      <c r="B114" s="228">
        <v>249282.95</v>
      </c>
      <c r="D114" s="228">
        <v>31261.24</v>
      </c>
      <c r="E114" s="328">
        <v>172017.34</v>
      </c>
      <c r="F114" s="328">
        <v>61334.15</v>
      </c>
      <c r="J114" s="232">
        <v>707.5</v>
      </c>
      <c r="M114" s="328">
        <v>-1788225.22</v>
      </c>
      <c r="N114" s="328">
        <v>2441491.2400000002</v>
      </c>
      <c r="Q114" s="229">
        <v>1250365.92</v>
      </c>
      <c r="S114" s="229">
        <v>1248.23</v>
      </c>
      <c r="T114" s="229">
        <v>680</v>
      </c>
      <c r="U114" s="229">
        <v>1024290</v>
      </c>
      <c r="V114" s="229">
        <v>16500</v>
      </c>
      <c r="W114" s="230">
        <v>1535833.5</v>
      </c>
      <c r="Z114" s="230">
        <v>748468.29</v>
      </c>
      <c r="AA114" s="230">
        <v>148857.20000000001</v>
      </c>
      <c r="AB114" s="230">
        <v>3</v>
      </c>
    </row>
    <row r="115" spans="1:29" x14ac:dyDescent="0.2">
      <c r="A115" s="328" t="s">
        <v>3118</v>
      </c>
      <c r="B115" s="228">
        <v>459984.98</v>
      </c>
      <c r="C115" s="228">
        <v>0</v>
      </c>
      <c r="D115" s="228">
        <v>30792.09</v>
      </c>
      <c r="E115" s="328">
        <v>122651.87</v>
      </c>
      <c r="F115" s="328">
        <v>102619.67</v>
      </c>
      <c r="H115" s="232">
        <v>65998.559999999998</v>
      </c>
      <c r="J115" s="232">
        <v>499.93</v>
      </c>
      <c r="M115" s="328">
        <v>-1149072.96</v>
      </c>
      <c r="N115" s="328">
        <v>1753510.53</v>
      </c>
      <c r="O115" s="229">
        <v>1249.6199999999999</v>
      </c>
      <c r="Q115" s="229">
        <v>1666643.23</v>
      </c>
      <c r="R115" s="229">
        <v>395000</v>
      </c>
      <c r="U115" s="229">
        <v>2030220</v>
      </c>
      <c r="W115" s="230">
        <v>3186302</v>
      </c>
      <c r="X115" s="230">
        <v>5374</v>
      </c>
      <c r="Z115" s="230">
        <v>770532.27</v>
      </c>
      <c r="AA115" s="230">
        <v>85792.03</v>
      </c>
    </row>
    <row r="116" spans="1:29" x14ac:dyDescent="0.2">
      <c r="A116" s="328" t="s">
        <v>3119</v>
      </c>
      <c r="B116" s="228">
        <v>436806.53</v>
      </c>
      <c r="C116" s="228">
        <v>0</v>
      </c>
      <c r="D116" s="228">
        <v>34740.14</v>
      </c>
      <c r="E116" s="328">
        <v>139050.44</v>
      </c>
      <c r="F116" s="328">
        <v>108991.64</v>
      </c>
      <c r="H116" s="232">
        <v>9075</v>
      </c>
      <c r="J116" s="232">
        <v>407.94</v>
      </c>
      <c r="M116" s="328">
        <v>-1627293.33</v>
      </c>
      <c r="N116" s="328">
        <v>2570940.36</v>
      </c>
      <c r="O116" s="229">
        <v>2126.9</v>
      </c>
      <c r="Q116" s="229">
        <v>2109513.5099999998</v>
      </c>
      <c r="R116" s="229">
        <v>204275</v>
      </c>
      <c r="U116" s="229">
        <v>1313520</v>
      </c>
      <c r="W116" s="230">
        <v>2876351</v>
      </c>
      <c r="Z116" s="230">
        <v>860810.28</v>
      </c>
      <c r="AA116" s="230">
        <v>117815.35</v>
      </c>
      <c r="AC116" s="230">
        <v>8000</v>
      </c>
    </row>
    <row r="117" spans="1:29" x14ac:dyDescent="0.2">
      <c r="A117" s="328" t="s">
        <v>3120</v>
      </c>
      <c r="B117" s="228">
        <v>545782.9</v>
      </c>
      <c r="C117" s="228">
        <v>0</v>
      </c>
      <c r="D117" s="228">
        <v>34768.57</v>
      </c>
      <c r="E117" s="328">
        <v>821554.66</v>
      </c>
      <c r="F117" s="328">
        <v>145922</v>
      </c>
      <c r="H117" s="232">
        <v>26095</v>
      </c>
      <c r="J117" s="232">
        <v>572.74</v>
      </c>
      <c r="M117" s="328">
        <v>-170613.03</v>
      </c>
      <c r="N117" s="328">
        <v>2193906.69</v>
      </c>
      <c r="O117" s="229">
        <v>2713.66</v>
      </c>
      <c r="Q117" s="229">
        <v>1665305.77</v>
      </c>
      <c r="R117" s="229">
        <v>57000</v>
      </c>
      <c r="U117" s="229">
        <v>1950240</v>
      </c>
      <c r="W117" s="230">
        <v>3032424.29</v>
      </c>
      <c r="Z117" s="230">
        <v>900885.4</v>
      </c>
      <c r="AA117" s="230">
        <v>235883.01</v>
      </c>
      <c r="AC117" s="230">
        <v>8000</v>
      </c>
    </row>
    <row r="118" spans="1:29" x14ac:dyDescent="0.2">
      <c r="A118" s="328" t="s">
        <v>3121</v>
      </c>
      <c r="B118" s="228">
        <v>408195.15</v>
      </c>
      <c r="C118" s="228">
        <v>0</v>
      </c>
      <c r="D118" s="228">
        <v>52760.12</v>
      </c>
      <c r="E118" s="328">
        <v>394904.68</v>
      </c>
      <c r="F118" s="328">
        <v>67702</v>
      </c>
      <c r="H118" s="232">
        <v>36425.43</v>
      </c>
      <c r="J118" s="232">
        <v>276.17</v>
      </c>
      <c r="M118" s="328">
        <v>-903477.65</v>
      </c>
      <c r="N118" s="328">
        <v>2140701.11</v>
      </c>
      <c r="O118" s="229">
        <v>2036.03</v>
      </c>
      <c r="Q118" s="229">
        <v>1668095.19</v>
      </c>
      <c r="R118" s="229">
        <v>75000</v>
      </c>
      <c r="U118" s="229">
        <v>950060</v>
      </c>
      <c r="W118" s="230">
        <v>2215922</v>
      </c>
      <c r="Z118" s="230">
        <v>677236.45</v>
      </c>
      <c r="AA118" s="230">
        <v>144395.88</v>
      </c>
      <c r="AC118" s="230">
        <v>8000</v>
      </c>
    </row>
    <row r="119" spans="1:29" x14ac:dyDescent="0.2">
      <c r="A119" s="328" t="s">
        <v>3122</v>
      </c>
      <c r="B119" s="228">
        <v>631165.93000000005</v>
      </c>
      <c r="C119" s="228">
        <v>0</v>
      </c>
      <c r="D119" s="228">
        <v>18298.41</v>
      </c>
      <c r="E119" s="328">
        <v>361498.16</v>
      </c>
      <c r="F119" s="328">
        <v>103876.11</v>
      </c>
      <c r="H119" s="232">
        <v>45514</v>
      </c>
      <c r="J119" s="232">
        <v>0</v>
      </c>
      <c r="M119" s="328">
        <v>-1244684.23</v>
      </c>
      <c r="N119" s="328">
        <v>2916966.34</v>
      </c>
      <c r="O119" s="229">
        <v>3691.52</v>
      </c>
      <c r="Q119" s="229">
        <v>1701116.62</v>
      </c>
      <c r="R119" s="229">
        <v>215500</v>
      </c>
      <c r="U119" s="229">
        <v>1784880</v>
      </c>
      <c r="W119" s="230">
        <v>3046337</v>
      </c>
      <c r="Z119" s="230">
        <v>1044574.04</v>
      </c>
      <c r="AA119" s="230">
        <v>209234.6</v>
      </c>
      <c r="AC119" s="230">
        <v>8000</v>
      </c>
    </row>
    <row r="120" spans="1:29" x14ac:dyDescent="0.2">
      <c r="A120" s="328" t="s">
        <v>3123</v>
      </c>
      <c r="B120" s="228">
        <v>641173.32999999996</v>
      </c>
      <c r="C120" s="228">
        <v>0</v>
      </c>
      <c r="D120" s="228">
        <v>22148.959999999999</v>
      </c>
      <c r="E120" s="328">
        <v>2268535.73</v>
      </c>
      <c r="F120" s="328">
        <v>95745.34</v>
      </c>
      <c r="H120" s="232">
        <v>39075</v>
      </c>
      <c r="J120" s="232">
        <v>0</v>
      </c>
      <c r="M120" s="328">
        <v>2203114.56</v>
      </c>
      <c r="N120" s="328">
        <v>1273796.02</v>
      </c>
      <c r="O120" s="229">
        <v>3344.19</v>
      </c>
      <c r="Q120" s="229">
        <v>1690951.26</v>
      </c>
      <c r="R120" s="229">
        <v>181925</v>
      </c>
      <c r="U120" s="229">
        <v>1616700</v>
      </c>
      <c r="V120" s="229">
        <v>0.56000000000000005</v>
      </c>
      <c r="W120" s="230">
        <v>2908780</v>
      </c>
      <c r="Z120" s="230">
        <v>838790.72</v>
      </c>
      <c r="AA120" s="230">
        <v>225732.51</v>
      </c>
      <c r="AC120" s="230">
        <v>8000</v>
      </c>
    </row>
    <row r="121" spans="1:29" x14ac:dyDescent="0.2">
      <c r="A121" s="328" t="s">
        <v>3124</v>
      </c>
      <c r="B121" s="228">
        <v>521153.13</v>
      </c>
      <c r="C121" s="228">
        <v>0</v>
      </c>
      <c r="D121" s="228">
        <v>49519.27</v>
      </c>
      <c r="E121" s="328">
        <v>1030279.69</v>
      </c>
      <c r="F121" s="328">
        <v>195840.85</v>
      </c>
      <c r="H121" s="232">
        <v>55112.5</v>
      </c>
      <c r="J121" s="232">
        <v>0</v>
      </c>
      <c r="M121" s="328">
        <v>529863.22</v>
      </c>
      <c r="N121" s="328">
        <v>1503797.2</v>
      </c>
      <c r="O121" s="229">
        <v>2943.83</v>
      </c>
      <c r="Q121" s="229">
        <v>2421831.62</v>
      </c>
      <c r="R121" s="229">
        <v>391000</v>
      </c>
      <c r="U121" s="229">
        <v>1716960</v>
      </c>
      <c r="V121" s="229">
        <v>5400</v>
      </c>
      <c r="W121" s="230">
        <v>3653809</v>
      </c>
      <c r="Z121" s="230">
        <v>1046297.01</v>
      </c>
      <c r="AA121" s="230">
        <v>122009.42</v>
      </c>
      <c r="AC121" s="230">
        <v>8000</v>
      </c>
    </row>
    <row r="122" spans="1:29" x14ac:dyDescent="0.2">
      <c r="A122" s="328" t="s">
        <v>3125</v>
      </c>
      <c r="B122" s="228">
        <v>386951.95</v>
      </c>
      <c r="C122" s="228">
        <v>0</v>
      </c>
      <c r="D122" s="228">
        <v>34734.92</v>
      </c>
      <c r="E122" s="328">
        <v>418838.49</v>
      </c>
      <c r="F122" s="328">
        <v>142864.54999999999</v>
      </c>
      <c r="H122" s="232">
        <v>47808.92</v>
      </c>
      <c r="J122" s="232">
        <v>0</v>
      </c>
      <c r="M122" s="328">
        <v>-325074</v>
      </c>
      <c r="N122" s="328">
        <v>1567499.51</v>
      </c>
      <c r="O122" s="229">
        <v>2545.16</v>
      </c>
      <c r="Q122" s="229">
        <v>1285805.08</v>
      </c>
      <c r="R122" s="229">
        <v>426100</v>
      </c>
      <c r="U122" s="229">
        <v>1819680</v>
      </c>
      <c r="W122" s="230">
        <v>2644705</v>
      </c>
      <c r="Z122" s="230">
        <v>1099883.8700000001</v>
      </c>
      <c r="AA122" s="230">
        <v>88385.89</v>
      </c>
      <c r="AC122" s="230">
        <v>8000</v>
      </c>
    </row>
    <row r="123" spans="1:29" x14ac:dyDescent="0.2">
      <c r="A123" s="328" t="s">
        <v>3202</v>
      </c>
      <c r="B123" s="228">
        <v>417531.21</v>
      </c>
      <c r="C123" s="228">
        <v>0</v>
      </c>
      <c r="D123" s="228">
        <v>22969.07</v>
      </c>
      <c r="E123" s="328">
        <v>556319.61</v>
      </c>
      <c r="F123" s="328">
        <v>134286.44</v>
      </c>
      <c r="J123" s="232">
        <v>772.2</v>
      </c>
      <c r="M123" s="328">
        <v>-1170726.32</v>
      </c>
      <c r="N123" s="328">
        <v>2486417.9700000002</v>
      </c>
      <c r="O123" s="229">
        <v>2283.98</v>
      </c>
      <c r="Q123" s="229">
        <v>1375868.73</v>
      </c>
      <c r="R123" s="229">
        <v>306500</v>
      </c>
      <c r="U123" s="229">
        <v>926240</v>
      </c>
      <c r="V123" s="229">
        <v>3762</v>
      </c>
      <c r="W123" s="230">
        <v>1938495</v>
      </c>
      <c r="Z123" s="230">
        <v>690249.77</v>
      </c>
      <c r="AA123" s="230">
        <v>163267.46</v>
      </c>
      <c r="AC123" s="230">
        <v>8000</v>
      </c>
    </row>
    <row r="124" spans="1:29" x14ac:dyDescent="0.2">
      <c r="A124" s="328" t="s">
        <v>3203</v>
      </c>
      <c r="B124" s="228">
        <v>526223.55000000005</v>
      </c>
      <c r="C124" s="228">
        <v>0</v>
      </c>
      <c r="D124" s="228">
        <v>32111.86</v>
      </c>
      <c r="E124" s="328">
        <v>295046.67</v>
      </c>
      <c r="F124" s="328">
        <v>682226.08</v>
      </c>
      <c r="H124" s="232">
        <v>36551.019999999997</v>
      </c>
      <c r="J124" s="232">
        <v>0</v>
      </c>
      <c r="M124" s="328">
        <v>-1386463.55</v>
      </c>
      <c r="N124" s="328">
        <v>2517902.33</v>
      </c>
      <c r="O124" s="229">
        <v>2235.19</v>
      </c>
      <c r="Q124" s="229">
        <v>1646453.72</v>
      </c>
      <c r="R124" s="229">
        <v>190000</v>
      </c>
      <c r="U124" s="229">
        <v>1085880</v>
      </c>
      <c r="V124" s="229">
        <v>629300</v>
      </c>
      <c r="W124" s="230">
        <v>2217821.16</v>
      </c>
      <c r="X124" s="230">
        <v>600</v>
      </c>
      <c r="Z124" s="230">
        <v>765951.28</v>
      </c>
      <c r="AA124" s="230">
        <v>193878.11</v>
      </c>
      <c r="AC124" s="230">
        <v>8000</v>
      </c>
    </row>
    <row r="125" spans="1:29" x14ac:dyDescent="0.2">
      <c r="A125" s="328" t="s">
        <v>3126</v>
      </c>
      <c r="B125" s="228">
        <v>254359.65</v>
      </c>
      <c r="C125" s="228">
        <v>0</v>
      </c>
      <c r="D125" s="228">
        <v>84374.41</v>
      </c>
      <c r="E125" s="328">
        <v>99299.08</v>
      </c>
      <c r="F125" s="328">
        <v>38891.01</v>
      </c>
      <c r="H125" s="232">
        <v>13080</v>
      </c>
      <c r="J125" s="232">
        <v>0</v>
      </c>
      <c r="M125" s="328">
        <v>-1685439.53</v>
      </c>
      <c r="N125" s="328">
        <v>2171633.4300000002</v>
      </c>
      <c r="Q125" s="229">
        <v>1104508.68</v>
      </c>
      <c r="R125" s="229">
        <v>69700</v>
      </c>
      <c r="S125" s="229">
        <v>1370.35</v>
      </c>
      <c r="U125" s="229">
        <v>1292004</v>
      </c>
      <c r="W125" s="230">
        <v>1732665</v>
      </c>
      <c r="X125" s="230">
        <v>840</v>
      </c>
      <c r="Z125" s="230">
        <v>635969.54</v>
      </c>
      <c r="AA125" s="230">
        <v>114434.9</v>
      </c>
      <c r="AB125" s="230">
        <v>6023.34</v>
      </c>
    </row>
    <row r="126" spans="1:29" x14ac:dyDescent="0.2">
      <c r="A126" s="328" t="s">
        <v>3127</v>
      </c>
      <c r="B126" s="228">
        <v>168971.63</v>
      </c>
      <c r="C126" s="228">
        <v>0</v>
      </c>
      <c r="D126" s="228">
        <v>91448.26</v>
      </c>
      <c r="E126" s="328">
        <v>8</v>
      </c>
      <c r="F126" s="328">
        <v>141789.28</v>
      </c>
      <c r="H126" s="232">
        <v>22935</v>
      </c>
      <c r="J126" s="232">
        <v>1622.4</v>
      </c>
      <c r="M126" s="328">
        <v>-1652729.38</v>
      </c>
      <c r="N126" s="328">
        <v>1977387.82</v>
      </c>
      <c r="Q126" s="229">
        <v>2960264.32</v>
      </c>
      <c r="S126" s="229">
        <v>184386.47</v>
      </c>
      <c r="U126" s="229">
        <v>2478810</v>
      </c>
      <c r="W126" s="230">
        <v>4225972</v>
      </c>
      <c r="Z126" s="230">
        <v>1276745.3899999999</v>
      </c>
      <c r="AA126" s="230">
        <v>67742.070000000007</v>
      </c>
    </row>
    <row r="127" spans="1:29" x14ac:dyDescent="0.2">
      <c r="A127" s="328" t="s">
        <v>3128</v>
      </c>
      <c r="B127" s="228">
        <v>224640.78</v>
      </c>
      <c r="C127" s="228">
        <v>0</v>
      </c>
      <c r="D127" s="228">
        <v>30056.51</v>
      </c>
      <c r="E127" s="328">
        <v>146225.53</v>
      </c>
      <c r="F127" s="328">
        <v>82050.66</v>
      </c>
      <c r="H127" s="232">
        <v>54621.04</v>
      </c>
      <c r="J127" s="232">
        <v>370</v>
      </c>
      <c r="M127" s="328">
        <v>-1526009.42</v>
      </c>
      <c r="N127" s="328">
        <v>1774116.27</v>
      </c>
      <c r="Q127" s="229">
        <v>1342823.56</v>
      </c>
      <c r="R127" s="229">
        <v>34300</v>
      </c>
      <c r="S127" s="229">
        <v>1172.3499999999999</v>
      </c>
      <c r="U127" s="229">
        <v>1119495</v>
      </c>
      <c r="V127" s="229">
        <v>5000</v>
      </c>
      <c r="W127" s="230">
        <v>1556906.24</v>
      </c>
      <c r="Z127" s="230">
        <v>699164.81</v>
      </c>
      <c r="AA127" s="230">
        <v>66844.27</v>
      </c>
    </row>
    <row r="128" spans="1:29" x14ac:dyDescent="0.2">
      <c r="A128" s="328" t="s">
        <v>3129</v>
      </c>
      <c r="B128" s="228">
        <v>577105.06000000006</v>
      </c>
      <c r="C128" s="228">
        <v>0</v>
      </c>
      <c r="D128" s="228">
        <v>167204.29</v>
      </c>
      <c r="E128" s="328">
        <v>104255.78</v>
      </c>
      <c r="F128" s="328">
        <v>83805.45</v>
      </c>
      <c r="H128" s="232">
        <v>33412.5</v>
      </c>
      <c r="J128" s="232">
        <v>3360.58</v>
      </c>
      <c r="M128" s="328">
        <v>-1089492.53</v>
      </c>
      <c r="N128" s="328">
        <v>1520211.94</v>
      </c>
      <c r="Q128" s="229">
        <v>1993664.06</v>
      </c>
      <c r="S128" s="229">
        <v>2123.88</v>
      </c>
      <c r="U128" s="229">
        <v>2492324.79</v>
      </c>
      <c r="W128" s="230">
        <v>2989201.79</v>
      </c>
      <c r="Z128" s="230">
        <v>986529.33</v>
      </c>
      <c r="AA128" s="230">
        <v>47503.519999999997</v>
      </c>
    </row>
    <row r="129" spans="1:28" x14ac:dyDescent="0.2">
      <c r="A129" s="328" t="s">
        <v>3130</v>
      </c>
      <c r="B129" s="228">
        <v>681206.56</v>
      </c>
      <c r="C129" s="228">
        <v>0</v>
      </c>
      <c r="D129" s="228">
        <v>42890.39</v>
      </c>
      <c r="E129" s="328">
        <v>145708.1</v>
      </c>
      <c r="F129" s="328">
        <v>170269.32</v>
      </c>
      <c r="H129" s="232">
        <v>50925</v>
      </c>
      <c r="J129" s="232">
        <v>335.51</v>
      </c>
      <c r="M129" s="328">
        <v>-1402279.8</v>
      </c>
      <c r="N129" s="328">
        <v>2436322.09</v>
      </c>
      <c r="Q129" s="229">
        <v>2361492.88</v>
      </c>
      <c r="R129" s="229">
        <v>284325</v>
      </c>
      <c r="S129" s="229">
        <v>3253.97</v>
      </c>
      <c r="U129" s="229">
        <v>1453614</v>
      </c>
      <c r="V129" s="229">
        <v>11200</v>
      </c>
      <c r="W129" s="230">
        <v>2797882</v>
      </c>
      <c r="Y129" s="230">
        <v>2000</v>
      </c>
      <c r="Z129" s="230">
        <v>1274048.55</v>
      </c>
      <c r="AA129" s="230">
        <v>85183.73</v>
      </c>
    </row>
    <row r="130" spans="1:28" x14ac:dyDescent="0.2">
      <c r="A130" s="328" t="s">
        <v>3131</v>
      </c>
      <c r="B130" s="228">
        <v>105415.84</v>
      </c>
      <c r="C130" s="228">
        <v>0</v>
      </c>
      <c r="D130" s="228">
        <v>101271.35</v>
      </c>
      <c r="E130" s="328">
        <v>269859.78999999998</v>
      </c>
      <c r="F130" s="328">
        <v>94366.44</v>
      </c>
      <c r="H130" s="232">
        <v>13274</v>
      </c>
      <c r="J130" s="232">
        <v>0</v>
      </c>
      <c r="M130" s="328">
        <v>-1187605.8899999999</v>
      </c>
      <c r="N130" s="328">
        <v>1752442.7</v>
      </c>
      <c r="Q130" s="229">
        <v>1012327.13</v>
      </c>
      <c r="R130" s="229">
        <v>201700</v>
      </c>
      <c r="S130" s="229">
        <v>778</v>
      </c>
      <c r="U130" s="229">
        <v>623796</v>
      </c>
      <c r="V130" s="229">
        <v>2800</v>
      </c>
      <c r="W130" s="230">
        <v>999964</v>
      </c>
      <c r="Z130" s="230">
        <v>701235.12</v>
      </c>
      <c r="AA130" s="230">
        <v>147399.4</v>
      </c>
    </row>
    <row r="131" spans="1:28" x14ac:dyDescent="0.2">
      <c r="A131" s="328" t="s">
        <v>3132</v>
      </c>
      <c r="B131" s="228">
        <v>222194.18</v>
      </c>
      <c r="C131" s="228">
        <v>0</v>
      </c>
      <c r="D131" s="228">
        <v>28262.7</v>
      </c>
      <c r="E131" s="328">
        <v>282334.71000000002</v>
      </c>
      <c r="F131" s="328">
        <v>59840.55</v>
      </c>
      <c r="H131" s="232">
        <v>19775</v>
      </c>
      <c r="J131" s="232">
        <v>337.75</v>
      </c>
      <c r="M131" s="328">
        <v>-1911783.48</v>
      </c>
      <c r="N131" s="328">
        <v>2586652.75</v>
      </c>
      <c r="Q131" s="229">
        <v>1025415.09</v>
      </c>
      <c r="S131" s="229">
        <v>1031</v>
      </c>
      <c r="U131" s="229">
        <v>1237233</v>
      </c>
      <c r="V131" s="229">
        <v>2800</v>
      </c>
      <c r="W131" s="230">
        <v>1548605</v>
      </c>
      <c r="Z131" s="230">
        <v>665081.76</v>
      </c>
      <c r="AA131" s="230">
        <v>155142.21</v>
      </c>
    </row>
    <row r="132" spans="1:28" x14ac:dyDescent="0.2">
      <c r="A132" s="328" t="s">
        <v>3133</v>
      </c>
      <c r="B132" s="228">
        <v>399254.06</v>
      </c>
      <c r="C132" s="228">
        <v>0</v>
      </c>
      <c r="D132" s="228">
        <v>113664.15</v>
      </c>
      <c r="E132" s="328">
        <v>31899.81</v>
      </c>
      <c r="F132" s="328">
        <v>44468.56</v>
      </c>
      <c r="H132" s="232">
        <v>19925</v>
      </c>
      <c r="M132" s="328">
        <v>-1621113.54</v>
      </c>
      <c r="N132" s="328">
        <v>1898238.82</v>
      </c>
      <c r="Q132" s="229">
        <v>1659116.79</v>
      </c>
      <c r="R132" s="229">
        <v>151500</v>
      </c>
      <c r="S132" s="229">
        <v>1510.27</v>
      </c>
      <c r="U132" s="229">
        <v>1758111</v>
      </c>
      <c r="V132" s="229">
        <v>2800</v>
      </c>
      <c r="W132" s="230">
        <v>2302877.64</v>
      </c>
      <c r="Z132" s="230">
        <v>905013.45</v>
      </c>
      <c r="AA132" s="230">
        <v>72910.67</v>
      </c>
    </row>
    <row r="133" spans="1:28" x14ac:dyDescent="0.2">
      <c r="A133" s="328" t="s">
        <v>3134</v>
      </c>
      <c r="B133" s="228">
        <v>598034.13</v>
      </c>
      <c r="C133" s="228">
        <v>0</v>
      </c>
      <c r="D133" s="228">
        <v>76852.509999999995</v>
      </c>
      <c r="E133" s="328">
        <v>291490.37</v>
      </c>
      <c r="F133" s="328">
        <v>9540.89</v>
      </c>
      <c r="H133" s="232">
        <v>16875</v>
      </c>
      <c r="M133" s="328">
        <v>-1302457.95</v>
      </c>
      <c r="N133" s="328">
        <v>2434424.27</v>
      </c>
      <c r="Q133" s="229">
        <v>1239292.0900000001</v>
      </c>
      <c r="S133" s="229">
        <v>2223.91</v>
      </c>
      <c r="U133" s="229">
        <v>1739607</v>
      </c>
      <c r="W133" s="230">
        <v>2347233</v>
      </c>
      <c r="Z133" s="230">
        <v>663265.19999999995</v>
      </c>
      <c r="AA133" s="230">
        <v>143548.22</v>
      </c>
    </row>
    <row r="134" spans="1:28" x14ac:dyDescent="0.2">
      <c r="A134" s="328" t="s">
        <v>3135</v>
      </c>
      <c r="B134" s="228">
        <v>388964.87</v>
      </c>
      <c r="C134" s="228">
        <v>0</v>
      </c>
      <c r="D134" s="228">
        <v>56858.39</v>
      </c>
      <c r="E134" s="328">
        <v>364075.78</v>
      </c>
      <c r="F134" s="328">
        <v>30702.44</v>
      </c>
      <c r="H134" s="232">
        <v>45587.5</v>
      </c>
      <c r="J134" s="232">
        <v>26</v>
      </c>
      <c r="M134" s="328">
        <v>-1583267.35</v>
      </c>
      <c r="N134" s="328">
        <v>2150215.54</v>
      </c>
      <c r="Q134" s="229">
        <v>2294514.38</v>
      </c>
      <c r="R134" s="229">
        <v>687710</v>
      </c>
      <c r="S134" s="229">
        <v>415.5</v>
      </c>
      <c r="U134" s="229">
        <v>1175202</v>
      </c>
      <c r="W134" s="230">
        <v>2366827</v>
      </c>
      <c r="Z134" s="230">
        <v>1418228.27</v>
      </c>
      <c r="AA134" s="230">
        <v>144746.82</v>
      </c>
    </row>
    <row r="135" spans="1:28" x14ac:dyDescent="0.2">
      <c r="A135" s="328" t="s">
        <v>3198</v>
      </c>
      <c r="B135" s="228">
        <v>164470.59</v>
      </c>
      <c r="C135" s="228">
        <v>0</v>
      </c>
      <c r="D135" s="228">
        <v>27997.59</v>
      </c>
      <c r="E135" s="328">
        <v>215968</v>
      </c>
      <c r="F135" s="328">
        <v>61391.66</v>
      </c>
      <c r="H135" s="232">
        <v>11475</v>
      </c>
      <c r="J135" s="232">
        <v>7</v>
      </c>
      <c r="M135" s="328">
        <v>-1165121.46</v>
      </c>
      <c r="N135" s="328">
        <v>1699412.19</v>
      </c>
      <c r="Q135" s="229">
        <v>785406.05</v>
      </c>
      <c r="R135" s="229">
        <v>50950</v>
      </c>
      <c r="S135" s="229">
        <v>676.37</v>
      </c>
      <c r="U135" s="229">
        <v>828891</v>
      </c>
      <c r="V135" s="229">
        <v>2800</v>
      </c>
      <c r="W135" s="230">
        <v>1148377</v>
      </c>
      <c r="Z135" s="230">
        <v>449449.19</v>
      </c>
      <c r="AA135" s="230">
        <v>146842.12</v>
      </c>
    </row>
    <row r="136" spans="1:28" x14ac:dyDescent="0.2">
      <c r="A136" s="328" t="s">
        <v>3136</v>
      </c>
      <c r="B136" s="228">
        <v>809164.26</v>
      </c>
      <c r="C136" s="228">
        <v>156350</v>
      </c>
      <c r="D136" s="228">
        <v>131594.6</v>
      </c>
      <c r="E136" s="328">
        <v>851000.07</v>
      </c>
      <c r="F136" s="328">
        <v>56789.65</v>
      </c>
      <c r="H136" s="232">
        <v>166662.5</v>
      </c>
      <c r="J136" s="232">
        <v>16347.13</v>
      </c>
      <c r="M136" s="328">
        <v>-486284.09</v>
      </c>
      <c r="N136" s="328">
        <v>3628521.74</v>
      </c>
      <c r="Q136" s="229">
        <v>3807794.28</v>
      </c>
      <c r="S136" s="229">
        <v>3354.27</v>
      </c>
      <c r="U136" s="229">
        <v>2393263.96</v>
      </c>
      <c r="V136" s="229">
        <v>64500</v>
      </c>
      <c r="W136" s="230">
        <v>4127424.33</v>
      </c>
      <c r="X136" s="230">
        <v>21562</v>
      </c>
      <c r="Z136" s="230">
        <v>1730392.22</v>
      </c>
      <c r="AA136" s="230">
        <v>1705455.46</v>
      </c>
      <c r="AB136" s="230">
        <v>4427.2</v>
      </c>
    </row>
    <row r="137" spans="1:28" x14ac:dyDescent="0.2">
      <c r="A137" s="328" t="s">
        <v>3137</v>
      </c>
      <c r="B137" s="228">
        <v>269970.58</v>
      </c>
      <c r="C137" s="228">
        <v>60320</v>
      </c>
      <c r="D137" s="228">
        <v>71316.7</v>
      </c>
      <c r="E137" s="328">
        <v>1284724.23</v>
      </c>
      <c r="F137" s="328">
        <v>606868.67000000004</v>
      </c>
      <c r="H137" s="232">
        <v>68195</v>
      </c>
      <c r="J137" s="232">
        <v>12500</v>
      </c>
      <c r="M137" s="328">
        <v>3058059.96</v>
      </c>
      <c r="N137" s="328">
        <v>365872.84</v>
      </c>
      <c r="Q137" s="229">
        <v>1837915.6</v>
      </c>
      <c r="S137" s="229">
        <v>1282.77</v>
      </c>
      <c r="U137" s="229">
        <v>1457503.5</v>
      </c>
      <c r="V137" s="229">
        <v>22500</v>
      </c>
      <c r="W137" s="230">
        <v>2207148.5</v>
      </c>
      <c r="X137" s="230">
        <v>4960</v>
      </c>
      <c r="Z137" s="230">
        <v>1309898.04</v>
      </c>
      <c r="AA137" s="230">
        <v>1008610.95</v>
      </c>
      <c r="AB137" s="230">
        <v>12</v>
      </c>
    </row>
    <row r="138" spans="1:28" x14ac:dyDescent="0.2">
      <c r="A138" s="328" t="s">
        <v>3138</v>
      </c>
      <c r="B138" s="228">
        <v>304909.53999999998</v>
      </c>
      <c r="C138" s="228">
        <v>27960</v>
      </c>
      <c r="D138" s="228">
        <v>104152.38</v>
      </c>
      <c r="E138" s="328">
        <v>90476.14</v>
      </c>
      <c r="F138" s="328">
        <v>43454.46</v>
      </c>
      <c r="H138" s="232">
        <v>34460</v>
      </c>
      <c r="J138" s="232">
        <v>14074</v>
      </c>
      <c r="M138" s="328">
        <v>-1632316.2</v>
      </c>
      <c r="N138" s="328">
        <v>2122751.4700000002</v>
      </c>
      <c r="Q138" s="229">
        <v>1548965.66</v>
      </c>
      <c r="R138" s="229">
        <v>300520</v>
      </c>
      <c r="S138" s="229">
        <v>2047.62</v>
      </c>
      <c r="U138" s="229">
        <v>2169028.6</v>
      </c>
      <c r="V138" s="229">
        <v>36500</v>
      </c>
      <c r="W138" s="230">
        <v>2776666.6</v>
      </c>
      <c r="X138" s="230">
        <v>6730</v>
      </c>
      <c r="Z138" s="230">
        <v>1212914.05</v>
      </c>
      <c r="AA138" s="230">
        <v>28767.98</v>
      </c>
    </row>
    <row r="139" spans="1:28" x14ac:dyDescent="0.2">
      <c r="A139" s="328" t="s">
        <v>3139</v>
      </c>
      <c r="B139" s="228">
        <v>644718.16</v>
      </c>
      <c r="C139" s="228">
        <v>97960</v>
      </c>
      <c r="D139" s="228">
        <v>104979.28</v>
      </c>
      <c r="E139" s="328">
        <v>1998747.27</v>
      </c>
      <c r="F139" s="328">
        <v>321560.86</v>
      </c>
      <c r="H139" s="232">
        <v>105022.5</v>
      </c>
      <c r="K139" s="328">
        <v>0</v>
      </c>
      <c r="M139" s="328">
        <v>3273787.07</v>
      </c>
      <c r="N139" s="328">
        <v>765116.2</v>
      </c>
      <c r="Q139" s="229">
        <v>2162814.81</v>
      </c>
      <c r="R139" s="229">
        <v>221596</v>
      </c>
      <c r="S139" s="229">
        <v>2161.71</v>
      </c>
      <c r="U139" s="229">
        <v>1443942</v>
      </c>
      <c r="V139" s="229">
        <v>18000</v>
      </c>
      <c r="W139" s="230">
        <v>2474175</v>
      </c>
      <c r="X139" s="230">
        <v>7500</v>
      </c>
      <c r="Z139" s="230">
        <v>983807.01</v>
      </c>
      <c r="AA139" s="230">
        <v>1358977.71</v>
      </c>
      <c r="AB139" s="230">
        <v>15</v>
      </c>
    </row>
    <row r="140" spans="1:28" x14ac:dyDescent="0.2">
      <c r="A140" s="328" t="s">
        <v>3140</v>
      </c>
      <c r="B140" s="228">
        <v>165879.15</v>
      </c>
      <c r="C140" s="228">
        <v>120210</v>
      </c>
      <c r="D140" s="228">
        <v>72691.03</v>
      </c>
      <c r="E140" s="328">
        <v>203878.85</v>
      </c>
      <c r="F140" s="328">
        <v>27076.28</v>
      </c>
      <c r="H140" s="232">
        <v>128085</v>
      </c>
      <c r="J140" s="232">
        <v>15160</v>
      </c>
      <c r="M140" s="328">
        <v>-2611418.15</v>
      </c>
      <c r="N140" s="328">
        <v>3234091.19</v>
      </c>
      <c r="Q140" s="229">
        <v>2401498.52</v>
      </c>
      <c r="S140" s="229">
        <v>824.1</v>
      </c>
      <c r="U140" s="229">
        <v>997496.4</v>
      </c>
      <c r="V140" s="229">
        <v>21000</v>
      </c>
      <c r="W140" s="230">
        <v>2010942.4</v>
      </c>
      <c r="X140" s="230">
        <v>5460</v>
      </c>
      <c r="Z140" s="230">
        <v>1435851.39</v>
      </c>
      <c r="AA140" s="230">
        <v>144747.96</v>
      </c>
    </row>
    <row r="141" spans="1:28" x14ac:dyDescent="0.2">
      <c r="A141" s="328" t="s">
        <v>3141</v>
      </c>
      <c r="B141" s="228">
        <v>122760.46</v>
      </c>
      <c r="C141" s="228">
        <v>89560</v>
      </c>
      <c r="D141" s="228">
        <v>80110.539999999994</v>
      </c>
      <c r="E141" s="328">
        <v>493538.69</v>
      </c>
      <c r="F141" s="328">
        <v>113192.98</v>
      </c>
      <c r="H141" s="232">
        <v>95575.5</v>
      </c>
      <c r="J141" s="232">
        <v>125</v>
      </c>
      <c r="M141" s="328">
        <v>-917503.9</v>
      </c>
      <c r="N141" s="328">
        <v>1809525.85</v>
      </c>
      <c r="Q141" s="229">
        <v>1912141.02</v>
      </c>
      <c r="S141" s="229">
        <v>928.88</v>
      </c>
      <c r="U141" s="229">
        <v>1245451.5</v>
      </c>
      <c r="V141" s="229">
        <v>13500</v>
      </c>
      <c r="W141" s="230">
        <v>2126197.5</v>
      </c>
      <c r="Z141" s="230">
        <v>1010959.63</v>
      </c>
      <c r="AA141" s="230">
        <v>123415.05</v>
      </c>
      <c r="AB141" s="230">
        <v>9</v>
      </c>
    </row>
    <row r="142" spans="1:28" x14ac:dyDescent="0.2">
      <c r="A142" s="328" t="s">
        <v>3142</v>
      </c>
      <c r="B142" s="228">
        <v>418153.33</v>
      </c>
      <c r="C142" s="228">
        <v>88900</v>
      </c>
      <c r="D142" s="228">
        <v>103192.44</v>
      </c>
      <c r="E142" s="328">
        <v>1018099.39</v>
      </c>
      <c r="F142" s="328">
        <v>190760.82</v>
      </c>
      <c r="H142" s="232">
        <v>96400</v>
      </c>
      <c r="J142" s="232">
        <v>1280.3900000000001</v>
      </c>
      <c r="M142" s="328">
        <v>809751.31</v>
      </c>
      <c r="N142" s="328">
        <v>1034850.95</v>
      </c>
      <c r="Q142" s="229">
        <v>2272338.67</v>
      </c>
      <c r="R142" s="229">
        <v>91950</v>
      </c>
      <c r="S142" s="229">
        <v>2328.12</v>
      </c>
      <c r="U142" s="229">
        <v>1103821.5</v>
      </c>
      <c r="V142" s="229">
        <v>95970</v>
      </c>
      <c r="W142" s="230">
        <v>2145560.5</v>
      </c>
      <c r="Z142" s="230">
        <v>1315793.25</v>
      </c>
      <c r="AA142" s="230">
        <v>228216.21</v>
      </c>
      <c r="AB142" s="230">
        <v>15</v>
      </c>
    </row>
    <row r="143" spans="1:28" x14ac:dyDescent="0.2">
      <c r="A143" s="328" t="s">
        <v>3143</v>
      </c>
      <c r="B143" s="228">
        <v>297825.90000000002</v>
      </c>
      <c r="C143" s="228">
        <v>94120</v>
      </c>
      <c r="D143" s="228">
        <v>55989.91</v>
      </c>
      <c r="E143" s="328">
        <v>135609.69</v>
      </c>
      <c r="F143" s="328">
        <v>45966.44</v>
      </c>
      <c r="H143" s="232">
        <v>101182.5</v>
      </c>
      <c r="J143" s="232">
        <v>38.31</v>
      </c>
      <c r="M143" s="328">
        <v>-1098122.94</v>
      </c>
      <c r="N143" s="328">
        <v>1778360.15</v>
      </c>
      <c r="Q143" s="229">
        <v>2277022.06</v>
      </c>
      <c r="S143" s="229">
        <v>4684.3500000000004</v>
      </c>
      <c r="U143" s="229">
        <v>1288129.5</v>
      </c>
      <c r="V143" s="229">
        <v>31500</v>
      </c>
      <c r="W143" s="230">
        <v>2334754.5</v>
      </c>
      <c r="X143" s="230">
        <v>13396</v>
      </c>
      <c r="Z143" s="230">
        <v>1225677.3500000001</v>
      </c>
      <c r="AA143" s="230">
        <v>179428.14</v>
      </c>
      <c r="AB143" s="230">
        <v>26</v>
      </c>
    </row>
    <row r="144" spans="1:28" x14ac:dyDescent="0.2">
      <c r="A144" s="328" t="s">
        <v>3144</v>
      </c>
      <c r="B144" s="228">
        <v>219441.64</v>
      </c>
      <c r="C144" s="228">
        <v>93110</v>
      </c>
      <c r="D144" s="228">
        <v>70690.89</v>
      </c>
      <c r="E144" s="328">
        <v>640331.29</v>
      </c>
      <c r="F144" s="328">
        <v>18914.580000000002</v>
      </c>
      <c r="H144" s="232">
        <v>98172.5</v>
      </c>
      <c r="J144" s="232">
        <v>138015.17000000001</v>
      </c>
      <c r="M144" s="328">
        <v>-1429505.52</v>
      </c>
      <c r="N144" s="328">
        <v>2463401.71</v>
      </c>
      <c r="Q144" s="229">
        <v>1700900.5</v>
      </c>
      <c r="R144" s="229">
        <v>30</v>
      </c>
      <c r="S144" s="229">
        <v>886.35</v>
      </c>
      <c r="U144" s="229">
        <v>1212561</v>
      </c>
      <c r="V144" s="229">
        <v>18000</v>
      </c>
      <c r="W144" s="230">
        <v>2070639</v>
      </c>
      <c r="X144" s="230">
        <v>3702</v>
      </c>
      <c r="Z144" s="230">
        <v>910847.09</v>
      </c>
      <c r="AA144" s="230">
        <v>174777.22</v>
      </c>
      <c r="AB144" s="230">
        <v>8</v>
      </c>
    </row>
    <row r="145" spans="1:29" x14ac:dyDescent="0.2">
      <c r="A145" s="328" t="s">
        <v>3145</v>
      </c>
      <c r="B145" s="228">
        <v>454935.77</v>
      </c>
      <c r="C145" s="228">
        <v>130230</v>
      </c>
      <c r="D145" s="228">
        <v>145678.39999999999</v>
      </c>
      <c r="E145" s="328">
        <v>41814.559999999998</v>
      </c>
      <c r="F145" s="328">
        <v>63112.32</v>
      </c>
      <c r="H145" s="232">
        <v>125592.5</v>
      </c>
      <c r="J145" s="232">
        <v>17011.5</v>
      </c>
      <c r="M145" s="328">
        <v>-1367440.63</v>
      </c>
      <c r="N145" s="328">
        <v>1748544.54</v>
      </c>
      <c r="Q145" s="229">
        <v>3166362.98</v>
      </c>
      <c r="S145" s="229">
        <v>3518.03</v>
      </c>
      <c r="U145" s="229">
        <v>1861471.5</v>
      </c>
      <c r="V145" s="229">
        <v>18000</v>
      </c>
      <c r="W145" s="230">
        <v>3088631.5</v>
      </c>
      <c r="X145" s="230">
        <v>8402</v>
      </c>
      <c r="Z145" s="230">
        <v>1588503.05</v>
      </c>
      <c r="AA145" s="230">
        <v>51752.82</v>
      </c>
    </row>
    <row r="146" spans="1:29" x14ac:dyDescent="0.2">
      <c r="A146" s="328" t="s">
        <v>3146</v>
      </c>
      <c r="B146" s="228">
        <v>458835.13</v>
      </c>
      <c r="C146" s="228">
        <v>116800</v>
      </c>
      <c r="D146" s="228">
        <v>152062.09</v>
      </c>
      <c r="E146" s="328">
        <v>1196426.05</v>
      </c>
      <c r="F146" s="328">
        <v>96410.89</v>
      </c>
      <c r="H146" s="232">
        <v>124675</v>
      </c>
      <c r="J146" s="232">
        <v>0</v>
      </c>
      <c r="M146" s="328">
        <v>1154200.8700000001</v>
      </c>
      <c r="N146" s="328">
        <v>577706.88</v>
      </c>
      <c r="Q146" s="229">
        <v>2820763.14</v>
      </c>
      <c r="R146" s="229">
        <v>66500</v>
      </c>
      <c r="S146" s="229">
        <v>1878.14</v>
      </c>
      <c r="U146" s="229">
        <v>1962330</v>
      </c>
      <c r="V146" s="229">
        <v>22500</v>
      </c>
      <c r="W146" s="230">
        <v>3188768.97</v>
      </c>
      <c r="X146" s="230">
        <v>4000</v>
      </c>
      <c r="Z146" s="230">
        <v>1363139.73</v>
      </c>
      <c r="AA146" s="230">
        <v>154093.17000000001</v>
      </c>
      <c r="AB146" s="230">
        <v>18</v>
      </c>
    </row>
    <row r="147" spans="1:29" x14ac:dyDescent="0.2">
      <c r="A147" s="328" t="s">
        <v>3147</v>
      </c>
      <c r="B147" s="228">
        <v>852076.52</v>
      </c>
      <c r="C147" s="228">
        <v>113080</v>
      </c>
      <c r="D147" s="228">
        <v>141677.04999999999</v>
      </c>
      <c r="E147" s="328">
        <v>73906.13</v>
      </c>
      <c r="F147" s="328">
        <v>128541</v>
      </c>
      <c r="H147" s="232">
        <v>120658</v>
      </c>
      <c r="J147" s="232">
        <v>18244.68</v>
      </c>
      <c r="M147" s="328">
        <v>-2987645.05</v>
      </c>
      <c r="N147" s="328">
        <v>3628551.99</v>
      </c>
      <c r="Q147" s="229">
        <v>3520746.51</v>
      </c>
      <c r="S147" s="229">
        <v>2434.91</v>
      </c>
      <c r="U147" s="229">
        <v>1966482</v>
      </c>
      <c r="V147" s="229">
        <v>22500</v>
      </c>
      <c r="W147" s="230">
        <v>3117543</v>
      </c>
      <c r="X147" s="230">
        <v>480</v>
      </c>
      <c r="Z147" s="230">
        <v>1802679.62</v>
      </c>
      <c r="AA147" s="230">
        <v>59489.72</v>
      </c>
      <c r="AC147" s="230">
        <v>2500</v>
      </c>
    </row>
    <row r="148" spans="1:29" x14ac:dyDescent="0.2">
      <c r="A148" s="328" t="s">
        <v>3148</v>
      </c>
      <c r="B148" s="228">
        <v>476167.62</v>
      </c>
      <c r="C148" s="228">
        <v>65120</v>
      </c>
      <c r="D148" s="228">
        <v>96151.41</v>
      </c>
      <c r="E148" s="328">
        <v>586028.21</v>
      </c>
      <c r="F148" s="328">
        <v>180591.46</v>
      </c>
      <c r="H148" s="232">
        <v>71620</v>
      </c>
      <c r="J148" s="232">
        <v>12500</v>
      </c>
      <c r="M148" s="328">
        <v>581343.38</v>
      </c>
      <c r="N148" s="328">
        <v>2252597.11</v>
      </c>
      <c r="Q148" s="229">
        <v>2008007.1</v>
      </c>
      <c r="S148" s="229">
        <v>2220.62</v>
      </c>
      <c r="U148" s="229">
        <v>1374765</v>
      </c>
      <c r="V148" s="229">
        <v>36000</v>
      </c>
      <c r="W148" s="230">
        <v>2144862</v>
      </c>
      <c r="X148" s="230">
        <v>10430</v>
      </c>
      <c r="Z148" s="230">
        <v>1121102.2</v>
      </c>
      <c r="AA148" s="230">
        <v>1658579.31</v>
      </c>
      <c r="AB148" s="230">
        <v>21</v>
      </c>
    </row>
    <row r="149" spans="1:29" x14ac:dyDescent="0.2">
      <c r="A149" s="328" t="s">
        <v>3149</v>
      </c>
      <c r="B149" s="228">
        <v>194797.82</v>
      </c>
      <c r="C149" s="228">
        <v>32360</v>
      </c>
      <c r="D149" s="228">
        <v>37982.29</v>
      </c>
      <c r="E149" s="328">
        <v>1357225.77</v>
      </c>
      <c r="F149" s="328">
        <v>29231.66</v>
      </c>
      <c r="H149" s="232">
        <v>40235</v>
      </c>
      <c r="M149" s="328">
        <v>1070702.1000000001</v>
      </c>
      <c r="N149" s="328">
        <v>605433.22</v>
      </c>
      <c r="Q149" s="229">
        <v>1341406.26</v>
      </c>
      <c r="S149" s="229">
        <v>855.1</v>
      </c>
      <c r="U149" s="229">
        <v>1079631</v>
      </c>
      <c r="V149" s="229">
        <v>4500</v>
      </c>
      <c r="W149" s="230">
        <v>1594211</v>
      </c>
      <c r="X149" s="230">
        <v>8415</v>
      </c>
      <c r="Z149" s="230">
        <v>733886.67</v>
      </c>
      <c r="AA149" s="230">
        <v>154652.47</v>
      </c>
    </row>
    <row r="150" spans="1:29" x14ac:dyDescent="0.2">
      <c r="A150" s="328" t="s">
        <v>3150</v>
      </c>
      <c r="B150" s="228">
        <v>296565.90000000002</v>
      </c>
      <c r="C150" s="228">
        <v>49275</v>
      </c>
      <c r="D150" s="228">
        <v>58444.36</v>
      </c>
      <c r="E150" s="328">
        <v>1360742.6</v>
      </c>
      <c r="F150" s="328">
        <v>54032.04</v>
      </c>
      <c r="H150" s="232">
        <v>34110.5</v>
      </c>
      <c r="J150" s="232">
        <v>297.05</v>
      </c>
      <c r="M150" s="328">
        <v>1417934.94</v>
      </c>
      <c r="N150" s="328">
        <v>698047.3</v>
      </c>
      <c r="Q150" s="229">
        <v>1311665.55</v>
      </c>
      <c r="S150" s="229">
        <v>1495.76</v>
      </c>
      <c r="U150" s="229">
        <v>1559930.5</v>
      </c>
      <c r="V150" s="229">
        <v>32000</v>
      </c>
      <c r="W150" s="230">
        <v>2041566.5</v>
      </c>
      <c r="Z150" s="230">
        <v>774268.42</v>
      </c>
      <c r="AA150" s="230">
        <v>420584.78</v>
      </c>
      <c r="AB150" s="230">
        <v>2</v>
      </c>
    </row>
    <row r="151" spans="1:29" x14ac:dyDescent="0.2">
      <c r="A151" s="328" t="s">
        <v>3151</v>
      </c>
      <c r="B151" s="228">
        <v>42323.31</v>
      </c>
      <c r="C151" s="228">
        <v>27960</v>
      </c>
      <c r="D151" s="228">
        <v>69595.839999999997</v>
      </c>
      <c r="E151" s="328">
        <v>972051.08</v>
      </c>
      <c r="F151" s="328">
        <v>43002.34</v>
      </c>
      <c r="H151" s="232">
        <v>35835</v>
      </c>
      <c r="J151" s="232">
        <v>590.33000000000004</v>
      </c>
      <c r="M151" s="328">
        <v>902171.1</v>
      </c>
      <c r="N151" s="328">
        <v>399608.02</v>
      </c>
      <c r="Q151" s="229">
        <v>1199570.6599999999</v>
      </c>
      <c r="S151" s="229">
        <v>475.75</v>
      </c>
      <c r="U151" s="229">
        <v>576676.35</v>
      </c>
      <c r="V151" s="229">
        <v>18000</v>
      </c>
      <c r="W151" s="230">
        <v>1042292.35</v>
      </c>
      <c r="X151" s="230">
        <v>2000</v>
      </c>
      <c r="Z151" s="230">
        <v>801886.81</v>
      </c>
      <c r="AA151" s="230">
        <v>131815.48000000001</v>
      </c>
    </row>
    <row r="152" spans="1:29" x14ac:dyDescent="0.2">
      <c r="A152" s="328" t="s">
        <v>3152</v>
      </c>
      <c r="B152" s="228">
        <v>89483.61</v>
      </c>
      <c r="C152" s="228">
        <v>94070</v>
      </c>
      <c r="D152" s="228">
        <v>79802.84</v>
      </c>
      <c r="E152" s="328">
        <v>330451.15999999997</v>
      </c>
      <c r="F152" s="328">
        <v>195047.01</v>
      </c>
      <c r="H152" s="232">
        <v>101132.5</v>
      </c>
      <c r="J152" s="232">
        <v>15000</v>
      </c>
      <c r="K152" s="328">
        <v>0</v>
      </c>
      <c r="M152" s="328">
        <v>-999745.11</v>
      </c>
      <c r="N152" s="328">
        <v>1677902.08</v>
      </c>
      <c r="Q152" s="229">
        <v>1722741.4</v>
      </c>
      <c r="R152" s="229">
        <v>583460</v>
      </c>
      <c r="S152" s="229">
        <v>819.04</v>
      </c>
      <c r="U152" s="229">
        <v>1056253</v>
      </c>
      <c r="V152" s="229">
        <v>24500</v>
      </c>
      <c r="W152" s="230">
        <v>2011205</v>
      </c>
      <c r="Z152" s="230">
        <v>830982.76</v>
      </c>
      <c r="AA152" s="230">
        <v>551010.53</v>
      </c>
      <c r="AB152" s="230">
        <v>10</v>
      </c>
    </row>
    <row r="153" spans="1:29" x14ac:dyDescent="0.2">
      <c r="A153" s="328" t="s">
        <v>3153</v>
      </c>
      <c r="B153" s="228">
        <v>54238.93</v>
      </c>
      <c r="C153" s="228">
        <v>158080</v>
      </c>
      <c r="D153" s="228">
        <v>114281.24</v>
      </c>
      <c r="E153" s="328">
        <v>944334.77</v>
      </c>
      <c r="F153" s="328">
        <v>90682.23</v>
      </c>
      <c r="H153" s="232">
        <v>107467.5</v>
      </c>
      <c r="J153" s="232">
        <v>0</v>
      </c>
      <c r="M153" s="328">
        <v>998395.17</v>
      </c>
      <c r="N153" s="328">
        <v>511906.95</v>
      </c>
      <c r="Q153" s="229">
        <v>2226378.9300000002</v>
      </c>
      <c r="R153" s="229">
        <v>114800</v>
      </c>
      <c r="S153" s="229">
        <v>645.33000000000004</v>
      </c>
      <c r="U153" s="229">
        <v>2397143</v>
      </c>
      <c r="V153" s="229">
        <v>58500</v>
      </c>
      <c r="W153" s="230">
        <v>3501129</v>
      </c>
      <c r="X153" s="230">
        <v>68836</v>
      </c>
      <c r="Z153" s="230">
        <v>1152129.7</v>
      </c>
      <c r="AA153" s="230">
        <v>331523.01</v>
      </c>
      <c r="AB153" s="230">
        <v>2</v>
      </c>
    </row>
    <row r="154" spans="1:29" x14ac:dyDescent="0.2">
      <c r="A154" s="328" t="s">
        <v>3154</v>
      </c>
      <c r="B154" s="228">
        <v>692754.45</v>
      </c>
      <c r="C154" s="228">
        <v>32360</v>
      </c>
      <c r="D154" s="228">
        <v>137486.98000000001</v>
      </c>
      <c r="E154" s="328">
        <v>939090.54</v>
      </c>
      <c r="F154" s="328">
        <v>237217.92000000001</v>
      </c>
      <c r="H154" s="232">
        <v>38860</v>
      </c>
      <c r="J154" s="232">
        <v>15155</v>
      </c>
      <c r="M154" s="328">
        <v>360061.94</v>
      </c>
      <c r="N154" s="328">
        <v>3252587.34</v>
      </c>
      <c r="Q154" s="229">
        <v>2116156.7000000002</v>
      </c>
      <c r="S154" s="229">
        <v>4631.68</v>
      </c>
      <c r="U154" s="229">
        <v>2027660.4</v>
      </c>
      <c r="V154" s="229">
        <v>49500</v>
      </c>
      <c r="W154" s="230">
        <v>2795208.4</v>
      </c>
      <c r="X154" s="230">
        <v>2240</v>
      </c>
      <c r="Z154" s="230">
        <v>1221793.5</v>
      </c>
      <c r="AA154" s="230">
        <v>1806433.27</v>
      </c>
      <c r="AB154" s="230">
        <v>28</v>
      </c>
    </row>
    <row r="155" spans="1:29" x14ac:dyDescent="0.2">
      <c r="A155" s="328" t="s">
        <v>3199</v>
      </c>
      <c r="B155" s="228">
        <v>455600.71</v>
      </c>
      <c r="C155" s="228">
        <v>88870</v>
      </c>
      <c r="D155" s="228">
        <v>97644.17</v>
      </c>
      <c r="E155" s="328">
        <v>1700854.52</v>
      </c>
      <c r="F155" s="328">
        <v>149014.47</v>
      </c>
      <c r="H155" s="232">
        <v>95370</v>
      </c>
      <c r="J155" s="232">
        <v>20150</v>
      </c>
      <c r="M155" s="328">
        <v>763717.46</v>
      </c>
      <c r="N155" s="328">
        <v>2705484.32</v>
      </c>
      <c r="Q155" s="229">
        <v>1720600.88</v>
      </c>
      <c r="R155" s="229">
        <v>226763</v>
      </c>
      <c r="S155" s="229">
        <v>940.93</v>
      </c>
      <c r="U155" s="229">
        <v>1137645</v>
      </c>
      <c r="V155" s="229">
        <v>18000</v>
      </c>
      <c r="W155" s="230">
        <v>2042292</v>
      </c>
      <c r="Z155" s="230">
        <v>1010557.87</v>
      </c>
      <c r="AA155" s="230">
        <v>1143827.8500000001</v>
      </c>
      <c r="AB155" s="230">
        <v>10</v>
      </c>
    </row>
    <row r="156" spans="1:29" x14ac:dyDescent="0.2">
      <c r="A156" s="328" t="s">
        <v>3155</v>
      </c>
      <c r="B156" s="228">
        <v>186505.35</v>
      </c>
      <c r="C156" s="228">
        <v>0</v>
      </c>
      <c r="D156" s="228">
        <v>66466.66</v>
      </c>
      <c r="E156" s="328">
        <v>499922</v>
      </c>
      <c r="F156" s="328">
        <v>419030.67</v>
      </c>
      <c r="H156" s="232">
        <v>34595</v>
      </c>
      <c r="J156" s="232">
        <v>459.8</v>
      </c>
      <c r="M156" s="328">
        <v>-286112.26</v>
      </c>
      <c r="N156" s="328">
        <v>1733406.94</v>
      </c>
      <c r="Q156" s="229">
        <v>2036457.1</v>
      </c>
      <c r="R156" s="229">
        <v>145040</v>
      </c>
      <c r="S156" s="229">
        <v>1045.3699999999999</v>
      </c>
      <c r="U156" s="229">
        <v>2249240</v>
      </c>
      <c r="V156" s="229">
        <v>16500</v>
      </c>
      <c r="W156" s="230">
        <v>3495589</v>
      </c>
      <c r="Z156" s="230">
        <v>954590.86</v>
      </c>
      <c r="AA156" s="230">
        <v>308527.40999999997</v>
      </c>
    </row>
    <row r="157" spans="1:29" x14ac:dyDescent="0.2">
      <c r="A157" s="328" t="s">
        <v>3156</v>
      </c>
      <c r="B157" s="228">
        <v>198286.89</v>
      </c>
      <c r="C157" s="228">
        <v>0</v>
      </c>
      <c r="D157" s="228">
        <v>36632.53</v>
      </c>
      <c r="E157" s="328">
        <v>199770.04</v>
      </c>
      <c r="F157" s="328">
        <v>57714.5</v>
      </c>
      <c r="H157" s="232">
        <v>16265</v>
      </c>
      <c r="J157" s="232">
        <v>376.8</v>
      </c>
      <c r="M157" s="328">
        <v>-1309987.1399999999</v>
      </c>
      <c r="N157" s="328">
        <v>1890457.72</v>
      </c>
      <c r="Q157" s="229">
        <v>1704101.56</v>
      </c>
      <c r="R157" s="229">
        <v>145490</v>
      </c>
      <c r="S157" s="229">
        <v>1151.79</v>
      </c>
      <c r="U157" s="229">
        <v>726230</v>
      </c>
      <c r="V157" s="229">
        <v>18000</v>
      </c>
      <c r="W157" s="230">
        <v>1845034</v>
      </c>
      <c r="X157" s="230">
        <v>10872</v>
      </c>
      <c r="Z157" s="230">
        <v>682985.84</v>
      </c>
      <c r="AA157" s="230">
        <v>127809.93</v>
      </c>
      <c r="AC157" s="230">
        <v>32980</v>
      </c>
    </row>
    <row r="158" spans="1:29" x14ac:dyDescent="0.2">
      <c r="A158" s="328" t="s">
        <v>3157</v>
      </c>
      <c r="B158" s="228">
        <v>157829.91</v>
      </c>
      <c r="C158" s="228">
        <v>0</v>
      </c>
      <c r="D158" s="228">
        <v>90491.86</v>
      </c>
      <c r="E158" s="328">
        <v>2194792.7799999998</v>
      </c>
      <c r="F158" s="328">
        <v>206368.84</v>
      </c>
      <c r="H158" s="232">
        <v>21045</v>
      </c>
      <c r="J158" s="232">
        <v>4069.78</v>
      </c>
      <c r="M158" s="328">
        <v>2258850.31</v>
      </c>
      <c r="N158" s="328">
        <v>715300.29</v>
      </c>
      <c r="Q158" s="229">
        <v>2235199.7000000002</v>
      </c>
      <c r="R158" s="229">
        <v>506850</v>
      </c>
      <c r="S158" s="229">
        <v>2333.4499999999998</v>
      </c>
      <c r="U158" s="229">
        <v>1513980</v>
      </c>
      <c r="V158" s="229">
        <v>30000</v>
      </c>
      <c r="W158" s="230">
        <v>2904974</v>
      </c>
      <c r="Z158" s="230">
        <v>1454240.29</v>
      </c>
      <c r="AA158" s="230">
        <v>257930.85</v>
      </c>
      <c r="AC158" s="230">
        <v>21000</v>
      </c>
    </row>
    <row r="159" spans="1:29" x14ac:dyDescent="0.2">
      <c r="A159" s="328" t="s">
        <v>3158</v>
      </c>
      <c r="B159" s="228">
        <v>313037.51</v>
      </c>
      <c r="C159" s="228">
        <v>0</v>
      </c>
      <c r="D159" s="228">
        <v>100424.9</v>
      </c>
      <c r="E159" s="328">
        <v>257438.72</v>
      </c>
      <c r="F159" s="328">
        <v>169333.2</v>
      </c>
      <c r="H159" s="232">
        <v>14700</v>
      </c>
      <c r="J159" s="232">
        <v>24</v>
      </c>
      <c r="M159" s="328">
        <v>-736600.24</v>
      </c>
      <c r="N159" s="328">
        <v>1595931.52</v>
      </c>
      <c r="Q159" s="229">
        <v>2029463.66</v>
      </c>
      <c r="R159" s="229">
        <v>373250</v>
      </c>
      <c r="S159" s="229">
        <v>2142.64</v>
      </c>
      <c r="U159" s="229">
        <v>826790</v>
      </c>
      <c r="W159" s="230">
        <v>2095217</v>
      </c>
      <c r="Z159" s="230">
        <v>933477.97</v>
      </c>
      <c r="AA159" s="230">
        <v>139332.28</v>
      </c>
      <c r="AC159" s="230">
        <v>97440</v>
      </c>
    </row>
    <row r="160" spans="1:29" x14ac:dyDescent="0.2">
      <c r="A160" s="328" t="s">
        <v>3159</v>
      </c>
      <c r="B160" s="228">
        <v>350757.56</v>
      </c>
      <c r="C160" s="228">
        <v>0</v>
      </c>
      <c r="D160" s="228">
        <v>40046.870000000003</v>
      </c>
      <c r="E160" s="328">
        <v>287362.33</v>
      </c>
      <c r="F160" s="328">
        <v>98625.37</v>
      </c>
      <c r="G160" s="232">
        <v>46000</v>
      </c>
      <c r="H160" s="232">
        <v>25463</v>
      </c>
      <c r="J160" s="232">
        <v>0</v>
      </c>
      <c r="M160" s="328">
        <v>-1539784.25</v>
      </c>
      <c r="N160" s="328">
        <v>2218013.29</v>
      </c>
      <c r="Q160" s="229">
        <v>1079783.7</v>
      </c>
      <c r="R160" s="229">
        <v>30000</v>
      </c>
      <c r="S160" s="229">
        <v>1554.14</v>
      </c>
      <c r="U160" s="229">
        <v>1563496.8</v>
      </c>
      <c r="W160" s="230">
        <v>2139882.36</v>
      </c>
      <c r="Z160" s="230">
        <v>412937.68</v>
      </c>
      <c r="AA160" s="230">
        <v>94914.51</v>
      </c>
    </row>
    <row r="161" spans="1:29" x14ac:dyDescent="0.2">
      <c r="A161" s="328" t="s">
        <v>3160</v>
      </c>
      <c r="B161" s="228">
        <v>205351.11</v>
      </c>
      <c r="C161" s="228">
        <v>0</v>
      </c>
      <c r="D161" s="228">
        <v>25177.16</v>
      </c>
      <c r="E161" s="328">
        <v>121846.2</v>
      </c>
      <c r="F161" s="328">
        <v>593552.51</v>
      </c>
      <c r="J161" s="232">
        <v>1272.01</v>
      </c>
      <c r="M161" s="328">
        <v>-757829.6</v>
      </c>
      <c r="N161" s="328">
        <v>1904185.77</v>
      </c>
      <c r="Q161" s="229">
        <v>1475210.77</v>
      </c>
      <c r="R161" s="229">
        <v>114439</v>
      </c>
      <c r="S161" s="229">
        <v>1165.01</v>
      </c>
      <c r="U161" s="229">
        <v>2690643</v>
      </c>
      <c r="W161" s="230">
        <v>3714976.77</v>
      </c>
      <c r="Z161" s="230">
        <v>534855.57999999996</v>
      </c>
      <c r="AA161" s="230">
        <v>233326.63</v>
      </c>
    </row>
    <row r="162" spans="1:29" x14ac:dyDescent="0.2">
      <c r="A162" s="328" t="s">
        <v>3161</v>
      </c>
      <c r="B162" s="228">
        <v>246534.86</v>
      </c>
      <c r="D162" s="228">
        <v>13113.47</v>
      </c>
      <c r="E162" s="328">
        <v>381765.85</v>
      </c>
      <c r="F162" s="328">
        <v>625998.82999999996</v>
      </c>
      <c r="J162" s="232">
        <v>6.9</v>
      </c>
      <c r="M162" s="328">
        <v>-687022.81</v>
      </c>
      <c r="N162" s="328">
        <v>2050038.21</v>
      </c>
      <c r="Q162" s="229">
        <v>1535506.01</v>
      </c>
      <c r="R162" s="229">
        <v>96325</v>
      </c>
      <c r="S162" s="229">
        <v>1141.6199999999999</v>
      </c>
      <c r="U162" s="229">
        <v>1378742.38</v>
      </c>
      <c r="V162" s="229">
        <v>2810.38</v>
      </c>
      <c r="W162" s="230">
        <v>2313939.38</v>
      </c>
      <c r="Z162" s="230">
        <v>566188.96</v>
      </c>
      <c r="AA162" s="230">
        <v>230005.96</v>
      </c>
      <c r="AC162" s="230">
        <v>0.38</v>
      </c>
    </row>
    <row r="163" spans="1:29" x14ac:dyDescent="0.2">
      <c r="A163" s="328" t="s">
        <v>3162</v>
      </c>
      <c r="B163" s="228">
        <v>372170.56</v>
      </c>
      <c r="C163" s="228">
        <v>0</v>
      </c>
      <c r="D163" s="228">
        <v>79793.14</v>
      </c>
      <c r="E163" s="328">
        <v>1808227.03</v>
      </c>
      <c r="F163" s="328">
        <v>246506.05</v>
      </c>
      <c r="J163" s="232">
        <v>990</v>
      </c>
      <c r="M163" s="328">
        <v>2213789.2799999998</v>
      </c>
      <c r="N163" s="328">
        <v>345682.71</v>
      </c>
      <c r="Q163" s="229">
        <v>2202361.6800000002</v>
      </c>
      <c r="R163" s="229">
        <v>228400</v>
      </c>
      <c r="S163" s="229">
        <v>2189.4299999999998</v>
      </c>
      <c r="U163" s="229">
        <v>2124689</v>
      </c>
      <c r="W163" s="230">
        <v>3448389</v>
      </c>
      <c r="Z163" s="230">
        <v>766290.27</v>
      </c>
      <c r="AA163" s="230">
        <v>396726.05</v>
      </c>
    </row>
    <row r="164" spans="1:29" x14ac:dyDescent="0.2">
      <c r="A164" s="328" t="s">
        <v>3163</v>
      </c>
      <c r="B164" s="228">
        <v>626224.77</v>
      </c>
      <c r="C164" s="228">
        <v>0</v>
      </c>
      <c r="D164" s="228">
        <v>63263.77</v>
      </c>
      <c r="E164" s="328">
        <v>856802.01</v>
      </c>
      <c r="F164" s="328">
        <v>243426.8</v>
      </c>
      <c r="G164" s="232">
        <v>3500</v>
      </c>
      <c r="H164" s="232">
        <v>15007.5</v>
      </c>
      <c r="J164" s="232">
        <v>2694.15</v>
      </c>
      <c r="M164" s="328">
        <v>1535160.66</v>
      </c>
      <c r="N164" s="328">
        <v>633085.80000000005</v>
      </c>
      <c r="Q164" s="229">
        <v>1201112.3899999999</v>
      </c>
      <c r="R164" s="229">
        <v>369300</v>
      </c>
      <c r="S164" s="229">
        <v>4002.13</v>
      </c>
      <c r="U164" s="229">
        <v>1136520</v>
      </c>
      <c r="V164" s="229">
        <v>19250</v>
      </c>
      <c r="W164" s="230">
        <v>1694740</v>
      </c>
      <c r="X164" s="230">
        <v>1390</v>
      </c>
      <c r="Y164" s="230">
        <v>2232</v>
      </c>
      <c r="Z164" s="230">
        <v>1269223.9099999999</v>
      </c>
      <c r="AA164" s="230">
        <v>162329.37</v>
      </c>
    </row>
    <row r="165" spans="1:29" x14ac:dyDescent="0.2">
      <c r="A165" s="328" t="s">
        <v>3164</v>
      </c>
      <c r="B165" s="228">
        <v>1410828.59</v>
      </c>
      <c r="C165" s="228">
        <v>10000</v>
      </c>
      <c r="D165" s="228">
        <v>32968.04</v>
      </c>
      <c r="E165" s="328">
        <v>85110.13</v>
      </c>
      <c r="F165" s="328">
        <v>191778.1</v>
      </c>
      <c r="H165" s="232">
        <v>33525</v>
      </c>
      <c r="J165" s="232">
        <v>216.73</v>
      </c>
      <c r="M165" s="328">
        <v>111266.96</v>
      </c>
      <c r="N165" s="328">
        <v>1315994.6399999999</v>
      </c>
      <c r="Q165" s="229">
        <v>1441067.69</v>
      </c>
      <c r="R165" s="229">
        <v>345077</v>
      </c>
      <c r="S165" s="229">
        <v>4201.28</v>
      </c>
      <c r="U165" s="229">
        <v>1682320</v>
      </c>
      <c r="V165" s="229">
        <v>48950</v>
      </c>
      <c r="W165" s="230">
        <v>2313785</v>
      </c>
      <c r="X165" s="230">
        <v>8384</v>
      </c>
      <c r="Z165" s="230">
        <v>856573.1</v>
      </c>
      <c r="AA165" s="230">
        <v>73192.34</v>
      </c>
    </row>
    <row r="166" spans="1:29" x14ac:dyDescent="0.2">
      <c r="A166" s="328" t="s">
        <v>3165</v>
      </c>
      <c r="B166" s="228">
        <v>600806</v>
      </c>
      <c r="C166" s="228">
        <v>0</v>
      </c>
      <c r="D166" s="228">
        <v>48623.35</v>
      </c>
      <c r="E166" s="328">
        <v>108802.88</v>
      </c>
      <c r="F166" s="328">
        <v>523271.3</v>
      </c>
      <c r="J166" s="232">
        <v>717.75</v>
      </c>
      <c r="M166" s="328">
        <v>-605511.11</v>
      </c>
      <c r="N166" s="328">
        <v>1954472.19</v>
      </c>
      <c r="Q166" s="229">
        <v>1584096.12</v>
      </c>
      <c r="R166" s="229">
        <v>381810</v>
      </c>
      <c r="S166" s="229">
        <v>2723.12</v>
      </c>
      <c r="U166" s="229">
        <v>1597690</v>
      </c>
      <c r="V166" s="229">
        <v>28800</v>
      </c>
      <c r="W166" s="230">
        <v>2349846</v>
      </c>
      <c r="Z166" s="230">
        <v>1103870.78</v>
      </c>
      <c r="AA166" s="230">
        <v>209577.76</v>
      </c>
    </row>
    <row r="167" spans="1:29" x14ac:dyDescent="0.2">
      <c r="A167" s="328" t="s">
        <v>3166</v>
      </c>
      <c r="B167" s="228">
        <v>620781.21</v>
      </c>
      <c r="C167" s="228">
        <v>0</v>
      </c>
      <c r="D167" s="228">
        <v>42275.37</v>
      </c>
      <c r="E167" s="328">
        <v>466733.04</v>
      </c>
      <c r="F167" s="328">
        <v>39246.93</v>
      </c>
      <c r="G167" s="232">
        <v>9200</v>
      </c>
      <c r="H167" s="232">
        <v>69690</v>
      </c>
      <c r="J167" s="232">
        <v>1133.3800000000001</v>
      </c>
      <c r="M167" s="328">
        <v>-282343.56</v>
      </c>
      <c r="N167" s="328">
        <v>1659140.58</v>
      </c>
      <c r="Q167" s="229">
        <v>1311936.93</v>
      </c>
      <c r="R167" s="229">
        <v>247000</v>
      </c>
      <c r="S167" s="229">
        <v>2968.72</v>
      </c>
      <c r="U167" s="229">
        <v>1941480</v>
      </c>
      <c r="V167" s="229">
        <v>40000</v>
      </c>
      <c r="W167" s="230">
        <v>2422052</v>
      </c>
      <c r="X167" s="230">
        <v>8560</v>
      </c>
      <c r="Y167" s="230">
        <v>2280</v>
      </c>
      <c r="Z167" s="230">
        <v>1244308.1599999999</v>
      </c>
      <c r="AA167" s="230">
        <v>153969.34</v>
      </c>
    </row>
    <row r="168" spans="1:29" x14ac:dyDescent="0.2">
      <c r="A168" s="328" t="s">
        <v>3167</v>
      </c>
      <c r="B168" s="228">
        <v>367256.53</v>
      </c>
      <c r="C168" s="228">
        <v>0</v>
      </c>
      <c r="D168" s="228">
        <v>54635.57</v>
      </c>
      <c r="E168" s="328">
        <v>386998.36</v>
      </c>
      <c r="F168" s="328">
        <v>119742.83</v>
      </c>
      <c r="G168" s="232">
        <v>35000</v>
      </c>
      <c r="H168" s="232">
        <v>39236.65</v>
      </c>
      <c r="J168" s="232">
        <v>1423.73</v>
      </c>
      <c r="M168" s="328">
        <v>-2109275.2400000002</v>
      </c>
      <c r="N168" s="328">
        <v>3430123.36</v>
      </c>
      <c r="Q168" s="229">
        <v>1581989.67</v>
      </c>
      <c r="R168" s="229">
        <v>267000</v>
      </c>
      <c r="S168" s="229">
        <v>1973.95</v>
      </c>
      <c r="U168" s="229">
        <v>2789680</v>
      </c>
      <c r="V168" s="229">
        <v>41350</v>
      </c>
      <c r="W168" s="230">
        <v>3538523</v>
      </c>
      <c r="X168" s="230">
        <v>16724</v>
      </c>
      <c r="Y168" s="230">
        <v>6512</v>
      </c>
      <c r="Z168" s="230">
        <v>1396819.5</v>
      </c>
      <c r="AA168" s="230">
        <v>191290.33</v>
      </c>
    </row>
    <row r="169" spans="1:29" x14ac:dyDescent="0.2">
      <c r="A169" s="328" t="s">
        <v>3168</v>
      </c>
      <c r="B169" s="228">
        <v>521834.73</v>
      </c>
      <c r="D169" s="228">
        <v>42136.06</v>
      </c>
      <c r="E169" s="328">
        <v>3732109.93</v>
      </c>
      <c r="F169" s="328">
        <v>110841.21</v>
      </c>
      <c r="J169" s="232">
        <v>901.92</v>
      </c>
      <c r="M169" s="328">
        <v>2341847.27</v>
      </c>
      <c r="N169" s="328">
        <v>2074034.47</v>
      </c>
      <c r="Q169" s="229">
        <v>1564878.73</v>
      </c>
      <c r="R169" s="229">
        <v>51100</v>
      </c>
      <c r="S169" s="229">
        <v>1886.91</v>
      </c>
      <c r="U169" s="229">
        <v>918560</v>
      </c>
      <c r="W169" s="230">
        <v>1796085</v>
      </c>
      <c r="Z169" s="230">
        <v>737405.46</v>
      </c>
      <c r="AA169" s="230">
        <v>12796.91</v>
      </c>
    </row>
    <row r="170" spans="1:29" x14ac:dyDescent="0.2">
      <c r="A170" s="328" t="s">
        <v>3169</v>
      </c>
      <c r="B170" s="228">
        <v>658269.05000000005</v>
      </c>
      <c r="C170" s="228">
        <v>0</v>
      </c>
      <c r="D170" s="228">
        <v>54707.94</v>
      </c>
      <c r="E170" s="328">
        <v>171270.15</v>
      </c>
      <c r="F170" s="328">
        <v>658168.14</v>
      </c>
      <c r="J170" s="232">
        <v>141448</v>
      </c>
      <c r="M170" s="328">
        <v>-1288188.3700000001</v>
      </c>
      <c r="N170" s="328">
        <v>2188176.4900000002</v>
      </c>
      <c r="Q170" s="229">
        <v>2837109.84</v>
      </c>
      <c r="R170" s="229">
        <v>206800</v>
      </c>
      <c r="S170" s="229">
        <v>2478.9699999999998</v>
      </c>
      <c r="U170" s="229">
        <v>1513381</v>
      </c>
      <c r="W170" s="230">
        <v>2648862.9900000002</v>
      </c>
      <c r="Z170" s="230">
        <v>1258459</v>
      </c>
      <c r="AA170" s="230">
        <v>151468.66</v>
      </c>
    </row>
    <row r="171" spans="1:29" x14ac:dyDescent="0.2">
      <c r="A171" s="328" t="s">
        <v>3170</v>
      </c>
      <c r="B171" s="228">
        <v>492190.69</v>
      </c>
      <c r="C171" s="228">
        <v>0</v>
      </c>
      <c r="D171" s="228">
        <v>37346.67</v>
      </c>
      <c r="E171" s="328">
        <v>430889.84</v>
      </c>
      <c r="F171" s="328">
        <v>642873.71</v>
      </c>
      <c r="M171" s="328">
        <v>-254273.89</v>
      </c>
      <c r="N171" s="328">
        <v>1890317.34</v>
      </c>
      <c r="Q171" s="229">
        <v>1581062.65</v>
      </c>
      <c r="R171" s="229">
        <v>138000</v>
      </c>
      <c r="S171" s="229">
        <v>2816.06</v>
      </c>
      <c r="U171" s="229">
        <v>1393540</v>
      </c>
      <c r="W171" s="230">
        <v>2068939</v>
      </c>
      <c r="Z171" s="230">
        <v>976599.22</v>
      </c>
      <c r="AA171" s="230">
        <v>102623.03</v>
      </c>
    </row>
    <row r="172" spans="1:29" x14ac:dyDescent="0.2">
      <c r="A172" s="328" t="s">
        <v>3171</v>
      </c>
      <c r="B172" s="228">
        <v>557231.76</v>
      </c>
      <c r="C172" s="228">
        <v>0</v>
      </c>
      <c r="D172" s="228">
        <v>35017.870000000003</v>
      </c>
      <c r="E172" s="328">
        <v>262068.95</v>
      </c>
      <c r="F172" s="328">
        <v>127739.05</v>
      </c>
      <c r="J172" s="232">
        <v>183820.79999999999</v>
      </c>
      <c r="M172" s="328">
        <v>-1374687.64</v>
      </c>
      <c r="N172" s="328">
        <v>2400624.13</v>
      </c>
      <c r="Q172" s="229">
        <v>1592215.21</v>
      </c>
      <c r="R172" s="229">
        <v>222890</v>
      </c>
      <c r="S172" s="229">
        <v>2253.16</v>
      </c>
      <c r="U172" s="229">
        <v>2204160</v>
      </c>
      <c r="W172" s="230">
        <v>2922259.75</v>
      </c>
      <c r="X172" s="230">
        <v>7500</v>
      </c>
      <c r="Z172" s="230">
        <v>1123370.72</v>
      </c>
      <c r="AA172" s="230">
        <v>196087.56</v>
      </c>
    </row>
    <row r="173" spans="1:29" x14ac:dyDescent="0.2">
      <c r="A173" s="328" t="s">
        <v>3172</v>
      </c>
      <c r="B173" s="228">
        <v>936272.33</v>
      </c>
      <c r="C173" s="228">
        <v>0</v>
      </c>
      <c r="D173" s="228">
        <v>56369.75</v>
      </c>
      <c r="E173" s="328">
        <v>636361</v>
      </c>
      <c r="F173" s="328">
        <v>452204.15</v>
      </c>
      <c r="J173" s="232">
        <v>24375.98</v>
      </c>
      <c r="M173" s="328">
        <v>503177.13</v>
      </c>
      <c r="N173" s="328">
        <v>1658240.02</v>
      </c>
      <c r="Q173" s="229">
        <v>2404257.94</v>
      </c>
      <c r="R173" s="229">
        <v>200800</v>
      </c>
      <c r="S173" s="229">
        <v>3685.38</v>
      </c>
      <c r="U173" s="229">
        <v>1326660</v>
      </c>
      <c r="W173" s="230">
        <v>2594655</v>
      </c>
      <c r="Z173" s="230">
        <v>1275080.74</v>
      </c>
      <c r="AA173" s="230">
        <v>170253.48</v>
      </c>
    </row>
    <row r="174" spans="1:29" x14ac:dyDescent="0.2">
      <c r="A174" s="328" t="s">
        <v>3173</v>
      </c>
      <c r="B174" s="228">
        <v>569536.81000000006</v>
      </c>
      <c r="C174" s="228">
        <v>0</v>
      </c>
      <c r="D174" s="228">
        <v>15721.21</v>
      </c>
      <c r="E174" s="328">
        <v>314917.15999999997</v>
      </c>
      <c r="F174" s="328">
        <v>93141.08</v>
      </c>
      <c r="J174" s="232">
        <v>35</v>
      </c>
      <c r="M174" s="328">
        <v>-1331652.6599999999</v>
      </c>
      <c r="N174" s="328">
        <v>2400624.13</v>
      </c>
      <c r="Q174" s="229">
        <v>2481117.96</v>
      </c>
      <c r="R174" s="229">
        <v>242500</v>
      </c>
      <c r="S174" s="229">
        <v>1847.2</v>
      </c>
      <c r="U174" s="229">
        <v>1303680</v>
      </c>
      <c r="W174" s="230">
        <v>2626586.92</v>
      </c>
      <c r="Z174" s="230">
        <v>1367945.77</v>
      </c>
      <c r="AA174" s="230">
        <v>110302.68</v>
      </c>
    </row>
    <row r="175" spans="1:29" x14ac:dyDescent="0.2">
      <c r="A175" s="328" t="s">
        <v>3174</v>
      </c>
      <c r="B175" s="228">
        <v>852456.95999999996</v>
      </c>
      <c r="C175" s="228">
        <v>0</v>
      </c>
      <c r="D175" s="228">
        <v>61224.75</v>
      </c>
      <c r="E175" s="328">
        <v>123817.87</v>
      </c>
      <c r="F175" s="328">
        <v>62631.839999999997</v>
      </c>
      <c r="J175" s="232">
        <v>514.44000000000005</v>
      </c>
      <c r="M175" s="328">
        <v>-855255.16</v>
      </c>
      <c r="N175" s="328">
        <v>1908740.29</v>
      </c>
      <c r="Q175" s="229">
        <v>2377797.48</v>
      </c>
      <c r="R175" s="229">
        <v>243000</v>
      </c>
      <c r="S175" s="229">
        <v>2931.92</v>
      </c>
      <c r="U175" s="229">
        <v>1598318</v>
      </c>
      <c r="W175" s="230">
        <v>2851293</v>
      </c>
      <c r="X175" s="230">
        <v>11426.92</v>
      </c>
      <c r="Y175" s="230">
        <v>2576</v>
      </c>
      <c r="Z175" s="230">
        <v>1227751.79</v>
      </c>
      <c r="AA175" s="230">
        <v>82867.839999999997</v>
      </c>
    </row>
    <row r="176" spans="1:29" x14ac:dyDescent="0.2">
      <c r="A176" s="328" t="s">
        <v>3175</v>
      </c>
      <c r="B176" s="228">
        <v>812388.15</v>
      </c>
      <c r="C176" s="228">
        <v>0</v>
      </c>
      <c r="D176" s="228">
        <v>70606.12</v>
      </c>
      <c r="E176" s="328">
        <v>405802.73</v>
      </c>
      <c r="F176" s="328">
        <v>155481.94</v>
      </c>
      <c r="J176" s="232">
        <v>246.73</v>
      </c>
      <c r="M176" s="328">
        <v>-624117.98</v>
      </c>
      <c r="N176" s="328">
        <v>2036218.61</v>
      </c>
      <c r="Q176" s="229">
        <v>2347545.44</v>
      </c>
      <c r="R176" s="229">
        <v>146129.89000000001</v>
      </c>
      <c r="S176" s="229">
        <v>1420.58</v>
      </c>
      <c r="U176" s="229">
        <v>1626840</v>
      </c>
      <c r="W176" s="230">
        <v>3038104</v>
      </c>
      <c r="X176" s="230">
        <v>4652</v>
      </c>
      <c r="Z176" s="230">
        <v>827464.54</v>
      </c>
      <c r="AA176" s="230">
        <v>219783.79</v>
      </c>
    </row>
    <row r="177" spans="1:27" x14ac:dyDescent="0.2">
      <c r="A177" s="328" t="s">
        <v>3176</v>
      </c>
      <c r="B177" s="228">
        <v>697637.31</v>
      </c>
      <c r="C177" s="228">
        <v>0</v>
      </c>
      <c r="D177" s="228">
        <v>56039.06</v>
      </c>
      <c r="E177" s="328">
        <v>-1238.06</v>
      </c>
      <c r="F177" s="328">
        <v>174672.82</v>
      </c>
      <c r="J177" s="232">
        <v>552.38</v>
      </c>
      <c r="M177" s="328">
        <v>-1669841.4</v>
      </c>
      <c r="N177" s="328">
        <v>2581996.2400000002</v>
      </c>
      <c r="Q177" s="229">
        <v>1387801.23</v>
      </c>
      <c r="R177" s="229">
        <v>190135</v>
      </c>
      <c r="S177" s="229">
        <v>2233.27</v>
      </c>
      <c r="U177" s="229">
        <v>994090</v>
      </c>
      <c r="W177" s="230">
        <v>1713875</v>
      </c>
      <c r="Z177" s="230">
        <v>633640.72</v>
      </c>
      <c r="AA177" s="230">
        <v>212339.87</v>
      </c>
    </row>
    <row r="178" spans="1:27" x14ac:dyDescent="0.2">
      <c r="A178" s="328" t="s">
        <v>3177</v>
      </c>
      <c r="B178" s="228">
        <v>731714.23</v>
      </c>
      <c r="C178" s="228">
        <v>0</v>
      </c>
      <c r="D178" s="228">
        <v>46066.25</v>
      </c>
      <c r="E178" s="328">
        <v>136142.37</v>
      </c>
      <c r="F178" s="328">
        <v>815955.25</v>
      </c>
      <c r="J178" s="232">
        <v>110.66</v>
      </c>
      <c r="M178" s="328">
        <v>-588876.04</v>
      </c>
      <c r="N178" s="328">
        <v>1442473.15</v>
      </c>
      <c r="Q178" s="229">
        <v>2560126.2400000002</v>
      </c>
      <c r="R178" s="229">
        <v>403539</v>
      </c>
      <c r="S178" s="229">
        <v>2164.41</v>
      </c>
      <c r="U178" s="229">
        <v>1365310</v>
      </c>
      <c r="V178" s="229">
        <v>5608</v>
      </c>
      <c r="W178" s="230">
        <v>2120314</v>
      </c>
      <c r="Z178" s="230">
        <v>1021364.37</v>
      </c>
      <c r="AA178" s="230">
        <v>318898.95</v>
      </c>
    </row>
    <row r="179" spans="1:27" x14ac:dyDescent="0.2">
      <c r="A179" s="328" t="s">
        <v>3178</v>
      </c>
      <c r="B179" s="228">
        <v>747494.63</v>
      </c>
      <c r="C179" s="228">
        <v>0</v>
      </c>
      <c r="D179" s="228">
        <v>13937.07</v>
      </c>
      <c r="E179" s="328">
        <v>198049.7</v>
      </c>
      <c r="F179" s="328">
        <v>126153.89</v>
      </c>
      <c r="J179" s="232">
        <v>0</v>
      </c>
      <c r="M179" s="328">
        <v>-594099.97</v>
      </c>
      <c r="N179" s="328">
        <v>1708773.29</v>
      </c>
      <c r="Q179" s="229">
        <v>1249409.55</v>
      </c>
      <c r="R179" s="229">
        <v>113000</v>
      </c>
      <c r="S179" s="229">
        <v>2754.31</v>
      </c>
      <c r="U179" s="229">
        <v>1166700</v>
      </c>
      <c r="W179" s="230">
        <v>1752826</v>
      </c>
      <c r="Z179" s="230">
        <v>640609.59</v>
      </c>
      <c r="AA179" s="230">
        <v>167466.29999999999</v>
      </c>
    </row>
    <row r="180" spans="1:27" x14ac:dyDescent="0.2">
      <c r="A180" s="328" t="s">
        <v>3179</v>
      </c>
      <c r="B180" s="228">
        <v>513194.18</v>
      </c>
      <c r="C180" s="228">
        <v>0</v>
      </c>
      <c r="D180" s="228">
        <v>35005.31</v>
      </c>
      <c r="E180" s="328">
        <v>22786.95</v>
      </c>
      <c r="F180" s="328">
        <v>36115.43</v>
      </c>
      <c r="J180" s="232">
        <v>0</v>
      </c>
      <c r="M180" s="328">
        <v>-1049406.1100000001</v>
      </c>
      <c r="N180" s="328">
        <v>1572242.02</v>
      </c>
      <c r="Q180" s="229">
        <v>1531930.47</v>
      </c>
      <c r="R180" s="229">
        <v>223815.2</v>
      </c>
      <c r="S180" s="229">
        <v>2015.24</v>
      </c>
      <c r="U180" s="229">
        <v>1187850</v>
      </c>
      <c r="V180" s="229">
        <v>2390</v>
      </c>
      <c r="W180" s="230">
        <v>1980768.23</v>
      </c>
      <c r="X180" s="230">
        <v>4800</v>
      </c>
      <c r="Z180" s="230">
        <v>820148.32</v>
      </c>
      <c r="AA180" s="230">
        <v>58018.400000000001</v>
      </c>
    </row>
    <row r="181" spans="1:27" x14ac:dyDescent="0.2">
      <c r="A181" s="328" t="s">
        <v>3180</v>
      </c>
      <c r="B181" s="228">
        <v>736991.42</v>
      </c>
      <c r="C181" s="228">
        <v>0</v>
      </c>
      <c r="D181" s="228">
        <v>62177.59</v>
      </c>
      <c r="E181" s="328">
        <v>89398.46</v>
      </c>
      <c r="F181" s="328">
        <v>676472.06</v>
      </c>
      <c r="J181" s="232">
        <v>46.73</v>
      </c>
      <c r="M181" s="328">
        <v>-638831.72</v>
      </c>
      <c r="N181" s="328">
        <v>1286359.3700000001</v>
      </c>
      <c r="Q181" s="229">
        <v>2730849.97</v>
      </c>
      <c r="R181" s="229">
        <v>382555</v>
      </c>
      <c r="S181" s="229">
        <v>2217.91</v>
      </c>
      <c r="U181" s="229">
        <v>1287459</v>
      </c>
      <c r="W181" s="230">
        <v>2194831</v>
      </c>
      <c r="X181" s="230">
        <v>4360</v>
      </c>
      <c r="Y181" s="230">
        <v>2082</v>
      </c>
      <c r="Z181" s="230">
        <v>1103115.4099999999</v>
      </c>
      <c r="AA181" s="230">
        <v>181228.32</v>
      </c>
    </row>
    <row r="182" spans="1:27" x14ac:dyDescent="0.2">
      <c r="A182" s="328" t="s">
        <v>3181</v>
      </c>
      <c r="B182" s="228">
        <v>373486.66</v>
      </c>
      <c r="C182" s="228">
        <v>21454.880000000001</v>
      </c>
      <c r="D182" s="228">
        <v>61018.57</v>
      </c>
      <c r="E182" s="328">
        <v>229292.93</v>
      </c>
      <c r="F182" s="328">
        <v>127367.96</v>
      </c>
      <c r="G182" s="232">
        <v>31486.47</v>
      </c>
      <c r="H182" s="232">
        <v>504.76</v>
      </c>
      <c r="I182" s="232">
        <v>1107</v>
      </c>
      <c r="M182" s="328">
        <v>-783938.72</v>
      </c>
      <c r="N182" s="328">
        <v>1621669.25</v>
      </c>
      <c r="Q182" s="229">
        <v>923343.3</v>
      </c>
      <c r="R182" s="229">
        <v>43540</v>
      </c>
      <c r="S182" s="229">
        <v>2014.31</v>
      </c>
      <c r="U182" s="229">
        <v>519240</v>
      </c>
      <c r="V182" s="229">
        <v>228440.8</v>
      </c>
      <c r="W182" s="230">
        <v>1303311.5</v>
      </c>
      <c r="Z182" s="230">
        <v>398107.68</v>
      </c>
      <c r="AA182" s="230">
        <v>73366.990000000005</v>
      </c>
    </row>
    <row r="183" spans="1:27" x14ac:dyDescent="0.2">
      <c r="A183" s="328" t="s">
        <v>3182</v>
      </c>
      <c r="B183" s="228">
        <v>38830.53</v>
      </c>
      <c r="C183" s="228">
        <v>0</v>
      </c>
      <c r="D183" s="228">
        <v>68143.92</v>
      </c>
      <c r="E183" s="328">
        <v>271530.27</v>
      </c>
      <c r="F183" s="328">
        <v>848991.51</v>
      </c>
      <c r="G183" s="232">
        <v>39685</v>
      </c>
      <c r="M183" s="328">
        <v>-1425770.06</v>
      </c>
      <c r="N183" s="328">
        <v>2143817.25</v>
      </c>
      <c r="Q183" s="229">
        <v>1716360.51</v>
      </c>
      <c r="R183" s="229">
        <v>61800</v>
      </c>
      <c r="S183" s="229">
        <v>717.76</v>
      </c>
      <c r="U183" s="229">
        <v>1593760</v>
      </c>
      <c r="V183" s="229">
        <v>292300.08</v>
      </c>
      <c r="W183" s="230">
        <v>2262615</v>
      </c>
      <c r="Z183" s="230">
        <v>759891.82</v>
      </c>
      <c r="AA183" s="230">
        <v>172667.49</v>
      </c>
    </row>
    <row r="184" spans="1:27" x14ac:dyDescent="0.2">
      <c r="A184" s="328" t="s">
        <v>3183</v>
      </c>
      <c r="B184" s="228">
        <v>352643.99</v>
      </c>
      <c r="C184" s="228">
        <v>798</v>
      </c>
      <c r="D184" s="228">
        <v>24610.77</v>
      </c>
      <c r="E184" s="328">
        <v>2225476.4300000002</v>
      </c>
      <c r="F184" s="328">
        <v>205501.16</v>
      </c>
      <c r="G184" s="232">
        <v>0</v>
      </c>
      <c r="M184" s="328">
        <v>2706097.72</v>
      </c>
      <c r="N184" s="328">
        <v>309335.96999999997</v>
      </c>
      <c r="Q184" s="229">
        <v>710835.12</v>
      </c>
      <c r="R184" s="229">
        <v>44600</v>
      </c>
      <c r="S184" s="229">
        <v>1806.06</v>
      </c>
      <c r="U184" s="229">
        <v>1126260</v>
      </c>
      <c r="V184" s="229">
        <v>181324.56</v>
      </c>
      <c r="W184" s="230">
        <v>1643185</v>
      </c>
      <c r="X184" s="230">
        <v>16372</v>
      </c>
      <c r="Z184" s="230">
        <v>433996.7</v>
      </c>
      <c r="AA184" s="230">
        <v>177675.38</v>
      </c>
    </row>
    <row r="185" spans="1:27" x14ac:dyDescent="0.2">
      <c r="A185" s="328" t="s">
        <v>3184</v>
      </c>
      <c r="B185" s="228">
        <v>87728.33</v>
      </c>
      <c r="C185" s="228">
        <v>32622.11</v>
      </c>
      <c r="D185" s="228">
        <v>44871.839999999997</v>
      </c>
      <c r="E185" s="328">
        <v>93279.87</v>
      </c>
      <c r="F185" s="328">
        <v>54843.06</v>
      </c>
      <c r="G185" s="232">
        <v>16629</v>
      </c>
      <c r="H185" s="232">
        <v>42537</v>
      </c>
      <c r="J185" s="232">
        <v>250</v>
      </c>
      <c r="M185" s="328">
        <v>-1232465.22</v>
      </c>
      <c r="N185" s="328">
        <v>1558084.6</v>
      </c>
      <c r="Q185" s="229">
        <v>837605.97</v>
      </c>
      <c r="R185" s="229">
        <v>65020</v>
      </c>
      <c r="S185" s="229">
        <v>731.89</v>
      </c>
      <c r="U185" s="229">
        <v>950850</v>
      </c>
      <c r="V185" s="229">
        <v>134106.38</v>
      </c>
      <c r="W185" s="230">
        <v>1502260</v>
      </c>
      <c r="Z185" s="230">
        <v>506839.51</v>
      </c>
      <c r="AA185" s="230">
        <v>50904.9</v>
      </c>
    </row>
    <row r="186" spans="1:27" x14ac:dyDescent="0.2">
      <c r="A186" s="328" t="s">
        <v>3185</v>
      </c>
      <c r="B186" s="228">
        <v>283273.84000000003</v>
      </c>
      <c r="C186" s="228">
        <v>8434.15</v>
      </c>
      <c r="D186" s="228">
        <v>29232.01</v>
      </c>
      <c r="E186" s="328">
        <v>370407.45</v>
      </c>
      <c r="F186" s="328">
        <v>145771.81</v>
      </c>
      <c r="J186" s="232">
        <v>918</v>
      </c>
      <c r="M186" s="328">
        <v>-960255.31</v>
      </c>
      <c r="N186" s="328">
        <v>1939631.19</v>
      </c>
      <c r="Q186" s="229">
        <v>1424453.27</v>
      </c>
      <c r="R186" s="229">
        <v>119400</v>
      </c>
      <c r="S186" s="229">
        <v>1505.3</v>
      </c>
      <c r="U186" s="229">
        <v>1143260</v>
      </c>
      <c r="V186" s="229">
        <v>385709.58</v>
      </c>
      <c r="W186" s="230">
        <v>2246508</v>
      </c>
      <c r="Z186" s="230">
        <v>848306.32</v>
      </c>
      <c r="AA186" s="230">
        <v>122688.45</v>
      </c>
    </row>
    <row r="187" spans="1:27" x14ac:dyDescent="0.2">
      <c r="A187" s="328" t="s">
        <v>3186</v>
      </c>
      <c r="B187" s="228">
        <v>475308.76</v>
      </c>
      <c r="C187" s="228">
        <v>60066.25</v>
      </c>
      <c r="D187" s="228">
        <v>59357.17</v>
      </c>
      <c r="E187" s="328">
        <v>112541.28</v>
      </c>
      <c r="F187" s="328">
        <v>60155.49</v>
      </c>
      <c r="G187" s="232">
        <v>32830</v>
      </c>
      <c r="H187" s="232">
        <v>0</v>
      </c>
      <c r="J187" s="232">
        <v>0</v>
      </c>
      <c r="M187" s="328">
        <v>-1270798.29</v>
      </c>
      <c r="N187" s="328">
        <v>2258666.42</v>
      </c>
      <c r="Q187" s="229">
        <v>1659640.71</v>
      </c>
      <c r="R187" s="229">
        <v>166560</v>
      </c>
      <c r="S187" s="229">
        <v>2537.88</v>
      </c>
      <c r="U187" s="229">
        <v>3596370</v>
      </c>
      <c r="V187" s="229">
        <v>505149.51</v>
      </c>
      <c r="W187" s="230">
        <v>4791979</v>
      </c>
      <c r="Z187" s="230">
        <v>1294627.69</v>
      </c>
      <c r="AA187" s="230">
        <v>96920.59</v>
      </c>
    </row>
    <row r="188" spans="1:27" x14ac:dyDescent="0.2">
      <c r="A188" s="328" t="s">
        <v>3187</v>
      </c>
      <c r="B188" s="228">
        <v>106844.44</v>
      </c>
      <c r="C188" s="228">
        <v>41263.96</v>
      </c>
      <c r="D188" s="228">
        <v>70063.13</v>
      </c>
      <c r="E188" s="328">
        <v>-49685.16</v>
      </c>
      <c r="F188" s="328">
        <v>523242.51</v>
      </c>
      <c r="G188" s="232">
        <v>33722</v>
      </c>
      <c r="H188" s="232">
        <v>15835</v>
      </c>
      <c r="M188" s="328">
        <v>-2537869.37</v>
      </c>
      <c r="N188" s="328">
        <v>3335566.08</v>
      </c>
      <c r="Q188" s="229">
        <v>616536.87</v>
      </c>
      <c r="R188" s="229">
        <v>43600</v>
      </c>
      <c r="S188" s="229">
        <v>657.62</v>
      </c>
      <c r="U188" s="229">
        <v>822520</v>
      </c>
      <c r="V188" s="229">
        <v>99760.76</v>
      </c>
      <c r="W188" s="230">
        <v>1137617</v>
      </c>
      <c r="X188" s="230">
        <v>4800</v>
      </c>
      <c r="Z188" s="230">
        <v>419733.75</v>
      </c>
      <c r="AA188" s="230">
        <v>176449.33</v>
      </c>
    </row>
    <row r="189" spans="1:27" x14ac:dyDescent="0.2">
      <c r="A189" s="328" t="s">
        <v>3188</v>
      </c>
      <c r="B189" s="228">
        <v>363759.45</v>
      </c>
      <c r="C189" s="228">
        <v>0</v>
      </c>
      <c r="D189" s="228">
        <v>19209.009999999998</v>
      </c>
      <c r="E189" s="328">
        <v>177580.72</v>
      </c>
      <c r="F189" s="328">
        <v>91744.72</v>
      </c>
      <c r="G189" s="232">
        <v>22170.77</v>
      </c>
      <c r="H189" s="232">
        <v>15456.21</v>
      </c>
      <c r="J189" s="232">
        <v>2234</v>
      </c>
      <c r="M189" s="328">
        <v>-1244859.3999999999</v>
      </c>
      <c r="N189" s="328">
        <v>1980732.96</v>
      </c>
      <c r="Q189" s="229">
        <v>1372713.53</v>
      </c>
      <c r="R189" s="229">
        <v>72400</v>
      </c>
      <c r="S189" s="229">
        <v>2015.84</v>
      </c>
      <c r="U189" s="229">
        <v>961640</v>
      </c>
      <c r="V189" s="229">
        <v>325281.46000000002</v>
      </c>
      <c r="W189" s="230">
        <v>2042189</v>
      </c>
      <c r="Z189" s="230">
        <v>659327.13</v>
      </c>
      <c r="AA189" s="230">
        <v>155975.34</v>
      </c>
    </row>
    <row r="201" spans="1:27" x14ac:dyDescent="0.2">
      <c r="A201" s="328" t="s">
        <v>3200</v>
      </c>
      <c r="D201" s="228">
        <v>95717.71</v>
      </c>
      <c r="F201" s="328">
        <v>118515.69</v>
      </c>
      <c r="M201" s="328">
        <v>239015.44</v>
      </c>
      <c r="Q201" s="229">
        <v>376474.6</v>
      </c>
      <c r="Z201" s="230">
        <v>345829.15</v>
      </c>
      <c r="AA201" s="230">
        <v>55427.49</v>
      </c>
    </row>
    <row r="206" spans="1:27" x14ac:dyDescent="0.2">
      <c r="A206" s="328" t="s">
        <v>3205</v>
      </c>
      <c r="B206" s="228">
        <v>861484.41</v>
      </c>
      <c r="C206" s="228">
        <v>0</v>
      </c>
      <c r="D206" s="228">
        <v>8398.7999999999993</v>
      </c>
      <c r="E206" s="328">
        <v>1409798.61</v>
      </c>
      <c r="F206" s="328">
        <v>147506.46</v>
      </c>
      <c r="J206" s="232">
        <v>23.64</v>
      </c>
      <c r="M206" s="328">
        <v>1334685</v>
      </c>
      <c r="N206" s="328">
        <v>669277.43000000005</v>
      </c>
      <c r="Q206" s="229">
        <v>2002835.4</v>
      </c>
      <c r="R206" s="229">
        <v>312496</v>
      </c>
      <c r="S206" s="229">
        <v>1273.97</v>
      </c>
      <c r="W206" s="230">
        <v>626420.6</v>
      </c>
      <c r="X206" s="230">
        <v>18075</v>
      </c>
      <c r="Z206" s="230">
        <v>1023581.3</v>
      </c>
      <c r="AA206" s="230">
        <v>225326.26</v>
      </c>
    </row>
    <row r="207" spans="1:27" x14ac:dyDescent="0.2">
      <c r="A207" s="328" t="s">
        <v>3206</v>
      </c>
      <c r="B207" s="228">
        <v>1494311.47</v>
      </c>
      <c r="C207" s="228">
        <v>0</v>
      </c>
      <c r="D207" s="228">
        <v>22081.53</v>
      </c>
      <c r="F207" s="328">
        <v>20838.47</v>
      </c>
      <c r="J207" s="232">
        <v>815.49</v>
      </c>
      <c r="M207" s="328">
        <v>789234.47</v>
      </c>
      <c r="Q207" s="229">
        <v>2114886.5099999998</v>
      </c>
      <c r="R207" s="229">
        <v>88385</v>
      </c>
      <c r="S207" s="229">
        <v>3582</v>
      </c>
      <c r="W207" s="230">
        <v>336732</v>
      </c>
      <c r="X207" s="230">
        <v>18144</v>
      </c>
      <c r="Z207" s="230">
        <v>1084920.8500000001</v>
      </c>
      <c r="AA207" s="230">
        <v>19875.150000000001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M207"/>
  <sheetViews>
    <sheetView topLeftCell="AD1" zoomScale="69" zoomScaleNormal="69" workbookViewId="0">
      <selection activeCell="AH23" sqref="AH22:AH23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40.375" style="328" bestFit="1" customWidth="1"/>
    <col min="6" max="6" width="33.125" style="228" bestFit="1" customWidth="1"/>
    <col min="7" max="7" width="32.25" style="228" bestFit="1" customWidth="1"/>
    <col min="8" max="8" width="24" style="228" bestFit="1" customWidth="1"/>
    <col min="9" max="10" width="15.875" style="328" bestFit="1" customWidth="1"/>
    <col min="11" max="11" width="18" style="232" bestFit="1" customWidth="1"/>
    <col min="12" max="12" width="20.125" style="232" bestFit="1" customWidth="1"/>
    <col min="13" max="13" width="19.375" style="232" bestFit="1" customWidth="1"/>
    <col min="14" max="14" width="21.5" style="232" bestFit="1" customWidth="1"/>
    <col min="15" max="15" width="23.625" style="328" bestFit="1" customWidth="1"/>
    <col min="16" max="16" width="27.75" style="328" bestFit="1" customWidth="1"/>
    <col min="17" max="17" width="27.875" style="328" bestFit="1" customWidth="1"/>
    <col min="18" max="18" width="15.875" style="328" bestFit="1" customWidth="1"/>
    <col min="19" max="19" width="27.375" style="229" bestFit="1" customWidth="1"/>
    <col min="20" max="20" width="36.875" style="229" bestFit="1" customWidth="1"/>
    <col min="21" max="21" width="44.125" style="229" bestFit="1" customWidth="1"/>
    <col min="22" max="22" width="44.875" style="229" bestFit="1" customWidth="1"/>
    <col min="23" max="23" width="29" style="229" bestFit="1" customWidth="1"/>
    <col min="24" max="24" width="38.625" style="229" bestFit="1" customWidth="1"/>
    <col min="25" max="25" width="54.5" style="229" bestFit="1" customWidth="1"/>
    <col min="26" max="26" width="15.875" style="229" bestFit="1" customWidth="1"/>
    <col min="27" max="27" width="20.375" style="230" bestFit="1" customWidth="1"/>
    <col min="28" max="28" width="26.75" style="230" bestFit="1" customWidth="1"/>
    <col min="29" max="29" width="25.125" style="230" bestFit="1" customWidth="1"/>
    <col min="30" max="30" width="42.375" style="230" bestFit="1" customWidth="1"/>
    <col min="31" max="31" width="30.875" style="230" bestFit="1" customWidth="1"/>
    <col min="32" max="32" width="31.625" style="230" bestFit="1" customWidth="1"/>
    <col min="33" max="33" width="33.125" style="230" bestFit="1" customWidth="1"/>
    <col min="34" max="34" width="20.125" style="75" customWidth="1"/>
    <col min="35" max="35" width="15.5" style="30" bestFit="1" customWidth="1"/>
    <col min="36" max="36" width="14.125" style="25" bestFit="1" customWidth="1"/>
    <col min="37" max="37" width="15.125" style="34" bestFit="1" customWidth="1"/>
    <col min="38" max="38" width="15.125" style="35" bestFit="1" customWidth="1"/>
    <col min="39" max="39" width="16.75" style="26" bestFit="1" customWidth="1"/>
    <col min="40" max="16384" width="9" style="1"/>
  </cols>
  <sheetData>
    <row r="1" spans="3:39" x14ac:dyDescent="0.2">
      <c r="E1" s="328" t="s">
        <v>2456</v>
      </c>
      <c r="F1" s="228" t="s">
        <v>2462</v>
      </c>
      <c r="G1" s="228" t="s">
        <v>2464</v>
      </c>
      <c r="H1" s="228" t="s">
        <v>2466</v>
      </c>
      <c r="I1" s="328" t="s">
        <v>2468</v>
      </c>
      <c r="J1" s="328" t="s">
        <v>2470</v>
      </c>
      <c r="K1" s="232" t="s">
        <v>2474</v>
      </c>
      <c r="L1" s="232" t="s">
        <v>2476</v>
      </c>
      <c r="M1" s="232" t="s">
        <v>2480</v>
      </c>
      <c r="N1" s="232" t="s">
        <v>2482</v>
      </c>
      <c r="O1" s="328" t="s">
        <v>2484</v>
      </c>
      <c r="P1" s="328" t="s">
        <v>2486</v>
      </c>
      <c r="Q1" s="328" t="s">
        <v>2488</v>
      </c>
      <c r="R1" s="328" t="s">
        <v>2490</v>
      </c>
      <c r="S1" s="229" t="s">
        <v>3017</v>
      </c>
      <c r="T1" s="229" t="s">
        <v>3208</v>
      </c>
      <c r="U1" s="229" t="s">
        <v>2492</v>
      </c>
      <c r="V1" s="229" t="s">
        <v>2494</v>
      </c>
      <c r="W1" s="229" t="s">
        <v>2496</v>
      </c>
      <c r="X1" s="229" t="s">
        <v>2801</v>
      </c>
      <c r="Y1" s="229" t="s">
        <v>2498</v>
      </c>
      <c r="Z1" s="229" t="s">
        <v>2500</v>
      </c>
      <c r="AA1" s="230" t="s">
        <v>2502</v>
      </c>
      <c r="AB1" s="230" t="s">
        <v>2504</v>
      </c>
      <c r="AC1" s="230" t="s">
        <v>2506</v>
      </c>
      <c r="AD1" s="230" t="s">
        <v>2508</v>
      </c>
      <c r="AE1" s="230" t="s">
        <v>2510</v>
      </c>
      <c r="AF1" s="230" t="s">
        <v>2805</v>
      </c>
      <c r="AG1" s="230" t="s">
        <v>2512</v>
      </c>
      <c r="AH1" s="74" t="s">
        <v>6</v>
      </c>
      <c r="AI1" s="30" t="s">
        <v>7</v>
      </c>
      <c r="AJ1" s="32" t="s">
        <v>8</v>
      </c>
      <c r="AK1" s="33" t="s">
        <v>9</v>
      </c>
      <c r="AL1" s="23" t="s">
        <v>10</v>
      </c>
      <c r="AM1" s="26" t="s">
        <v>11</v>
      </c>
    </row>
    <row r="2" spans="3:39" x14ac:dyDescent="0.2">
      <c r="E2" s="328" t="s">
        <v>2457</v>
      </c>
      <c r="F2" s="228" t="s">
        <v>2463</v>
      </c>
      <c r="G2" s="228" t="s">
        <v>2465</v>
      </c>
      <c r="H2" s="228" t="s">
        <v>2467</v>
      </c>
      <c r="I2" s="328" t="s">
        <v>2469</v>
      </c>
      <c r="J2" s="328" t="s">
        <v>2471</v>
      </c>
      <c r="K2" s="232" t="s">
        <v>2475</v>
      </c>
      <c r="L2" s="232" t="s">
        <v>2477</v>
      </c>
      <c r="M2" s="232" t="s">
        <v>2481</v>
      </c>
      <c r="N2" s="232" t="s">
        <v>2483</v>
      </c>
      <c r="O2" s="328" t="s">
        <v>2485</v>
      </c>
      <c r="P2" s="328" t="s">
        <v>2487</v>
      </c>
      <c r="Q2" s="328" t="s">
        <v>2489</v>
      </c>
      <c r="R2" s="328" t="s">
        <v>2491</v>
      </c>
      <c r="S2" s="229" t="s">
        <v>3018</v>
      </c>
      <c r="T2" s="229" t="s">
        <v>3209</v>
      </c>
      <c r="U2" s="229" t="s">
        <v>2493</v>
      </c>
      <c r="V2" s="229" t="s">
        <v>2495</v>
      </c>
      <c r="W2" s="229" t="s">
        <v>2497</v>
      </c>
      <c r="X2" s="229" t="s">
        <v>2802</v>
      </c>
      <c r="Y2" s="229" t="s">
        <v>2499</v>
      </c>
      <c r="Z2" s="229" t="s">
        <v>2501</v>
      </c>
      <c r="AA2" s="230" t="s">
        <v>2503</v>
      </c>
      <c r="AB2" s="230" t="s">
        <v>2505</v>
      </c>
      <c r="AC2" s="230" t="s">
        <v>2507</v>
      </c>
      <c r="AD2" s="230" t="s">
        <v>2509</v>
      </c>
      <c r="AE2" s="230" t="s">
        <v>2511</v>
      </c>
      <c r="AF2" s="230" t="s">
        <v>2806</v>
      </c>
      <c r="AG2" s="230" t="s">
        <v>2513</v>
      </c>
      <c r="AH2" s="74"/>
      <c r="AJ2" s="32"/>
      <c r="AK2" s="33"/>
      <c r="AL2" s="23"/>
    </row>
    <row r="3" spans="3:39" x14ac:dyDescent="0.2">
      <c r="E3" s="328" t="s">
        <v>2458</v>
      </c>
      <c r="F3" s="228">
        <v>73320884.560000002</v>
      </c>
      <c r="G3" s="228">
        <v>2097082.05</v>
      </c>
      <c r="H3" s="228">
        <v>13600885.34</v>
      </c>
      <c r="I3" s="328">
        <v>108431941.16</v>
      </c>
      <c r="J3" s="328">
        <v>31616376.719999999</v>
      </c>
      <c r="K3" s="232">
        <v>354527.84</v>
      </c>
      <c r="L3" s="232">
        <v>3687332.9</v>
      </c>
      <c r="M3" s="232">
        <v>235007</v>
      </c>
      <c r="N3" s="232">
        <v>1220294.43</v>
      </c>
      <c r="O3" s="328">
        <v>0</v>
      </c>
      <c r="P3" s="328">
        <v>-3982433.39</v>
      </c>
      <c r="Q3" s="328">
        <v>-103156274.76000001</v>
      </c>
      <c r="R3" s="328">
        <v>338960427.63999999</v>
      </c>
      <c r="S3" s="229">
        <v>32278.02</v>
      </c>
      <c r="T3" s="229">
        <v>760</v>
      </c>
      <c r="U3" s="229">
        <v>300064973.06999999</v>
      </c>
      <c r="V3" s="229">
        <v>22787706.510000002</v>
      </c>
      <c r="W3" s="229">
        <v>891145.93</v>
      </c>
      <c r="X3" s="229">
        <v>19750</v>
      </c>
      <c r="Y3" s="229">
        <v>282297059.85000002</v>
      </c>
      <c r="Z3" s="229">
        <v>37017610.82</v>
      </c>
      <c r="AA3" s="230">
        <v>446945878.94999999</v>
      </c>
      <c r="AB3" s="230">
        <v>507341.91</v>
      </c>
      <c r="AC3" s="230">
        <v>455521.6</v>
      </c>
      <c r="AD3" s="230">
        <v>166083168.59</v>
      </c>
      <c r="AE3" s="230">
        <v>37093240.200000003</v>
      </c>
      <c r="AF3" s="230">
        <v>36746.54</v>
      </c>
      <c r="AG3" s="230">
        <v>241098.23999999999</v>
      </c>
      <c r="AH3" s="76">
        <f t="shared" ref="AH3:AM3" si="0">SUM(AH4:AH189)</f>
        <v>86536858.030000016</v>
      </c>
      <c r="AI3" s="31">
        <f t="shared" si="0"/>
        <v>5496323.0400000028</v>
      </c>
      <c r="AJ3" s="21">
        <f t="shared" si="0"/>
        <v>81040534.989999995</v>
      </c>
      <c r="AK3" s="15">
        <f t="shared" si="0"/>
        <v>638211350.72000015</v>
      </c>
      <c r="AL3" s="16">
        <f t="shared" si="0"/>
        <v>647608664.23000014</v>
      </c>
      <c r="AM3" s="26">
        <f t="shared" si="0"/>
        <v>-9397313.5099999905</v>
      </c>
    </row>
    <row r="4" spans="3:39" x14ac:dyDescent="0.2">
      <c r="E4" s="328" t="s">
        <v>3019</v>
      </c>
      <c r="F4" s="228">
        <v>141327.17000000001</v>
      </c>
      <c r="H4" s="228">
        <v>16660</v>
      </c>
      <c r="I4" s="328">
        <v>125184</v>
      </c>
      <c r="J4" s="328">
        <v>15</v>
      </c>
      <c r="Q4" s="328">
        <v>-1270629.8600000001</v>
      </c>
      <c r="R4" s="328">
        <v>1570000</v>
      </c>
      <c r="S4" s="229">
        <v>11.03</v>
      </c>
      <c r="U4" s="229">
        <v>8000</v>
      </c>
      <c r="Y4" s="229">
        <v>1174921.1000000001</v>
      </c>
      <c r="Z4" s="229">
        <v>5263431.46</v>
      </c>
      <c r="AA4" s="230">
        <v>5366215.0999999996</v>
      </c>
      <c r="AC4" s="230">
        <v>69460</v>
      </c>
      <c r="AD4" s="230">
        <v>901190.46</v>
      </c>
      <c r="AE4" s="230">
        <v>125682</v>
      </c>
      <c r="AH4" s="76">
        <f>SUM(F4:H4)</f>
        <v>157987.17000000001</v>
      </c>
      <c r="AI4" s="31">
        <f>SUM(K4:N4)</f>
        <v>0</v>
      </c>
      <c r="AJ4" s="21">
        <f>AH4-AI4</f>
        <v>157987.17000000001</v>
      </c>
      <c r="AK4" s="15">
        <f>SUM(S4:Z4)</f>
        <v>6446363.5899999999</v>
      </c>
      <c r="AL4" s="16">
        <f>SUM(AA4:AG4)</f>
        <v>6462547.5599999996</v>
      </c>
      <c r="AM4" s="26">
        <f>AK4-AL4</f>
        <v>-16183.969999999739</v>
      </c>
    </row>
    <row r="5" spans="3:39" x14ac:dyDescent="0.2">
      <c r="E5" s="328" t="s">
        <v>3020</v>
      </c>
      <c r="F5" s="228">
        <v>54.31</v>
      </c>
      <c r="I5" s="328">
        <v>426655</v>
      </c>
      <c r="K5" s="232">
        <v>0</v>
      </c>
      <c r="L5" s="232">
        <v>1102</v>
      </c>
      <c r="Q5" s="328">
        <v>-696417.51</v>
      </c>
      <c r="R5" s="328">
        <v>1209311.82</v>
      </c>
      <c r="S5" s="229">
        <v>6.71</v>
      </c>
      <c r="T5" s="229">
        <v>0</v>
      </c>
      <c r="W5" s="229">
        <v>38.83</v>
      </c>
      <c r="Y5" s="229">
        <v>1706217</v>
      </c>
      <c r="Z5" s="229">
        <v>881157.94</v>
      </c>
      <c r="AA5" s="230">
        <v>1949747</v>
      </c>
      <c r="AB5" s="230">
        <v>8000</v>
      </c>
      <c r="AC5" s="230">
        <v>2000</v>
      </c>
      <c r="AD5" s="230">
        <v>635725.48</v>
      </c>
      <c r="AE5" s="230">
        <v>79235</v>
      </c>
      <c r="AF5" s="230">
        <v>0</v>
      </c>
      <c r="AH5" s="76">
        <f t="shared" ref="AH5:AH68" si="1">SUM(F5:H5)</f>
        <v>54.31</v>
      </c>
      <c r="AI5" s="31">
        <f t="shared" ref="AI5:AI68" si="2">SUM(K5:N5)</f>
        <v>1102</v>
      </c>
      <c r="AJ5" s="21">
        <f t="shared" ref="AJ5:AJ68" si="3">AH5-AI5</f>
        <v>-1047.69</v>
      </c>
      <c r="AK5" s="15">
        <f t="shared" ref="AK5:AK68" si="4">SUM(S5:Z5)</f>
        <v>2587420.48</v>
      </c>
      <c r="AL5" s="16">
        <f t="shared" ref="AL5:AL68" si="5">SUM(AA5:AG5)</f>
        <v>2674707.48</v>
      </c>
      <c r="AM5" s="26">
        <f t="shared" ref="AM5:AM68" si="6">AK5-AL5</f>
        <v>-87287</v>
      </c>
    </row>
    <row r="6" spans="3:39" x14ac:dyDescent="0.2">
      <c r="E6" s="328" t="s">
        <v>3021</v>
      </c>
      <c r="F6" s="228">
        <v>10871.18</v>
      </c>
      <c r="H6" s="228">
        <v>600</v>
      </c>
      <c r="I6" s="328">
        <v>2407877.65</v>
      </c>
      <c r="J6" s="328">
        <v>5671.69</v>
      </c>
      <c r="P6" s="328">
        <v>-226997.82</v>
      </c>
      <c r="Q6" s="328">
        <v>1488889.94</v>
      </c>
      <c r="R6" s="328">
        <v>1382089.34</v>
      </c>
      <c r="S6" s="229">
        <v>16</v>
      </c>
      <c r="U6" s="229">
        <v>8000</v>
      </c>
      <c r="W6" s="229">
        <v>7.97</v>
      </c>
      <c r="Y6" s="229">
        <v>2074391.8</v>
      </c>
      <c r="Z6" s="229">
        <v>486499.8</v>
      </c>
      <c r="AA6" s="230">
        <v>2399528.7999999998</v>
      </c>
      <c r="AC6" s="230">
        <v>10000</v>
      </c>
      <c r="AD6" s="230">
        <v>289987.83</v>
      </c>
      <c r="AE6" s="230">
        <v>88359.88</v>
      </c>
      <c r="AH6" s="76">
        <f t="shared" si="1"/>
        <v>11471.18</v>
      </c>
      <c r="AI6" s="31">
        <f t="shared" si="2"/>
        <v>0</v>
      </c>
      <c r="AJ6" s="21">
        <f t="shared" si="3"/>
        <v>11471.18</v>
      </c>
      <c r="AK6" s="15">
        <f t="shared" si="4"/>
        <v>2568915.5699999998</v>
      </c>
      <c r="AL6" s="16">
        <f t="shared" si="5"/>
        <v>2787876.51</v>
      </c>
      <c r="AM6" s="26">
        <f t="shared" si="6"/>
        <v>-218960.93999999994</v>
      </c>
    </row>
    <row r="7" spans="3:39" x14ac:dyDescent="0.2">
      <c r="E7" s="328" t="s">
        <v>3022</v>
      </c>
      <c r="F7" s="228">
        <v>8735.36</v>
      </c>
      <c r="H7" s="228">
        <v>0</v>
      </c>
      <c r="I7" s="328">
        <v>-22863.66</v>
      </c>
      <c r="J7" s="328">
        <v>183994.39</v>
      </c>
      <c r="N7" s="232">
        <v>318</v>
      </c>
      <c r="Q7" s="328">
        <v>-1233082.75</v>
      </c>
      <c r="R7" s="328">
        <v>1532600</v>
      </c>
      <c r="W7" s="229">
        <v>66.94</v>
      </c>
      <c r="Y7" s="229">
        <v>1322369</v>
      </c>
      <c r="Z7" s="229">
        <v>1338881.07</v>
      </c>
      <c r="AA7" s="230">
        <v>2252621</v>
      </c>
      <c r="AC7" s="230">
        <v>2439</v>
      </c>
      <c r="AD7" s="230">
        <v>430639.07</v>
      </c>
      <c r="AE7" s="230">
        <v>105587.1</v>
      </c>
      <c r="AH7" s="76">
        <f t="shared" si="1"/>
        <v>8735.36</v>
      </c>
      <c r="AI7" s="31">
        <f t="shared" si="2"/>
        <v>318</v>
      </c>
      <c r="AJ7" s="21">
        <f t="shared" si="3"/>
        <v>8417.36</v>
      </c>
      <c r="AK7" s="15">
        <f t="shared" si="4"/>
        <v>2661317.0099999998</v>
      </c>
      <c r="AL7" s="16">
        <f t="shared" si="5"/>
        <v>2791286.17</v>
      </c>
      <c r="AM7" s="26">
        <f t="shared" si="6"/>
        <v>-129969.16000000015</v>
      </c>
    </row>
    <row r="8" spans="3:39" x14ac:dyDescent="0.2">
      <c r="E8" s="328" t="s">
        <v>3023</v>
      </c>
      <c r="F8" s="228">
        <v>11898.86</v>
      </c>
      <c r="H8" s="228">
        <v>5230</v>
      </c>
      <c r="I8" s="328">
        <v>1824002</v>
      </c>
      <c r="J8" s="328">
        <v>8628.0499999999993</v>
      </c>
      <c r="K8" s="232">
        <v>0</v>
      </c>
      <c r="Q8" s="328">
        <v>-290350.96000000002</v>
      </c>
      <c r="R8" s="328">
        <v>2300000</v>
      </c>
      <c r="S8" s="229">
        <v>43.44</v>
      </c>
      <c r="U8" s="229">
        <v>8000</v>
      </c>
      <c r="W8" s="229">
        <v>45.43</v>
      </c>
      <c r="Y8" s="229">
        <v>1225441.3</v>
      </c>
      <c r="Z8" s="229">
        <v>1003333.03</v>
      </c>
      <c r="AA8" s="230">
        <v>1745251.3</v>
      </c>
      <c r="AC8" s="230">
        <v>61590</v>
      </c>
      <c r="AD8" s="230">
        <v>437012.08</v>
      </c>
      <c r="AE8" s="230">
        <v>152899.95000000001</v>
      </c>
      <c r="AH8" s="76">
        <f t="shared" si="1"/>
        <v>17128.86</v>
      </c>
      <c r="AI8" s="31">
        <f t="shared" si="2"/>
        <v>0</v>
      </c>
      <c r="AJ8" s="21">
        <f t="shared" si="3"/>
        <v>17128.86</v>
      </c>
      <c r="AK8" s="15">
        <f t="shared" si="4"/>
        <v>2236863.2000000002</v>
      </c>
      <c r="AL8" s="16">
        <f t="shared" si="5"/>
        <v>2396753.33</v>
      </c>
      <c r="AM8" s="26">
        <f t="shared" si="6"/>
        <v>-159890.12999999989</v>
      </c>
    </row>
    <row r="9" spans="3:39" x14ac:dyDescent="0.2">
      <c r="E9" s="328" t="s">
        <v>3024</v>
      </c>
      <c r="F9" s="228">
        <v>32898.78</v>
      </c>
      <c r="H9" s="228">
        <v>0</v>
      </c>
      <c r="I9" s="328">
        <v>3003766.82</v>
      </c>
      <c r="J9" s="328">
        <v>294667.7</v>
      </c>
      <c r="Q9" s="328">
        <v>2360572.2200000002</v>
      </c>
      <c r="R9" s="328">
        <v>1150000</v>
      </c>
      <c r="U9" s="229">
        <v>69800</v>
      </c>
      <c r="Y9" s="229">
        <v>1472980</v>
      </c>
      <c r="Z9" s="229">
        <v>1013546.79</v>
      </c>
      <c r="AA9" s="230">
        <v>2004380.94</v>
      </c>
      <c r="AD9" s="230">
        <v>530033.06000000006</v>
      </c>
      <c r="AE9" s="230">
        <v>201151.71</v>
      </c>
      <c r="AH9" s="76">
        <f t="shared" si="1"/>
        <v>32898.78</v>
      </c>
      <c r="AI9" s="31">
        <f t="shared" si="2"/>
        <v>0</v>
      </c>
      <c r="AJ9" s="21">
        <f t="shared" si="3"/>
        <v>32898.78</v>
      </c>
      <c r="AK9" s="15">
        <f t="shared" si="4"/>
        <v>2556326.79</v>
      </c>
      <c r="AL9" s="16">
        <f t="shared" si="5"/>
        <v>2735565.71</v>
      </c>
      <c r="AM9" s="26">
        <f t="shared" si="6"/>
        <v>-179238.91999999993</v>
      </c>
    </row>
    <row r="10" spans="3:39" x14ac:dyDescent="0.2">
      <c r="E10" s="328" t="s">
        <v>3025</v>
      </c>
      <c r="F10" s="228">
        <v>23501.4</v>
      </c>
      <c r="H10" s="228">
        <v>9940</v>
      </c>
      <c r="I10" s="328">
        <v>3069916.63</v>
      </c>
      <c r="J10" s="328">
        <v>34</v>
      </c>
      <c r="Q10" s="328">
        <v>2003381.28</v>
      </c>
      <c r="R10" s="328">
        <v>1250300</v>
      </c>
      <c r="S10" s="229">
        <v>76.45</v>
      </c>
      <c r="U10" s="229">
        <v>8000</v>
      </c>
      <c r="Y10" s="229">
        <v>1401808</v>
      </c>
      <c r="Z10" s="229">
        <v>330646.49</v>
      </c>
      <c r="AA10" s="230">
        <v>1495424</v>
      </c>
      <c r="AC10" s="230">
        <v>2070</v>
      </c>
      <c r="AD10" s="230">
        <v>264559.49</v>
      </c>
      <c r="AE10" s="230">
        <v>128766.7</v>
      </c>
      <c r="AH10" s="76">
        <f t="shared" si="1"/>
        <v>33441.4</v>
      </c>
      <c r="AI10" s="31">
        <f t="shared" si="2"/>
        <v>0</v>
      </c>
      <c r="AJ10" s="21">
        <f t="shared" si="3"/>
        <v>33441.4</v>
      </c>
      <c r="AK10" s="15">
        <f t="shared" si="4"/>
        <v>1740530.94</v>
      </c>
      <c r="AL10" s="16">
        <f t="shared" si="5"/>
        <v>1890820.19</v>
      </c>
      <c r="AM10" s="26">
        <f t="shared" si="6"/>
        <v>-150289.25</v>
      </c>
    </row>
    <row r="11" spans="3:39" x14ac:dyDescent="0.2">
      <c r="E11" s="328" t="s">
        <v>3026</v>
      </c>
      <c r="F11" s="228">
        <v>37983.57</v>
      </c>
      <c r="H11" s="228">
        <v>2250</v>
      </c>
      <c r="I11" s="328">
        <v>133835</v>
      </c>
      <c r="J11" s="328">
        <v>21</v>
      </c>
      <c r="K11" s="232">
        <v>0</v>
      </c>
      <c r="Q11" s="328">
        <v>-1240255.6100000001</v>
      </c>
      <c r="R11" s="328">
        <v>1542339.31</v>
      </c>
      <c r="S11" s="229">
        <v>90.6</v>
      </c>
      <c r="U11" s="229">
        <v>8000</v>
      </c>
      <c r="W11" s="229">
        <v>32.43</v>
      </c>
      <c r="Y11" s="229">
        <v>1144670.5</v>
      </c>
      <c r="Z11" s="229">
        <v>3392155.98</v>
      </c>
      <c r="AA11" s="230">
        <v>3816056.5</v>
      </c>
      <c r="AB11" s="230">
        <v>2500</v>
      </c>
      <c r="AC11" s="230">
        <v>7920</v>
      </c>
      <c r="AD11" s="230">
        <v>738386.03</v>
      </c>
      <c r="AE11" s="230">
        <v>108081.11</v>
      </c>
      <c r="AH11" s="76">
        <f t="shared" si="1"/>
        <v>40233.57</v>
      </c>
      <c r="AI11" s="31">
        <f t="shared" si="2"/>
        <v>0</v>
      </c>
      <c r="AJ11" s="21">
        <f t="shared" si="3"/>
        <v>40233.57</v>
      </c>
      <c r="AK11" s="15">
        <f t="shared" si="4"/>
        <v>4544949.51</v>
      </c>
      <c r="AL11" s="16">
        <f t="shared" si="5"/>
        <v>4672943.6400000006</v>
      </c>
      <c r="AM11" s="26">
        <f t="shared" si="6"/>
        <v>-127994.13000000082</v>
      </c>
    </row>
    <row r="12" spans="3:39" x14ac:dyDescent="0.2">
      <c r="E12" s="328" t="s">
        <v>3027</v>
      </c>
      <c r="F12" s="228">
        <v>19119.560000000001</v>
      </c>
      <c r="H12" s="228">
        <v>0</v>
      </c>
      <c r="I12" s="328">
        <v>1125003.55</v>
      </c>
      <c r="J12" s="328">
        <v>-12012.09</v>
      </c>
      <c r="Q12" s="328">
        <v>-541626.13</v>
      </c>
      <c r="R12" s="328">
        <v>1850000</v>
      </c>
      <c r="S12" s="229">
        <v>59.87</v>
      </c>
      <c r="U12" s="229">
        <v>8000</v>
      </c>
      <c r="Y12" s="229">
        <v>3464830.8</v>
      </c>
      <c r="Z12" s="229">
        <v>730428.77</v>
      </c>
      <c r="AA12" s="230">
        <v>3850887.55</v>
      </c>
      <c r="AB12" s="230">
        <v>4800</v>
      </c>
      <c r="AC12" s="230">
        <v>43200</v>
      </c>
      <c r="AD12" s="230">
        <v>373002.02</v>
      </c>
      <c r="AE12" s="230">
        <v>107692.72</v>
      </c>
      <c r="AH12" s="76">
        <f t="shared" si="1"/>
        <v>19119.560000000001</v>
      </c>
      <c r="AI12" s="31">
        <f t="shared" si="2"/>
        <v>0</v>
      </c>
      <c r="AJ12" s="21">
        <f t="shared" si="3"/>
        <v>19119.560000000001</v>
      </c>
      <c r="AK12" s="15">
        <f t="shared" si="4"/>
        <v>4203319.4399999995</v>
      </c>
      <c r="AL12" s="16">
        <f t="shared" si="5"/>
        <v>4379582.29</v>
      </c>
      <c r="AM12" s="26">
        <f t="shared" si="6"/>
        <v>-176262.85000000056</v>
      </c>
    </row>
    <row r="13" spans="3:39" x14ac:dyDescent="0.2">
      <c r="E13" s="328" t="s">
        <v>3028</v>
      </c>
      <c r="F13" s="228">
        <v>112503.75</v>
      </c>
      <c r="H13" s="228">
        <v>50370</v>
      </c>
      <c r="I13" s="328">
        <v>286619.74</v>
      </c>
      <c r="J13" s="328">
        <v>21.1</v>
      </c>
      <c r="K13" s="232">
        <v>0</v>
      </c>
      <c r="Q13" s="328">
        <v>-623654.77</v>
      </c>
      <c r="R13" s="328">
        <v>1236758.5</v>
      </c>
      <c r="S13" s="229">
        <v>266.07</v>
      </c>
      <c r="T13" s="229">
        <v>760</v>
      </c>
      <c r="U13" s="229">
        <v>63200</v>
      </c>
      <c r="Y13" s="229">
        <v>2554291.4</v>
      </c>
      <c r="Z13" s="229">
        <v>877228.54</v>
      </c>
      <c r="AA13" s="230">
        <v>3026391.4</v>
      </c>
      <c r="AD13" s="230">
        <v>497633.28000000003</v>
      </c>
      <c r="AE13" s="230">
        <v>135310.47</v>
      </c>
      <c r="AH13" s="76">
        <f t="shared" si="1"/>
        <v>162873.75</v>
      </c>
      <c r="AI13" s="31">
        <f t="shared" si="2"/>
        <v>0</v>
      </c>
      <c r="AJ13" s="21">
        <f t="shared" si="3"/>
        <v>162873.75</v>
      </c>
      <c r="AK13" s="15">
        <f t="shared" si="4"/>
        <v>3495746.01</v>
      </c>
      <c r="AL13" s="16">
        <f t="shared" si="5"/>
        <v>3659335.15</v>
      </c>
      <c r="AM13" s="26">
        <f t="shared" si="6"/>
        <v>-163589.14000000013</v>
      </c>
    </row>
    <row r="14" spans="3:39" s="38" customFormat="1" x14ac:dyDescent="0.2">
      <c r="C14" s="68"/>
      <c r="D14" s="45"/>
      <c r="E14" s="328" t="s">
        <v>3029</v>
      </c>
      <c r="F14" s="228">
        <v>3361.65</v>
      </c>
      <c r="G14" s="228"/>
      <c r="H14" s="228">
        <v>1360</v>
      </c>
      <c r="I14" s="328">
        <v>1744935.72</v>
      </c>
      <c r="J14" s="328">
        <v>10</v>
      </c>
      <c r="K14" s="232">
        <v>4000</v>
      </c>
      <c r="L14" s="232">
        <v>2083.73</v>
      </c>
      <c r="M14" s="232"/>
      <c r="N14" s="232"/>
      <c r="O14" s="328"/>
      <c r="P14" s="328"/>
      <c r="Q14" s="328">
        <v>696260.23</v>
      </c>
      <c r="R14" s="328">
        <v>1223648</v>
      </c>
      <c r="S14" s="229">
        <v>35.76</v>
      </c>
      <c r="T14" s="229"/>
      <c r="U14" s="229"/>
      <c r="V14" s="229"/>
      <c r="W14" s="229"/>
      <c r="X14" s="229"/>
      <c r="Y14" s="229">
        <v>1283366.95</v>
      </c>
      <c r="Z14" s="229">
        <v>2933045.95</v>
      </c>
      <c r="AA14" s="230">
        <v>3781245.95</v>
      </c>
      <c r="AB14" s="230">
        <v>5700</v>
      </c>
      <c r="AC14" s="230">
        <v>30160</v>
      </c>
      <c r="AD14" s="230">
        <v>442900.68</v>
      </c>
      <c r="AE14" s="230">
        <v>132766.62</v>
      </c>
      <c r="AF14" s="230"/>
      <c r="AG14" s="230"/>
      <c r="AH14" s="76">
        <f t="shared" si="1"/>
        <v>4721.6499999999996</v>
      </c>
      <c r="AI14" s="31">
        <f t="shared" si="2"/>
        <v>6083.73</v>
      </c>
      <c r="AJ14" s="21">
        <f t="shared" si="3"/>
        <v>-1362.08</v>
      </c>
      <c r="AK14" s="15">
        <f t="shared" si="4"/>
        <v>4216448.66</v>
      </c>
      <c r="AL14" s="16">
        <f t="shared" si="5"/>
        <v>4392773.25</v>
      </c>
      <c r="AM14" s="26">
        <f t="shared" si="6"/>
        <v>-176324.58999999985</v>
      </c>
    </row>
    <row r="15" spans="3:39" x14ac:dyDescent="0.2">
      <c r="E15" s="328" t="s">
        <v>3030</v>
      </c>
      <c r="F15" s="228">
        <v>117.89</v>
      </c>
      <c r="H15" s="228">
        <v>0</v>
      </c>
      <c r="I15" s="328">
        <v>511939.19</v>
      </c>
      <c r="J15" s="328">
        <v>22957.3</v>
      </c>
      <c r="K15" s="232">
        <v>0</v>
      </c>
      <c r="Q15" s="328">
        <v>-1015873.16</v>
      </c>
      <c r="R15" s="328">
        <v>1790913.12</v>
      </c>
      <c r="S15" s="229">
        <v>6.64</v>
      </c>
      <c r="U15" s="229">
        <v>8000</v>
      </c>
      <c r="Y15" s="229">
        <v>5894139.7999999998</v>
      </c>
      <c r="Z15" s="229">
        <v>4389638.82</v>
      </c>
      <c r="AA15" s="230">
        <v>9590098.5500000007</v>
      </c>
      <c r="AD15" s="230">
        <v>710720.07</v>
      </c>
      <c r="AE15" s="230">
        <v>230992.22</v>
      </c>
      <c r="AH15" s="76">
        <f t="shared" si="1"/>
        <v>117.89</v>
      </c>
      <c r="AI15" s="31">
        <f t="shared" si="2"/>
        <v>0</v>
      </c>
      <c r="AJ15" s="21">
        <f t="shared" si="3"/>
        <v>117.89</v>
      </c>
      <c r="AK15" s="15">
        <f t="shared" si="4"/>
        <v>10291785.26</v>
      </c>
      <c r="AL15" s="16">
        <f t="shared" si="5"/>
        <v>10531810.840000002</v>
      </c>
      <c r="AM15" s="26">
        <f t="shared" si="6"/>
        <v>-240025.58000000194</v>
      </c>
    </row>
    <row r="16" spans="3:39" x14ac:dyDescent="0.2">
      <c r="E16" s="328" t="s">
        <v>3031</v>
      </c>
      <c r="F16" s="228">
        <v>12591.16</v>
      </c>
      <c r="H16" s="228">
        <v>0</v>
      </c>
      <c r="I16" s="328">
        <v>97630.62</v>
      </c>
      <c r="J16" s="328">
        <v>68.2</v>
      </c>
      <c r="K16" s="232">
        <v>-1</v>
      </c>
      <c r="Q16" s="328">
        <v>-1136835.3</v>
      </c>
      <c r="R16" s="328">
        <v>1325520</v>
      </c>
      <c r="U16" s="229">
        <v>8000</v>
      </c>
      <c r="W16" s="229">
        <v>29.04</v>
      </c>
      <c r="Y16" s="229">
        <v>2299334</v>
      </c>
      <c r="Z16" s="229">
        <v>547660.96</v>
      </c>
      <c r="AA16" s="230">
        <v>2433354</v>
      </c>
      <c r="AB16" s="230">
        <v>1000</v>
      </c>
      <c r="AC16" s="230">
        <v>2820</v>
      </c>
      <c r="AD16" s="230">
        <v>409820.46</v>
      </c>
      <c r="AE16" s="230">
        <v>86423.26</v>
      </c>
      <c r="AH16" s="76">
        <f t="shared" si="1"/>
        <v>12591.16</v>
      </c>
      <c r="AI16" s="31">
        <f t="shared" si="2"/>
        <v>-1</v>
      </c>
      <c r="AJ16" s="21">
        <f t="shared" si="3"/>
        <v>12592.16</v>
      </c>
      <c r="AK16" s="15">
        <f t="shared" si="4"/>
        <v>2855024</v>
      </c>
      <c r="AL16" s="16">
        <f t="shared" si="5"/>
        <v>2933417.7199999997</v>
      </c>
      <c r="AM16" s="26">
        <f t="shared" si="6"/>
        <v>-78393.719999999739</v>
      </c>
    </row>
    <row r="17" spans="1:39" x14ac:dyDescent="0.2">
      <c r="E17" s="328" t="s">
        <v>3032</v>
      </c>
      <c r="F17" s="228">
        <v>50477.31</v>
      </c>
      <c r="H17" s="228">
        <v>8025</v>
      </c>
      <c r="I17" s="328">
        <v>1773541.25</v>
      </c>
      <c r="J17" s="328">
        <v>4298.96</v>
      </c>
      <c r="K17" s="232">
        <v>7600</v>
      </c>
      <c r="L17" s="232">
        <v>5676.53</v>
      </c>
      <c r="Q17" s="328">
        <v>500587.67</v>
      </c>
      <c r="R17" s="328">
        <v>1385124.66</v>
      </c>
      <c r="S17" s="229">
        <v>7.44</v>
      </c>
      <c r="U17" s="229">
        <v>8000</v>
      </c>
      <c r="W17" s="229">
        <v>14.52</v>
      </c>
      <c r="Y17" s="229">
        <v>3224617.8</v>
      </c>
      <c r="Z17" s="229">
        <v>446882.64</v>
      </c>
      <c r="AA17" s="230">
        <v>3391433.8</v>
      </c>
      <c r="AD17" s="230">
        <v>250098.17</v>
      </c>
      <c r="AE17" s="230">
        <v>100636.77</v>
      </c>
      <c r="AH17" s="76">
        <f t="shared" si="1"/>
        <v>58502.31</v>
      </c>
      <c r="AI17" s="31">
        <f t="shared" si="2"/>
        <v>13276.529999999999</v>
      </c>
      <c r="AJ17" s="21">
        <f t="shared" si="3"/>
        <v>45225.78</v>
      </c>
      <c r="AK17" s="15">
        <f t="shared" si="4"/>
        <v>3679522.4</v>
      </c>
      <c r="AL17" s="16">
        <f t="shared" si="5"/>
        <v>3742168.7399999998</v>
      </c>
      <c r="AM17" s="26">
        <f t="shared" si="6"/>
        <v>-62646.339999999851</v>
      </c>
    </row>
    <row r="18" spans="1:39" x14ac:dyDescent="0.2">
      <c r="E18" s="328" t="s">
        <v>3033</v>
      </c>
      <c r="F18" s="228">
        <v>14426.59</v>
      </c>
      <c r="H18" s="228">
        <v>26014</v>
      </c>
      <c r="I18" s="328">
        <v>904151.72</v>
      </c>
      <c r="J18" s="328">
        <v>28</v>
      </c>
      <c r="K18" s="232">
        <v>0</v>
      </c>
      <c r="Q18" s="328">
        <v>-188918.88</v>
      </c>
      <c r="R18" s="328">
        <v>1199644.94</v>
      </c>
      <c r="S18" s="229">
        <v>27.4</v>
      </c>
      <c r="U18" s="229">
        <v>8000</v>
      </c>
      <c r="W18" s="229">
        <v>8.24</v>
      </c>
      <c r="Y18" s="229">
        <v>1933941.7</v>
      </c>
      <c r="Z18" s="229">
        <v>609014.88</v>
      </c>
      <c r="AA18" s="230">
        <v>2153224.2200000002</v>
      </c>
      <c r="AB18" s="230">
        <v>10000</v>
      </c>
      <c r="AD18" s="230">
        <v>394323.75</v>
      </c>
      <c r="AE18" s="230">
        <v>59550</v>
      </c>
      <c r="AH18" s="76">
        <f t="shared" si="1"/>
        <v>40440.589999999997</v>
      </c>
      <c r="AI18" s="31">
        <f t="shared" si="2"/>
        <v>0</v>
      </c>
      <c r="AJ18" s="21">
        <f t="shared" si="3"/>
        <v>40440.589999999997</v>
      </c>
      <c r="AK18" s="15">
        <f t="shared" si="4"/>
        <v>2550992.2199999997</v>
      </c>
      <c r="AL18" s="16">
        <f t="shared" si="5"/>
        <v>2617097.9700000002</v>
      </c>
      <c r="AM18" s="26">
        <f t="shared" si="6"/>
        <v>-66105.750000000466</v>
      </c>
    </row>
    <row r="19" spans="1:39" x14ac:dyDescent="0.2">
      <c r="E19" s="328" t="s">
        <v>3034</v>
      </c>
      <c r="F19" s="228">
        <v>1076.7</v>
      </c>
      <c r="I19" s="328">
        <v>1250983.1200000001</v>
      </c>
      <c r="J19" s="328">
        <v>-1895</v>
      </c>
      <c r="Q19" s="328">
        <v>-182946.21</v>
      </c>
      <c r="R19" s="328">
        <v>1642759</v>
      </c>
      <c r="S19" s="229">
        <v>23.25</v>
      </c>
      <c r="U19" s="229">
        <v>8000</v>
      </c>
      <c r="Y19" s="229">
        <v>1481019.5</v>
      </c>
      <c r="Z19" s="229">
        <v>899549.73</v>
      </c>
      <c r="AA19" s="230">
        <v>1997818.5</v>
      </c>
      <c r="AD19" s="230">
        <v>451256.73</v>
      </c>
      <c r="AE19" s="230">
        <v>149165.22</v>
      </c>
      <c r="AH19" s="76">
        <f t="shared" si="1"/>
        <v>1076.7</v>
      </c>
      <c r="AI19" s="31">
        <f t="shared" si="2"/>
        <v>0</v>
      </c>
      <c r="AJ19" s="21">
        <f t="shared" si="3"/>
        <v>1076.7</v>
      </c>
      <c r="AK19" s="15">
        <f t="shared" si="4"/>
        <v>2388592.48</v>
      </c>
      <c r="AL19" s="16">
        <f t="shared" si="5"/>
        <v>2598240.4500000002</v>
      </c>
      <c r="AM19" s="26">
        <f t="shared" si="6"/>
        <v>-209647.9700000002</v>
      </c>
    </row>
    <row r="20" spans="1:39" x14ac:dyDescent="0.2">
      <c r="E20" s="328" t="s">
        <v>3035</v>
      </c>
      <c r="F20" s="228">
        <v>648.29999999999995</v>
      </c>
      <c r="I20" s="328">
        <v>422416.7</v>
      </c>
      <c r="J20" s="328">
        <v>284703.3</v>
      </c>
      <c r="Q20" s="328">
        <v>-367603.98</v>
      </c>
      <c r="R20" s="328">
        <v>1230000</v>
      </c>
      <c r="S20" s="229">
        <v>5.62</v>
      </c>
      <c r="Y20" s="229">
        <v>2132344</v>
      </c>
      <c r="Z20" s="229">
        <v>880889.44</v>
      </c>
      <c r="AA20" s="230">
        <v>2756894</v>
      </c>
      <c r="AC20" s="230">
        <v>79240</v>
      </c>
      <c r="AD20" s="230">
        <v>203199.44</v>
      </c>
      <c r="AE20" s="230">
        <v>128533.34</v>
      </c>
      <c r="AH20" s="76">
        <f t="shared" si="1"/>
        <v>648.29999999999995</v>
      </c>
      <c r="AI20" s="31">
        <f t="shared" si="2"/>
        <v>0</v>
      </c>
      <c r="AJ20" s="21">
        <f t="shared" si="3"/>
        <v>648.29999999999995</v>
      </c>
      <c r="AK20" s="15">
        <f t="shared" si="4"/>
        <v>3013239.06</v>
      </c>
      <c r="AL20" s="16">
        <f t="shared" si="5"/>
        <v>3167866.78</v>
      </c>
      <c r="AM20" s="26">
        <f t="shared" si="6"/>
        <v>-154627.71999999974</v>
      </c>
    </row>
    <row r="21" spans="1:39" x14ac:dyDescent="0.2">
      <c r="E21" s="328" t="s">
        <v>3036</v>
      </c>
      <c r="F21" s="228">
        <v>3866.01</v>
      </c>
      <c r="H21" s="228">
        <v>63868</v>
      </c>
      <c r="J21" s="328">
        <v>1748.19</v>
      </c>
      <c r="K21" s="232">
        <v>0</v>
      </c>
      <c r="N21" s="232">
        <v>178</v>
      </c>
      <c r="Q21" s="328">
        <v>-986139.62</v>
      </c>
      <c r="R21" s="328">
        <v>1067330</v>
      </c>
      <c r="S21" s="229">
        <v>29.13</v>
      </c>
      <c r="T21" s="229">
        <v>0</v>
      </c>
      <c r="U21" s="229">
        <v>8000</v>
      </c>
      <c r="X21" s="229">
        <v>18100</v>
      </c>
      <c r="Y21" s="229">
        <v>1845848.35</v>
      </c>
      <c r="Z21" s="229">
        <v>1047065.63</v>
      </c>
      <c r="AA21" s="230">
        <v>2455328.35</v>
      </c>
      <c r="AB21" s="230">
        <v>1500</v>
      </c>
      <c r="AC21" s="230">
        <v>16254</v>
      </c>
      <c r="AD21" s="230">
        <v>451774.68</v>
      </c>
      <c r="AE21" s="230">
        <v>4972.26</v>
      </c>
      <c r="AF21" s="230">
        <v>1100</v>
      </c>
      <c r="AH21" s="76">
        <f t="shared" si="1"/>
        <v>67734.009999999995</v>
      </c>
      <c r="AI21" s="31">
        <f t="shared" si="2"/>
        <v>178</v>
      </c>
      <c r="AJ21" s="21">
        <f t="shared" si="3"/>
        <v>67556.009999999995</v>
      </c>
      <c r="AK21" s="15">
        <f t="shared" si="4"/>
        <v>2919043.11</v>
      </c>
      <c r="AL21" s="16">
        <f t="shared" si="5"/>
        <v>2930929.29</v>
      </c>
      <c r="AM21" s="26">
        <f t="shared" si="6"/>
        <v>-11886.180000000168</v>
      </c>
    </row>
    <row r="22" spans="1:39" x14ac:dyDescent="0.2">
      <c r="A22" s="1" t="s">
        <v>460</v>
      </c>
      <c r="B22" s="1" t="s">
        <v>462</v>
      </c>
      <c r="C22" s="66">
        <v>4536</v>
      </c>
      <c r="D22" s="67" t="s">
        <v>1096</v>
      </c>
      <c r="E22" s="328" t="s">
        <v>3037</v>
      </c>
      <c r="F22" s="228">
        <v>586677.41</v>
      </c>
      <c r="G22" s="228">
        <v>60397.43</v>
      </c>
      <c r="H22" s="228">
        <v>260548.82</v>
      </c>
      <c r="I22" s="328">
        <v>223806.45</v>
      </c>
      <c r="J22" s="328">
        <v>247447.53</v>
      </c>
      <c r="Q22" s="328">
        <v>1401014.81</v>
      </c>
      <c r="U22" s="229">
        <v>1331217.27</v>
      </c>
      <c r="V22" s="229">
        <v>141254</v>
      </c>
      <c r="W22" s="229">
        <v>2252.67</v>
      </c>
      <c r="Y22" s="229">
        <v>2392980</v>
      </c>
      <c r="AA22" s="230">
        <v>2749582</v>
      </c>
      <c r="AB22" s="230">
        <v>17669</v>
      </c>
      <c r="AD22" s="230">
        <v>968826.33</v>
      </c>
      <c r="AE22" s="230">
        <v>153763.78</v>
      </c>
      <c r="AH22" s="76">
        <f t="shared" si="1"/>
        <v>907623.66000000015</v>
      </c>
      <c r="AI22" s="31">
        <f t="shared" si="2"/>
        <v>0</v>
      </c>
      <c r="AJ22" s="21">
        <f t="shared" si="3"/>
        <v>907623.66000000015</v>
      </c>
      <c r="AK22" s="15">
        <f t="shared" si="4"/>
        <v>3867703.94</v>
      </c>
      <c r="AL22" s="16">
        <f t="shared" si="5"/>
        <v>3889841.11</v>
      </c>
      <c r="AM22" s="26">
        <f t="shared" si="6"/>
        <v>-22137.169999999925</v>
      </c>
    </row>
    <row r="23" spans="1:39" x14ac:dyDescent="0.2">
      <c r="A23" s="1" t="s">
        <v>460</v>
      </c>
      <c r="B23" s="1" t="s">
        <v>462</v>
      </c>
      <c r="C23" s="66">
        <v>3980</v>
      </c>
      <c r="D23" s="67" t="s">
        <v>1097</v>
      </c>
      <c r="E23" s="328" t="s">
        <v>3038</v>
      </c>
      <c r="F23" s="228">
        <v>188496.15</v>
      </c>
      <c r="H23" s="228">
        <v>80488.98</v>
      </c>
      <c r="I23" s="328">
        <v>172220.84</v>
      </c>
      <c r="J23" s="328">
        <v>112947.28</v>
      </c>
      <c r="Q23" s="328">
        <v>-1818454.05</v>
      </c>
      <c r="R23" s="328">
        <v>2340148.79</v>
      </c>
      <c r="U23" s="229">
        <v>1306398.52</v>
      </c>
      <c r="V23" s="229">
        <v>110000</v>
      </c>
      <c r="W23" s="229">
        <v>995.73</v>
      </c>
      <c r="Y23" s="229">
        <v>1602440</v>
      </c>
      <c r="AA23" s="230">
        <v>2062745.85</v>
      </c>
      <c r="AB23" s="230">
        <v>6460</v>
      </c>
      <c r="AD23" s="230">
        <v>822958.65</v>
      </c>
      <c r="AE23" s="230">
        <v>95211.24</v>
      </c>
      <c r="AH23" s="76">
        <f t="shared" si="1"/>
        <v>268985.13</v>
      </c>
      <c r="AI23" s="31">
        <f t="shared" si="2"/>
        <v>0</v>
      </c>
      <c r="AJ23" s="21">
        <f t="shared" si="3"/>
        <v>268985.13</v>
      </c>
      <c r="AK23" s="15">
        <f t="shared" si="4"/>
        <v>3019834.25</v>
      </c>
      <c r="AL23" s="16">
        <f t="shared" si="5"/>
        <v>2987375.74</v>
      </c>
      <c r="AM23" s="26">
        <f t="shared" si="6"/>
        <v>32458.509999999776</v>
      </c>
    </row>
    <row r="24" spans="1:39" x14ac:dyDescent="0.2">
      <c r="A24" s="1" t="s">
        <v>460</v>
      </c>
      <c r="B24" s="1" t="s">
        <v>462</v>
      </c>
      <c r="C24" s="66">
        <v>9027</v>
      </c>
      <c r="D24" s="67" t="s">
        <v>1098</v>
      </c>
      <c r="E24" s="328" t="s">
        <v>3039</v>
      </c>
      <c r="F24" s="228">
        <v>1116225.1299999999</v>
      </c>
      <c r="G24" s="228">
        <v>0</v>
      </c>
      <c r="H24" s="228">
        <v>305473.14</v>
      </c>
      <c r="I24" s="328">
        <v>192350.55</v>
      </c>
      <c r="J24" s="328">
        <v>92701.84</v>
      </c>
      <c r="K24" s="232">
        <v>9000</v>
      </c>
      <c r="Q24" s="328">
        <v>-1470707.17</v>
      </c>
      <c r="R24" s="328">
        <v>2461151.44</v>
      </c>
      <c r="U24" s="229">
        <v>2948824.25</v>
      </c>
      <c r="V24" s="229">
        <v>455100</v>
      </c>
      <c r="W24" s="229">
        <v>2570.8200000000002</v>
      </c>
      <c r="Y24" s="229">
        <v>2846000</v>
      </c>
      <c r="AA24" s="230">
        <v>3646442.43</v>
      </c>
      <c r="AB24" s="230">
        <v>2000</v>
      </c>
      <c r="AD24" s="230">
        <v>1815695.91</v>
      </c>
      <c r="AE24" s="230">
        <v>81050.34</v>
      </c>
      <c r="AH24" s="76">
        <f t="shared" si="1"/>
        <v>1421698.27</v>
      </c>
      <c r="AI24" s="31">
        <f t="shared" si="2"/>
        <v>9000</v>
      </c>
      <c r="AJ24" s="21">
        <f t="shared" si="3"/>
        <v>1412698.27</v>
      </c>
      <c r="AK24" s="15">
        <f t="shared" si="4"/>
        <v>6252495.0700000003</v>
      </c>
      <c r="AL24" s="16">
        <f t="shared" si="5"/>
        <v>5545188.6799999997</v>
      </c>
      <c r="AM24" s="26">
        <f t="shared" si="6"/>
        <v>707306.3900000006</v>
      </c>
    </row>
    <row r="25" spans="1:39" x14ac:dyDescent="0.2">
      <c r="A25" s="1" t="s">
        <v>460</v>
      </c>
      <c r="B25" s="1" t="s">
        <v>462</v>
      </c>
      <c r="C25" s="66">
        <v>4180</v>
      </c>
      <c r="D25" s="67" t="s">
        <v>1099</v>
      </c>
      <c r="E25" s="328" t="s">
        <v>3040</v>
      </c>
      <c r="F25" s="228">
        <v>398403.17</v>
      </c>
      <c r="G25" s="228">
        <v>0</v>
      </c>
      <c r="H25" s="228">
        <v>94795.86</v>
      </c>
      <c r="I25" s="328">
        <v>215684.87</v>
      </c>
      <c r="J25" s="328">
        <v>595176.13</v>
      </c>
      <c r="N25" s="232">
        <v>478</v>
      </c>
      <c r="Q25" s="328">
        <v>-851650.63</v>
      </c>
      <c r="R25" s="328">
        <v>1609968.11</v>
      </c>
      <c r="U25" s="229">
        <v>1823472.42</v>
      </c>
      <c r="V25" s="229">
        <v>335000</v>
      </c>
      <c r="W25" s="229">
        <v>1587.82</v>
      </c>
      <c r="Y25" s="229">
        <v>1889400</v>
      </c>
      <c r="AA25" s="230">
        <v>2261409</v>
      </c>
      <c r="AB25" s="230">
        <v>6480</v>
      </c>
      <c r="AD25" s="230">
        <v>942981.16</v>
      </c>
      <c r="AE25" s="230">
        <v>293325.53000000003</v>
      </c>
      <c r="AH25" s="76">
        <f t="shared" si="1"/>
        <v>493199.02999999997</v>
      </c>
      <c r="AI25" s="31">
        <f t="shared" si="2"/>
        <v>478</v>
      </c>
      <c r="AJ25" s="21">
        <f t="shared" si="3"/>
        <v>492721.02999999997</v>
      </c>
      <c r="AK25" s="15">
        <f t="shared" si="4"/>
        <v>4049460.2399999998</v>
      </c>
      <c r="AL25" s="16">
        <f t="shared" si="5"/>
        <v>3504195.6900000004</v>
      </c>
      <c r="AM25" s="26">
        <f t="shared" si="6"/>
        <v>545264.54999999935</v>
      </c>
    </row>
    <row r="26" spans="1:39" x14ac:dyDescent="0.2">
      <c r="A26" s="1" t="s">
        <v>460</v>
      </c>
      <c r="B26" s="1" t="s">
        <v>462</v>
      </c>
      <c r="C26" s="66">
        <v>2100</v>
      </c>
      <c r="D26" s="67" t="s">
        <v>1100</v>
      </c>
      <c r="E26" s="328" t="s">
        <v>3041</v>
      </c>
      <c r="F26" s="228">
        <v>201316.22</v>
      </c>
      <c r="G26" s="228">
        <v>0</v>
      </c>
      <c r="H26" s="228">
        <v>65798.84</v>
      </c>
      <c r="I26" s="328">
        <v>213802.76</v>
      </c>
      <c r="J26" s="328">
        <v>79286.100000000006</v>
      </c>
      <c r="L26" s="232">
        <v>19586.05</v>
      </c>
      <c r="N26" s="232">
        <v>0</v>
      </c>
      <c r="Q26" s="328">
        <v>-1109049.1200000001</v>
      </c>
      <c r="R26" s="328">
        <v>1693812.25</v>
      </c>
      <c r="U26" s="229">
        <v>908208.54</v>
      </c>
      <c r="V26" s="229">
        <v>130000</v>
      </c>
      <c r="W26" s="229">
        <v>897.98</v>
      </c>
      <c r="Y26" s="229">
        <v>760710</v>
      </c>
      <c r="AA26" s="230">
        <v>1041875.7</v>
      </c>
      <c r="AD26" s="230">
        <v>735035.38</v>
      </c>
      <c r="AE26" s="230">
        <v>67050.7</v>
      </c>
      <c r="AH26" s="76">
        <f t="shared" si="1"/>
        <v>267115.06</v>
      </c>
      <c r="AI26" s="31">
        <f t="shared" si="2"/>
        <v>19586.05</v>
      </c>
      <c r="AJ26" s="21">
        <f t="shared" si="3"/>
        <v>247529.01</v>
      </c>
      <c r="AK26" s="15">
        <f t="shared" si="4"/>
        <v>1799816.52</v>
      </c>
      <c r="AL26" s="16">
        <f t="shared" si="5"/>
        <v>1843961.78</v>
      </c>
      <c r="AM26" s="26">
        <f t="shared" si="6"/>
        <v>-44145.260000000009</v>
      </c>
    </row>
    <row r="27" spans="1:39" x14ac:dyDescent="0.2">
      <c r="A27" s="1" t="s">
        <v>460</v>
      </c>
      <c r="B27" s="1" t="s">
        <v>462</v>
      </c>
      <c r="C27" s="66">
        <v>4887</v>
      </c>
      <c r="D27" s="67" t="s">
        <v>1101</v>
      </c>
      <c r="E27" s="328" t="s">
        <v>3042</v>
      </c>
      <c r="F27" s="228">
        <v>973331.48</v>
      </c>
      <c r="G27" s="228">
        <v>0</v>
      </c>
      <c r="H27" s="228">
        <v>112409.98</v>
      </c>
      <c r="I27" s="328">
        <v>241801</v>
      </c>
      <c r="J27" s="328">
        <v>248949.47</v>
      </c>
      <c r="K27" s="232">
        <v>10000</v>
      </c>
      <c r="L27" s="232">
        <v>29395</v>
      </c>
      <c r="N27" s="232">
        <v>268.12</v>
      </c>
      <c r="Q27" s="328">
        <v>-7805.1</v>
      </c>
      <c r="R27" s="328">
        <v>1247745.83</v>
      </c>
      <c r="U27" s="229">
        <v>1934514.98</v>
      </c>
      <c r="V27" s="229">
        <v>733550</v>
      </c>
      <c r="W27" s="229">
        <v>4413.47</v>
      </c>
      <c r="Y27" s="229">
        <v>1845260</v>
      </c>
      <c r="Z27" s="229">
        <v>7000</v>
      </c>
      <c r="AA27" s="230">
        <v>2416780.2799999998</v>
      </c>
      <c r="AB27" s="230">
        <v>5292</v>
      </c>
      <c r="AD27" s="230">
        <v>1662549.68</v>
      </c>
      <c r="AE27" s="230">
        <v>143228.41</v>
      </c>
      <c r="AH27" s="76">
        <f t="shared" si="1"/>
        <v>1085741.46</v>
      </c>
      <c r="AI27" s="31">
        <f t="shared" si="2"/>
        <v>39663.120000000003</v>
      </c>
      <c r="AJ27" s="21">
        <f t="shared" si="3"/>
        <v>1046078.34</v>
      </c>
      <c r="AK27" s="15">
        <f t="shared" si="4"/>
        <v>4524738.45</v>
      </c>
      <c r="AL27" s="16">
        <f t="shared" si="5"/>
        <v>4227850.37</v>
      </c>
      <c r="AM27" s="26">
        <f t="shared" si="6"/>
        <v>296888.08000000007</v>
      </c>
    </row>
    <row r="28" spans="1:39" x14ac:dyDescent="0.2">
      <c r="A28" s="1" t="s">
        <v>460</v>
      </c>
      <c r="B28" s="1" t="s">
        <v>462</v>
      </c>
      <c r="C28" s="66">
        <v>5102</v>
      </c>
      <c r="D28" s="67" t="s">
        <v>1102</v>
      </c>
      <c r="E28" s="328" t="s">
        <v>3043</v>
      </c>
      <c r="F28" s="228">
        <v>688833.62</v>
      </c>
      <c r="G28" s="228">
        <v>0</v>
      </c>
      <c r="H28" s="228">
        <v>170317.57</v>
      </c>
      <c r="I28" s="328">
        <v>258837.15</v>
      </c>
      <c r="J28" s="328">
        <v>636847.72</v>
      </c>
      <c r="Q28" s="328">
        <v>-473525.01</v>
      </c>
      <c r="R28" s="328">
        <v>1804121.26</v>
      </c>
      <c r="U28" s="229">
        <v>2031630.04</v>
      </c>
      <c r="V28" s="229">
        <v>127115</v>
      </c>
      <c r="W28" s="229">
        <v>2697.92</v>
      </c>
      <c r="Y28" s="229">
        <v>1284260</v>
      </c>
      <c r="AA28" s="230">
        <v>1745324.11</v>
      </c>
      <c r="AB28" s="230">
        <v>900</v>
      </c>
      <c r="AD28" s="230">
        <v>960690.24</v>
      </c>
      <c r="AE28" s="230">
        <v>314548.8</v>
      </c>
      <c r="AH28" s="76">
        <f t="shared" si="1"/>
        <v>859151.19</v>
      </c>
      <c r="AI28" s="31">
        <f t="shared" si="2"/>
        <v>0</v>
      </c>
      <c r="AJ28" s="21">
        <f t="shared" si="3"/>
        <v>859151.19</v>
      </c>
      <c r="AK28" s="15">
        <f t="shared" si="4"/>
        <v>3445702.96</v>
      </c>
      <c r="AL28" s="16">
        <f t="shared" si="5"/>
        <v>3021463.15</v>
      </c>
      <c r="AM28" s="26">
        <f t="shared" si="6"/>
        <v>424239.81000000006</v>
      </c>
    </row>
    <row r="29" spans="1:39" x14ac:dyDescent="0.2">
      <c r="A29" s="1" t="s">
        <v>460</v>
      </c>
      <c r="B29" s="1" t="s">
        <v>462</v>
      </c>
      <c r="C29" s="66">
        <v>11813</v>
      </c>
      <c r="D29" s="67" t="s">
        <v>1103</v>
      </c>
      <c r="E29" s="328" t="s">
        <v>3044</v>
      </c>
      <c r="F29" s="228">
        <v>730250.33</v>
      </c>
      <c r="G29" s="228">
        <v>5000</v>
      </c>
      <c r="H29" s="228">
        <v>127945.68</v>
      </c>
      <c r="I29" s="328">
        <v>289478.92</v>
      </c>
      <c r="J29" s="328">
        <v>147344.44</v>
      </c>
      <c r="K29" s="232">
        <v>13000</v>
      </c>
      <c r="N29" s="232">
        <v>706.07</v>
      </c>
      <c r="Q29" s="328">
        <v>-71374.77</v>
      </c>
      <c r="R29" s="328">
        <v>1414760.08</v>
      </c>
      <c r="U29" s="229">
        <v>2064138.13</v>
      </c>
      <c r="V29" s="229">
        <v>309853.09999999998</v>
      </c>
      <c r="W29" s="229">
        <v>2155.41</v>
      </c>
      <c r="Y29" s="229">
        <v>1961440</v>
      </c>
      <c r="AA29" s="230">
        <v>2604245</v>
      </c>
      <c r="AB29" s="230">
        <v>8522</v>
      </c>
      <c r="AD29" s="230">
        <v>1540439.47</v>
      </c>
      <c r="AE29" s="230">
        <v>236952.18</v>
      </c>
      <c r="AG29" s="230">
        <v>4500</v>
      </c>
      <c r="AH29" s="76">
        <f t="shared" si="1"/>
        <v>863196.01</v>
      </c>
      <c r="AI29" s="31">
        <f t="shared" si="2"/>
        <v>13706.07</v>
      </c>
      <c r="AJ29" s="21">
        <f t="shared" si="3"/>
        <v>849489.94000000006</v>
      </c>
      <c r="AK29" s="15">
        <f t="shared" si="4"/>
        <v>4337586.6400000006</v>
      </c>
      <c r="AL29" s="16">
        <f t="shared" si="5"/>
        <v>4394658.6499999994</v>
      </c>
      <c r="AM29" s="26">
        <f t="shared" si="6"/>
        <v>-57072.009999998845</v>
      </c>
    </row>
    <row r="30" spans="1:39" x14ac:dyDescent="0.2">
      <c r="A30" s="1" t="s">
        <v>460</v>
      </c>
      <c r="B30" s="1" t="s">
        <v>462</v>
      </c>
      <c r="C30" s="66">
        <v>7972</v>
      </c>
      <c r="D30" s="67" t="s">
        <v>1104</v>
      </c>
      <c r="E30" s="328" t="s">
        <v>3045</v>
      </c>
      <c r="F30" s="228">
        <v>1525860.47</v>
      </c>
      <c r="G30" s="228">
        <v>103625</v>
      </c>
      <c r="H30" s="228">
        <v>636641.98</v>
      </c>
      <c r="I30" s="328">
        <v>170423.54</v>
      </c>
      <c r="J30" s="328">
        <v>123201.22</v>
      </c>
      <c r="K30" s="232">
        <v>22500</v>
      </c>
      <c r="N30" s="232">
        <v>323.33999999999997</v>
      </c>
      <c r="Q30" s="328">
        <v>32209.88</v>
      </c>
      <c r="R30" s="328">
        <v>1595887.05</v>
      </c>
      <c r="U30" s="229">
        <v>4162802.41</v>
      </c>
      <c r="V30" s="229">
        <v>492818.42</v>
      </c>
      <c r="W30" s="229">
        <v>3283.61</v>
      </c>
      <c r="Y30" s="229">
        <v>2982920</v>
      </c>
      <c r="AA30" s="230">
        <v>3685377</v>
      </c>
      <c r="AB30" s="230">
        <v>12691.99</v>
      </c>
      <c r="AD30" s="230">
        <v>2940271.78</v>
      </c>
      <c r="AE30" s="230">
        <v>94651.73</v>
      </c>
      <c r="AH30" s="76">
        <f t="shared" si="1"/>
        <v>2266127.4500000002</v>
      </c>
      <c r="AI30" s="31">
        <f t="shared" si="2"/>
        <v>22823.34</v>
      </c>
      <c r="AJ30" s="21">
        <f t="shared" si="3"/>
        <v>2243304.1100000003</v>
      </c>
      <c r="AK30" s="15">
        <f t="shared" si="4"/>
        <v>7641824.4400000004</v>
      </c>
      <c r="AL30" s="16">
        <f t="shared" si="5"/>
        <v>6732992.5</v>
      </c>
      <c r="AM30" s="26">
        <f t="shared" si="6"/>
        <v>908831.94000000041</v>
      </c>
    </row>
    <row r="31" spans="1:39" x14ac:dyDescent="0.2">
      <c r="A31" s="1" t="s">
        <v>460</v>
      </c>
      <c r="B31" s="1" t="s">
        <v>462</v>
      </c>
      <c r="C31" s="66">
        <v>3577</v>
      </c>
      <c r="D31" s="67" t="s">
        <v>1105</v>
      </c>
      <c r="E31" s="328" t="s">
        <v>3046</v>
      </c>
      <c r="F31" s="228">
        <v>505837.29</v>
      </c>
      <c r="H31" s="228">
        <v>298917.65000000002</v>
      </c>
      <c r="I31" s="328">
        <v>101554.85</v>
      </c>
      <c r="J31" s="328">
        <v>229381.08</v>
      </c>
      <c r="N31" s="232">
        <v>0</v>
      </c>
      <c r="Q31" s="328">
        <v>-664413.05000000005</v>
      </c>
      <c r="R31" s="328">
        <v>1789492.25</v>
      </c>
      <c r="U31" s="229">
        <v>1395075.9</v>
      </c>
      <c r="V31" s="229">
        <v>17482.21</v>
      </c>
      <c r="W31" s="229">
        <v>1914.39</v>
      </c>
      <c r="Y31" s="229">
        <v>1090800</v>
      </c>
      <c r="AA31" s="230">
        <v>1503614</v>
      </c>
      <c r="AD31" s="230">
        <v>892224.41</v>
      </c>
      <c r="AE31" s="230">
        <v>95222.42</v>
      </c>
      <c r="AG31" s="230">
        <v>3600</v>
      </c>
      <c r="AH31" s="76">
        <f t="shared" si="1"/>
        <v>804754.94</v>
      </c>
      <c r="AI31" s="31">
        <f t="shared" si="2"/>
        <v>0</v>
      </c>
      <c r="AJ31" s="21">
        <f t="shared" si="3"/>
        <v>804754.94</v>
      </c>
      <c r="AK31" s="15">
        <f t="shared" si="4"/>
        <v>2505272.5</v>
      </c>
      <c r="AL31" s="16">
        <f t="shared" si="5"/>
        <v>2494660.83</v>
      </c>
      <c r="AM31" s="26">
        <f t="shared" si="6"/>
        <v>10611.669999999925</v>
      </c>
    </row>
    <row r="32" spans="1:39" x14ac:dyDescent="0.2">
      <c r="A32" s="1" t="s">
        <v>460</v>
      </c>
      <c r="B32" s="1" t="s">
        <v>462</v>
      </c>
      <c r="C32" s="66">
        <v>3159</v>
      </c>
      <c r="D32" s="67" t="s">
        <v>1106</v>
      </c>
      <c r="E32" s="328" t="s">
        <v>3047</v>
      </c>
      <c r="F32" s="228">
        <v>569559.93999999994</v>
      </c>
      <c r="G32" s="228">
        <v>0</v>
      </c>
      <c r="H32" s="228">
        <v>87272.18</v>
      </c>
      <c r="I32" s="328">
        <v>130823.67999999999</v>
      </c>
      <c r="J32" s="328">
        <v>312364.51</v>
      </c>
      <c r="N32" s="232">
        <v>1310.6199999999999</v>
      </c>
      <c r="Q32" s="328">
        <v>-1922257.67</v>
      </c>
      <c r="R32" s="328">
        <v>3102228.3</v>
      </c>
      <c r="U32" s="229">
        <v>1648869.19</v>
      </c>
      <c r="V32" s="229">
        <v>288901.61</v>
      </c>
      <c r="W32" s="229">
        <v>2120.66</v>
      </c>
      <c r="Y32" s="229">
        <v>1895800</v>
      </c>
      <c r="AA32" s="230">
        <v>2234272</v>
      </c>
      <c r="AB32" s="230">
        <v>1000</v>
      </c>
      <c r="AD32" s="230">
        <v>1376423.24</v>
      </c>
      <c r="AE32" s="230">
        <v>305257.15999999997</v>
      </c>
      <c r="AH32" s="76">
        <f t="shared" si="1"/>
        <v>656832.11999999988</v>
      </c>
      <c r="AI32" s="31">
        <f t="shared" si="2"/>
        <v>1310.6199999999999</v>
      </c>
      <c r="AJ32" s="21">
        <f t="shared" si="3"/>
        <v>655521.49999999988</v>
      </c>
      <c r="AK32" s="15">
        <f t="shared" si="4"/>
        <v>3835691.46</v>
      </c>
      <c r="AL32" s="16">
        <f t="shared" si="5"/>
        <v>3916952.4000000004</v>
      </c>
      <c r="AM32" s="26">
        <f t="shared" si="6"/>
        <v>-81260.94000000041</v>
      </c>
    </row>
    <row r="33" spans="1:39" x14ac:dyDescent="0.2">
      <c r="A33" s="1" t="s">
        <v>460</v>
      </c>
      <c r="B33" s="1" t="s">
        <v>462</v>
      </c>
      <c r="C33" s="66">
        <v>3764</v>
      </c>
      <c r="D33" s="67" t="s">
        <v>1107</v>
      </c>
      <c r="E33" s="328" t="s">
        <v>3048</v>
      </c>
      <c r="F33" s="228">
        <v>698545.23</v>
      </c>
      <c r="G33" s="228">
        <v>0</v>
      </c>
      <c r="H33" s="228">
        <v>141537.01999999999</v>
      </c>
      <c r="I33" s="328">
        <v>378213.29</v>
      </c>
      <c r="J33" s="328">
        <v>221352.93</v>
      </c>
      <c r="L33" s="232">
        <v>19875</v>
      </c>
      <c r="N33" s="232">
        <v>496.2</v>
      </c>
      <c r="Q33" s="328">
        <v>-398002.96</v>
      </c>
      <c r="R33" s="328">
        <v>1484748</v>
      </c>
      <c r="U33" s="229">
        <v>1974682.63</v>
      </c>
      <c r="V33" s="229">
        <v>184744.33</v>
      </c>
      <c r="W33" s="229">
        <v>2948.73</v>
      </c>
      <c r="Y33" s="229">
        <v>1203340</v>
      </c>
      <c r="Z33" s="229">
        <v>280</v>
      </c>
      <c r="AA33" s="230">
        <v>1688947</v>
      </c>
      <c r="AB33" s="230">
        <v>3810</v>
      </c>
      <c r="AD33" s="230">
        <v>1167490.6000000001</v>
      </c>
      <c r="AE33" s="230">
        <v>173215.86</v>
      </c>
      <c r="AH33" s="76">
        <f t="shared" si="1"/>
        <v>840082.25</v>
      </c>
      <c r="AI33" s="31">
        <f t="shared" si="2"/>
        <v>20371.2</v>
      </c>
      <c r="AJ33" s="21">
        <f t="shared" si="3"/>
        <v>819711.05</v>
      </c>
      <c r="AK33" s="15">
        <f t="shared" si="4"/>
        <v>3365995.69</v>
      </c>
      <c r="AL33" s="16">
        <f t="shared" si="5"/>
        <v>3033463.46</v>
      </c>
      <c r="AM33" s="26">
        <f t="shared" si="6"/>
        <v>332532.23</v>
      </c>
    </row>
    <row r="34" spans="1:39" x14ac:dyDescent="0.2">
      <c r="A34" s="1" t="s">
        <v>460</v>
      </c>
      <c r="B34" s="1" t="s">
        <v>462</v>
      </c>
      <c r="C34" s="66">
        <v>3691</v>
      </c>
      <c r="D34" s="67" t="s">
        <v>1108</v>
      </c>
      <c r="E34" s="328" t="s">
        <v>3049</v>
      </c>
      <c r="F34" s="228">
        <v>696561.8</v>
      </c>
      <c r="G34" s="228">
        <v>0</v>
      </c>
      <c r="H34" s="228">
        <v>203914.02</v>
      </c>
      <c r="I34" s="328">
        <v>85921.59</v>
      </c>
      <c r="J34" s="328">
        <v>317824.33</v>
      </c>
      <c r="N34" s="232">
        <v>255.83</v>
      </c>
      <c r="Q34" s="328">
        <v>-810633.9</v>
      </c>
      <c r="R34" s="328">
        <v>1924840.79</v>
      </c>
      <c r="U34" s="229">
        <v>1849930.14</v>
      </c>
      <c r="V34" s="229">
        <v>104500</v>
      </c>
      <c r="W34" s="229">
        <v>3046.08</v>
      </c>
      <c r="Y34" s="229">
        <v>1417090</v>
      </c>
      <c r="AA34" s="230">
        <v>1923158</v>
      </c>
      <c r="AB34" s="230">
        <v>2000</v>
      </c>
      <c r="AD34" s="230">
        <v>1124439.17</v>
      </c>
      <c r="AE34" s="230">
        <v>135210.03</v>
      </c>
      <c r="AH34" s="76">
        <f t="shared" si="1"/>
        <v>900475.82000000007</v>
      </c>
      <c r="AI34" s="31">
        <f t="shared" si="2"/>
        <v>255.83</v>
      </c>
      <c r="AJ34" s="21">
        <f t="shared" si="3"/>
        <v>900219.99000000011</v>
      </c>
      <c r="AK34" s="15">
        <f t="shared" si="4"/>
        <v>3374566.2199999997</v>
      </c>
      <c r="AL34" s="16">
        <f t="shared" si="5"/>
        <v>3184807.1999999997</v>
      </c>
      <c r="AM34" s="26">
        <f t="shared" si="6"/>
        <v>189759.02000000002</v>
      </c>
    </row>
    <row r="35" spans="1:39" x14ac:dyDescent="0.2">
      <c r="A35" s="1" t="s">
        <v>460</v>
      </c>
      <c r="B35" s="1" t="s">
        <v>462</v>
      </c>
      <c r="C35" s="66">
        <v>7031</v>
      </c>
      <c r="D35" s="67" t="s">
        <v>1109</v>
      </c>
      <c r="E35" s="328" t="s">
        <v>3050</v>
      </c>
      <c r="F35" s="228">
        <v>1268472.23</v>
      </c>
      <c r="G35" s="228">
        <v>0</v>
      </c>
      <c r="H35" s="228">
        <v>139119.29999999999</v>
      </c>
      <c r="I35" s="328">
        <v>205579.76</v>
      </c>
      <c r="J35" s="328">
        <v>188174.85</v>
      </c>
      <c r="N35" s="232">
        <v>386.27</v>
      </c>
      <c r="Q35" s="328">
        <v>512195.07</v>
      </c>
      <c r="R35" s="328">
        <v>1101601.1100000001</v>
      </c>
      <c r="U35" s="229">
        <v>1790658.64</v>
      </c>
      <c r="V35" s="229">
        <v>168786.45</v>
      </c>
      <c r="W35" s="229">
        <v>4869.16</v>
      </c>
      <c r="Y35" s="229">
        <v>2150520</v>
      </c>
      <c r="AA35" s="230">
        <v>2694467</v>
      </c>
      <c r="AB35" s="230">
        <v>3000</v>
      </c>
      <c r="AD35" s="230">
        <v>1129378.06</v>
      </c>
      <c r="AE35" s="230">
        <v>100825.5</v>
      </c>
      <c r="AH35" s="76">
        <f t="shared" si="1"/>
        <v>1407591.53</v>
      </c>
      <c r="AI35" s="31">
        <f t="shared" si="2"/>
        <v>386.27</v>
      </c>
      <c r="AJ35" s="21">
        <f t="shared" si="3"/>
        <v>1407205.26</v>
      </c>
      <c r="AK35" s="15">
        <f t="shared" si="4"/>
        <v>4114834.25</v>
      </c>
      <c r="AL35" s="16">
        <f t="shared" si="5"/>
        <v>3927670.56</v>
      </c>
      <c r="AM35" s="26">
        <f t="shared" si="6"/>
        <v>187163.68999999994</v>
      </c>
    </row>
    <row r="36" spans="1:39" x14ac:dyDescent="0.2">
      <c r="A36" s="1" t="s">
        <v>460</v>
      </c>
      <c r="B36" s="1" t="s">
        <v>462</v>
      </c>
      <c r="C36" s="66">
        <v>3391</v>
      </c>
      <c r="D36" s="67" t="s">
        <v>1110</v>
      </c>
      <c r="E36" s="328" t="s">
        <v>3051</v>
      </c>
      <c r="F36" s="228">
        <v>612483.87</v>
      </c>
      <c r="G36" s="228">
        <v>0</v>
      </c>
      <c r="H36" s="228">
        <v>140078.98000000001</v>
      </c>
      <c r="I36" s="328">
        <v>1323039.42</v>
      </c>
      <c r="J36" s="328">
        <v>97910.54</v>
      </c>
      <c r="N36" s="232">
        <v>0</v>
      </c>
      <c r="Q36" s="328">
        <v>1416950.51</v>
      </c>
      <c r="R36" s="328">
        <v>528949.56000000006</v>
      </c>
      <c r="U36" s="229">
        <v>1372857.73</v>
      </c>
      <c r="V36" s="229">
        <v>324644.27</v>
      </c>
      <c r="W36" s="229">
        <v>1866.69</v>
      </c>
      <c r="Y36" s="229">
        <v>1354690</v>
      </c>
      <c r="AA36" s="230">
        <v>1743861</v>
      </c>
      <c r="AC36" s="230">
        <v>1800</v>
      </c>
      <c r="AD36" s="230">
        <v>921017.88</v>
      </c>
      <c r="AE36" s="230">
        <v>159567.07</v>
      </c>
      <c r="AG36" s="230">
        <v>200</v>
      </c>
      <c r="AH36" s="76">
        <f t="shared" si="1"/>
        <v>752562.85</v>
      </c>
      <c r="AI36" s="31">
        <f t="shared" si="2"/>
        <v>0</v>
      </c>
      <c r="AJ36" s="21">
        <f t="shared" si="3"/>
        <v>752562.85</v>
      </c>
      <c r="AK36" s="15">
        <f t="shared" si="4"/>
        <v>3054058.69</v>
      </c>
      <c r="AL36" s="16">
        <f t="shared" si="5"/>
        <v>2826445.9499999997</v>
      </c>
      <c r="AM36" s="26">
        <f t="shared" si="6"/>
        <v>227612.74000000022</v>
      </c>
    </row>
    <row r="37" spans="1:39" x14ac:dyDescent="0.2">
      <c r="A37" s="1" t="s">
        <v>460</v>
      </c>
      <c r="B37" s="1" t="s">
        <v>462</v>
      </c>
      <c r="C37" s="66">
        <v>4244</v>
      </c>
      <c r="D37" s="67" t="s">
        <v>1111</v>
      </c>
      <c r="E37" s="328" t="s">
        <v>3052</v>
      </c>
      <c r="F37" s="228">
        <v>788590.33</v>
      </c>
      <c r="G37" s="228">
        <v>0</v>
      </c>
      <c r="H37" s="228">
        <v>277721.86</v>
      </c>
      <c r="I37" s="328">
        <v>390158.47</v>
      </c>
      <c r="J37" s="328">
        <v>126799.6</v>
      </c>
      <c r="L37" s="232">
        <v>7875</v>
      </c>
      <c r="N37" s="232">
        <v>48</v>
      </c>
      <c r="Q37" s="328">
        <v>-729572.81</v>
      </c>
      <c r="R37" s="328">
        <v>1603684.39</v>
      </c>
      <c r="U37" s="229">
        <v>2075910.74</v>
      </c>
      <c r="V37" s="229">
        <v>258000</v>
      </c>
      <c r="W37" s="229">
        <v>2251.08</v>
      </c>
      <c r="Y37" s="229">
        <v>1976150</v>
      </c>
      <c r="AA37" s="230">
        <v>2425792</v>
      </c>
      <c r="AB37" s="230">
        <v>3900</v>
      </c>
      <c r="AD37" s="230">
        <v>1109295.74</v>
      </c>
      <c r="AE37" s="230">
        <v>71121.119999999995</v>
      </c>
      <c r="AG37" s="230">
        <v>967.28</v>
      </c>
      <c r="AH37" s="76">
        <f t="shared" si="1"/>
        <v>1066312.19</v>
      </c>
      <c r="AI37" s="31">
        <f t="shared" si="2"/>
        <v>7923</v>
      </c>
      <c r="AJ37" s="21">
        <f t="shared" si="3"/>
        <v>1058389.19</v>
      </c>
      <c r="AK37" s="15">
        <f t="shared" si="4"/>
        <v>4312311.82</v>
      </c>
      <c r="AL37" s="16">
        <f t="shared" si="5"/>
        <v>3611076.14</v>
      </c>
      <c r="AM37" s="26">
        <f t="shared" si="6"/>
        <v>701235.68000000017</v>
      </c>
    </row>
    <row r="38" spans="1:39" x14ac:dyDescent="0.2">
      <c r="A38" s="1" t="s">
        <v>460</v>
      </c>
      <c r="B38" s="1" t="s">
        <v>462</v>
      </c>
      <c r="C38" s="66">
        <v>1926</v>
      </c>
      <c r="D38" s="67" t="s">
        <v>1112</v>
      </c>
      <c r="E38" s="328" t="s">
        <v>3053</v>
      </c>
      <c r="F38" s="228">
        <v>420088.42</v>
      </c>
      <c r="G38" s="228">
        <v>0</v>
      </c>
      <c r="H38" s="228">
        <v>66990.98</v>
      </c>
      <c r="I38" s="328">
        <v>66266.92</v>
      </c>
      <c r="J38" s="328">
        <v>67247.289999999994</v>
      </c>
      <c r="Q38" s="328">
        <v>-1011226.33</v>
      </c>
      <c r="R38" s="328">
        <v>1498620.76</v>
      </c>
      <c r="U38" s="229">
        <v>1111085.82</v>
      </c>
      <c r="V38" s="229">
        <v>88481.87</v>
      </c>
      <c r="W38" s="229">
        <v>2604.38</v>
      </c>
      <c r="Y38" s="229">
        <v>1055030</v>
      </c>
      <c r="AA38" s="230">
        <v>1274240</v>
      </c>
      <c r="AB38" s="230">
        <v>2000</v>
      </c>
      <c r="AD38" s="230">
        <v>726847.45</v>
      </c>
      <c r="AE38" s="230">
        <v>120915.44</v>
      </c>
      <c r="AH38" s="76">
        <f t="shared" si="1"/>
        <v>487079.39999999997</v>
      </c>
      <c r="AI38" s="31">
        <f t="shared" si="2"/>
        <v>0</v>
      </c>
      <c r="AJ38" s="21">
        <f t="shared" si="3"/>
        <v>487079.39999999997</v>
      </c>
      <c r="AK38" s="15">
        <f t="shared" si="4"/>
        <v>2257202.0699999998</v>
      </c>
      <c r="AL38" s="16">
        <f t="shared" si="5"/>
        <v>2124002.89</v>
      </c>
      <c r="AM38" s="26">
        <f t="shared" si="6"/>
        <v>133199.1799999997</v>
      </c>
    </row>
    <row r="39" spans="1:39" x14ac:dyDescent="0.2">
      <c r="A39" s="1" t="s">
        <v>460</v>
      </c>
      <c r="B39" s="1" t="s">
        <v>462</v>
      </c>
      <c r="C39" s="66">
        <v>5306</v>
      </c>
      <c r="D39" s="67" t="s">
        <v>1113</v>
      </c>
      <c r="E39" s="328" t="s">
        <v>3054</v>
      </c>
      <c r="F39" s="228">
        <v>401131.72</v>
      </c>
      <c r="G39" s="228">
        <v>0</v>
      </c>
      <c r="H39" s="228">
        <v>45419.55</v>
      </c>
      <c r="I39" s="328">
        <v>1181936.05</v>
      </c>
      <c r="J39" s="328">
        <v>763281.24</v>
      </c>
      <c r="N39" s="232">
        <v>452.55</v>
      </c>
      <c r="Q39" s="328">
        <v>-656594.05000000005</v>
      </c>
      <c r="R39" s="328">
        <v>2339595.1</v>
      </c>
      <c r="U39" s="229">
        <v>2507280.23</v>
      </c>
      <c r="V39" s="229">
        <v>139447.81</v>
      </c>
      <c r="W39" s="229">
        <v>1484.71</v>
      </c>
      <c r="Y39" s="229">
        <v>2256700</v>
      </c>
      <c r="AA39" s="230">
        <v>2847558</v>
      </c>
      <c r="AD39" s="230">
        <v>1045227.71</v>
      </c>
      <c r="AE39" s="230">
        <v>302912.08</v>
      </c>
      <c r="AG39" s="230">
        <v>900</v>
      </c>
      <c r="AH39" s="76">
        <f t="shared" si="1"/>
        <v>446551.26999999996</v>
      </c>
      <c r="AI39" s="31">
        <f t="shared" si="2"/>
        <v>452.55</v>
      </c>
      <c r="AJ39" s="21">
        <f t="shared" si="3"/>
        <v>446098.72</v>
      </c>
      <c r="AK39" s="15">
        <f t="shared" si="4"/>
        <v>4904912.75</v>
      </c>
      <c r="AL39" s="16">
        <f t="shared" si="5"/>
        <v>4196597.79</v>
      </c>
      <c r="AM39" s="26">
        <f t="shared" si="6"/>
        <v>708314.96</v>
      </c>
    </row>
    <row r="40" spans="1:39" x14ac:dyDescent="0.2">
      <c r="A40" s="1" t="s">
        <v>460</v>
      </c>
      <c r="B40" s="1" t="s">
        <v>462</v>
      </c>
      <c r="C40" s="66">
        <v>2556</v>
      </c>
      <c r="D40" s="67" t="s">
        <v>1114</v>
      </c>
      <c r="E40" s="328" t="s">
        <v>3055</v>
      </c>
      <c r="F40" s="228">
        <v>1092546.49</v>
      </c>
      <c r="G40" s="228">
        <v>0</v>
      </c>
      <c r="H40" s="228">
        <v>152365.06</v>
      </c>
      <c r="I40" s="328">
        <v>203885.18</v>
      </c>
      <c r="J40" s="328">
        <v>96778.55</v>
      </c>
      <c r="K40" s="232">
        <v>7500</v>
      </c>
      <c r="N40" s="232">
        <v>562.46</v>
      </c>
      <c r="Q40" s="328">
        <v>-547540.19999999995</v>
      </c>
      <c r="R40" s="328">
        <v>1457071.21</v>
      </c>
      <c r="U40" s="229">
        <v>1604417.17</v>
      </c>
      <c r="V40" s="229">
        <v>672657.93</v>
      </c>
      <c r="W40" s="229">
        <v>3134.5</v>
      </c>
      <c r="Y40" s="229">
        <v>812720</v>
      </c>
      <c r="AA40" s="230">
        <v>1398268</v>
      </c>
      <c r="AB40" s="230">
        <v>7022</v>
      </c>
      <c r="AD40" s="230">
        <v>984882.23</v>
      </c>
      <c r="AE40" s="230">
        <v>74775.56</v>
      </c>
      <c r="AH40" s="76">
        <f t="shared" si="1"/>
        <v>1244911.55</v>
      </c>
      <c r="AI40" s="31">
        <f t="shared" si="2"/>
        <v>8062.46</v>
      </c>
      <c r="AJ40" s="21">
        <f t="shared" si="3"/>
        <v>1236849.0900000001</v>
      </c>
      <c r="AK40" s="15">
        <f t="shared" si="4"/>
        <v>3092929.6</v>
      </c>
      <c r="AL40" s="16">
        <f t="shared" si="5"/>
        <v>2464947.79</v>
      </c>
      <c r="AM40" s="26">
        <f t="shared" si="6"/>
        <v>627981.81000000006</v>
      </c>
    </row>
    <row r="41" spans="1:39" x14ac:dyDescent="0.2">
      <c r="A41" s="1" t="s">
        <v>460</v>
      </c>
      <c r="B41" s="1" t="s">
        <v>462</v>
      </c>
      <c r="C41" s="66">
        <v>2366</v>
      </c>
      <c r="D41" s="67" t="s">
        <v>1115</v>
      </c>
      <c r="E41" s="328" t="s">
        <v>3056</v>
      </c>
      <c r="F41" s="228">
        <v>864443.36</v>
      </c>
      <c r="G41" s="228">
        <v>0</v>
      </c>
      <c r="H41" s="228">
        <v>173553.33</v>
      </c>
      <c r="I41" s="328">
        <v>293052.11</v>
      </c>
      <c r="J41" s="328">
        <v>785591.06</v>
      </c>
      <c r="L41" s="232">
        <v>15075</v>
      </c>
      <c r="N41" s="232">
        <v>236.17</v>
      </c>
      <c r="Q41" s="328">
        <v>-453978.44</v>
      </c>
      <c r="R41" s="328">
        <v>1798384.44</v>
      </c>
      <c r="U41" s="229">
        <v>1720228.06</v>
      </c>
      <c r="V41" s="229">
        <v>701200</v>
      </c>
      <c r="W41" s="229">
        <v>2830.68</v>
      </c>
      <c r="Y41" s="229">
        <v>832970</v>
      </c>
      <c r="AA41" s="230">
        <v>1149841</v>
      </c>
      <c r="AB41" s="230">
        <v>2396</v>
      </c>
      <c r="AD41" s="230">
        <v>958763.85</v>
      </c>
      <c r="AE41" s="230">
        <v>389305.2</v>
      </c>
      <c r="AH41" s="76">
        <f t="shared" si="1"/>
        <v>1037996.69</v>
      </c>
      <c r="AI41" s="31">
        <f t="shared" si="2"/>
        <v>15311.17</v>
      </c>
      <c r="AJ41" s="21">
        <f t="shared" si="3"/>
        <v>1022685.5199999999</v>
      </c>
      <c r="AK41" s="15">
        <f t="shared" si="4"/>
        <v>3257228.74</v>
      </c>
      <c r="AL41" s="16">
        <f t="shared" si="5"/>
        <v>2500306.0500000003</v>
      </c>
      <c r="AM41" s="26">
        <f t="shared" si="6"/>
        <v>756922.69</v>
      </c>
    </row>
    <row r="42" spans="1:39" x14ac:dyDescent="0.2">
      <c r="A42" s="1" t="s">
        <v>460</v>
      </c>
      <c r="B42" s="1" t="s">
        <v>462</v>
      </c>
      <c r="C42" s="66">
        <v>5915</v>
      </c>
      <c r="D42" s="67" t="s">
        <v>1116</v>
      </c>
      <c r="E42" s="328" t="s">
        <v>3057</v>
      </c>
      <c r="F42" s="228">
        <v>485544.52</v>
      </c>
      <c r="H42" s="228">
        <v>166417.4</v>
      </c>
      <c r="I42" s="328">
        <v>243779.89</v>
      </c>
      <c r="J42" s="328">
        <v>646930.54</v>
      </c>
      <c r="K42" s="232">
        <v>6000</v>
      </c>
      <c r="L42" s="232">
        <v>24195</v>
      </c>
      <c r="N42" s="232">
        <v>395.47</v>
      </c>
      <c r="Q42" s="328">
        <v>-311162.36</v>
      </c>
      <c r="R42" s="328">
        <v>1262156.06</v>
      </c>
      <c r="U42" s="229">
        <v>2501303.1</v>
      </c>
      <c r="V42" s="229">
        <v>225884.82</v>
      </c>
      <c r="W42" s="229">
        <v>2050.2199999999998</v>
      </c>
      <c r="Y42" s="229">
        <v>2090120</v>
      </c>
      <c r="AA42" s="230">
        <v>2602465</v>
      </c>
      <c r="AB42" s="230">
        <v>2000</v>
      </c>
      <c r="AD42" s="230">
        <v>1332175.49</v>
      </c>
      <c r="AE42" s="230">
        <v>321629.46999999997</v>
      </c>
      <c r="AH42" s="76">
        <f t="shared" si="1"/>
        <v>651961.92000000004</v>
      </c>
      <c r="AI42" s="31">
        <f t="shared" si="2"/>
        <v>30590.47</v>
      </c>
      <c r="AJ42" s="21">
        <f t="shared" si="3"/>
        <v>621371.45000000007</v>
      </c>
      <c r="AK42" s="15">
        <f t="shared" si="4"/>
        <v>4819358.1400000006</v>
      </c>
      <c r="AL42" s="16">
        <f t="shared" si="5"/>
        <v>4258269.96</v>
      </c>
      <c r="AM42" s="26">
        <f t="shared" si="6"/>
        <v>561088.18000000063</v>
      </c>
    </row>
    <row r="43" spans="1:39" x14ac:dyDescent="0.2">
      <c r="A43" s="1" t="s">
        <v>460</v>
      </c>
      <c r="B43" s="1" t="s">
        <v>462</v>
      </c>
      <c r="C43" s="66">
        <v>3317</v>
      </c>
      <c r="D43" s="67" t="s">
        <v>1117</v>
      </c>
      <c r="E43" s="328" t="s">
        <v>3058</v>
      </c>
      <c r="F43" s="228">
        <v>362319.81</v>
      </c>
      <c r="G43" s="228">
        <v>0</v>
      </c>
      <c r="H43" s="228">
        <v>213395.03</v>
      </c>
      <c r="I43" s="328">
        <v>443118.36</v>
      </c>
      <c r="J43" s="328">
        <v>75519.87</v>
      </c>
      <c r="N43" s="232">
        <v>313.05</v>
      </c>
      <c r="Q43" s="328">
        <v>-682478.82</v>
      </c>
      <c r="R43" s="328">
        <v>1683339.65</v>
      </c>
      <c r="U43" s="229">
        <v>1471007.67</v>
      </c>
      <c r="V43" s="229">
        <v>330103.48</v>
      </c>
      <c r="W43" s="229">
        <v>1576.78</v>
      </c>
      <c r="Y43" s="229">
        <v>823200</v>
      </c>
      <c r="AA43" s="230">
        <v>1259611</v>
      </c>
      <c r="AB43" s="230">
        <v>6200</v>
      </c>
      <c r="AD43" s="230">
        <v>1127201.03</v>
      </c>
      <c r="AE43" s="230">
        <v>139696.71</v>
      </c>
      <c r="AH43" s="76">
        <f t="shared" si="1"/>
        <v>575714.84</v>
      </c>
      <c r="AI43" s="31">
        <f t="shared" si="2"/>
        <v>313.05</v>
      </c>
      <c r="AJ43" s="21">
        <f t="shared" si="3"/>
        <v>575401.78999999992</v>
      </c>
      <c r="AK43" s="15">
        <f t="shared" si="4"/>
        <v>2625887.9299999997</v>
      </c>
      <c r="AL43" s="16">
        <f t="shared" si="5"/>
        <v>2532708.7400000002</v>
      </c>
      <c r="AM43" s="26">
        <f t="shared" si="6"/>
        <v>93179.189999999478</v>
      </c>
    </row>
    <row r="44" spans="1:39" x14ac:dyDescent="0.2">
      <c r="A44" s="1" t="s">
        <v>460</v>
      </c>
      <c r="B44" s="1" t="s">
        <v>462</v>
      </c>
      <c r="C44" s="66">
        <v>2828</v>
      </c>
      <c r="D44" s="67" t="s">
        <v>1118</v>
      </c>
      <c r="E44" s="328" t="s">
        <v>3190</v>
      </c>
      <c r="F44" s="228">
        <v>856855.97</v>
      </c>
      <c r="G44" s="228">
        <v>0</v>
      </c>
      <c r="H44" s="228">
        <v>250153.87</v>
      </c>
      <c r="I44" s="328">
        <v>241489.12</v>
      </c>
      <c r="J44" s="328">
        <v>160401.01999999999</v>
      </c>
      <c r="Q44" s="328">
        <v>-972597.91</v>
      </c>
      <c r="R44" s="328">
        <v>2224890.19</v>
      </c>
      <c r="U44" s="229">
        <v>1269066.1399999999</v>
      </c>
      <c r="V44" s="229">
        <v>170000</v>
      </c>
      <c r="W44" s="229">
        <v>2905.34</v>
      </c>
      <c r="Y44" s="229">
        <v>1052900</v>
      </c>
      <c r="AA44" s="230">
        <v>1352573</v>
      </c>
      <c r="AB44" s="230">
        <v>2000</v>
      </c>
      <c r="AD44" s="230">
        <v>723408.36</v>
      </c>
      <c r="AE44" s="230">
        <v>160282.42000000001</v>
      </c>
      <c r="AH44" s="76">
        <f t="shared" si="1"/>
        <v>1107009.8399999999</v>
      </c>
      <c r="AI44" s="31">
        <f t="shared" si="2"/>
        <v>0</v>
      </c>
      <c r="AJ44" s="21">
        <f t="shared" si="3"/>
        <v>1107009.8399999999</v>
      </c>
      <c r="AK44" s="15">
        <f t="shared" si="4"/>
        <v>2494871.48</v>
      </c>
      <c r="AL44" s="16">
        <f t="shared" si="5"/>
        <v>2238263.7799999998</v>
      </c>
      <c r="AM44" s="26">
        <f t="shared" si="6"/>
        <v>256607.70000000019</v>
      </c>
    </row>
    <row r="45" spans="1:39" x14ac:dyDescent="0.2">
      <c r="A45" s="1" t="s">
        <v>460</v>
      </c>
      <c r="B45" s="1" t="s">
        <v>462</v>
      </c>
      <c r="C45" s="66">
        <v>2529</v>
      </c>
      <c r="D45" s="67" t="s">
        <v>1119</v>
      </c>
      <c r="E45" s="328" t="s">
        <v>3204</v>
      </c>
      <c r="F45" s="228">
        <v>544470.85</v>
      </c>
      <c r="G45" s="228">
        <v>0</v>
      </c>
      <c r="H45" s="228">
        <v>187750.96</v>
      </c>
      <c r="I45" s="328">
        <v>1958231.41</v>
      </c>
      <c r="J45" s="328">
        <v>287149.90999999997</v>
      </c>
      <c r="L45" s="232">
        <v>16335</v>
      </c>
      <c r="N45" s="232">
        <v>10000</v>
      </c>
      <c r="Q45" s="328">
        <v>2853905.65</v>
      </c>
      <c r="U45" s="229">
        <v>1727450.8</v>
      </c>
      <c r="V45" s="229">
        <v>90250</v>
      </c>
      <c r="W45" s="229">
        <v>1763.38</v>
      </c>
      <c r="Y45" s="229">
        <v>1337650</v>
      </c>
      <c r="Z45" s="229">
        <v>7000</v>
      </c>
      <c r="AA45" s="230">
        <v>1611909</v>
      </c>
      <c r="AB45" s="230">
        <v>1000</v>
      </c>
      <c r="AD45" s="230">
        <v>855890.17</v>
      </c>
      <c r="AE45" s="230">
        <v>597952.53</v>
      </c>
      <c r="AH45" s="76">
        <f t="shared" si="1"/>
        <v>732221.80999999994</v>
      </c>
      <c r="AI45" s="31">
        <f t="shared" si="2"/>
        <v>26335</v>
      </c>
      <c r="AJ45" s="21">
        <f t="shared" si="3"/>
        <v>705886.80999999994</v>
      </c>
      <c r="AK45" s="15">
        <f t="shared" si="4"/>
        <v>3164114.1799999997</v>
      </c>
      <c r="AL45" s="16">
        <f t="shared" si="5"/>
        <v>3066751.7</v>
      </c>
      <c r="AM45" s="26">
        <f t="shared" si="6"/>
        <v>97362.479999999516</v>
      </c>
    </row>
    <row r="46" spans="1:39" x14ac:dyDescent="0.2">
      <c r="A46" s="1" t="s">
        <v>465</v>
      </c>
      <c r="B46" s="1" t="s">
        <v>466</v>
      </c>
      <c r="C46" s="66">
        <v>5981</v>
      </c>
      <c r="D46" s="67" t="s">
        <v>1120</v>
      </c>
      <c r="E46" s="328" t="s">
        <v>3059</v>
      </c>
      <c r="F46" s="228">
        <v>319043.71000000002</v>
      </c>
      <c r="G46" s="228">
        <v>0</v>
      </c>
      <c r="H46" s="228">
        <v>71309.87</v>
      </c>
      <c r="I46" s="328">
        <v>1223659.1000000001</v>
      </c>
      <c r="J46" s="328">
        <v>143643.44</v>
      </c>
      <c r="L46" s="232">
        <v>63075</v>
      </c>
      <c r="N46" s="232">
        <v>181.56</v>
      </c>
      <c r="Q46" s="328">
        <v>1389396.61</v>
      </c>
      <c r="R46" s="328">
        <v>721555.06</v>
      </c>
      <c r="U46" s="229">
        <v>1641016.1</v>
      </c>
      <c r="W46" s="229">
        <v>1725.39</v>
      </c>
      <c r="Y46" s="229">
        <v>1488627.3</v>
      </c>
      <c r="Z46" s="229">
        <v>386291</v>
      </c>
      <c r="AA46" s="230">
        <v>2743187.05</v>
      </c>
      <c r="AC46" s="230">
        <v>6476</v>
      </c>
      <c r="AD46" s="230">
        <v>928021.47</v>
      </c>
      <c r="AE46" s="230">
        <v>256527.38</v>
      </c>
      <c r="AH46" s="76">
        <f t="shared" si="1"/>
        <v>390353.58</v>
      </c>
      <c r="AI46" s="31">
        <f t="shared" si="2"/>
        <v>63256.56</v>
      </c>
      <c r="AJ46" s="21">
        <f t="shared" si="3"/>
        <v>327097.02</v>
      </c>
      <c r="AK46" s="15">
        <f t="shared" si="4"/>
        <v>3517659.79</v>
      </c>
      <c r="AL46" s="16">
        <f t="shared" si="5"/>
        <v>3934211.8999999994</v>
      </c>
      <c r="AM46" s="26">
        <f t="shared" si="6"/>
        <v>-416552.1099999994</v>
      </c>
    </row>
    <row r="47" spans="1:39" x14ac:dyDescent="0.2">
      <c r="A47" s="1" t="s">
        <v>465</v>
      </c>
      <c r="B47" s="1" t="s">
        <v>466</v>
      </c>
      <c r="C47" s="66">
        <v>5608</v>
      </c>
      <c r="D47" s="67" t="s">
        <v>1121</v>
      </c>
      <c r="E47" s="328" t="s">
        <v>3060</v>
      </c>
      <c r="F47" s="228">
        <v>377856.1</v>
      </c>
      <c r="G47" s="228">
        <v>0</v>
      </c>
      <c r="H47" s="228">
        <v>38616.25</v>
      </c>
      <c r="I47" s="328">
        <v>4</v>
      </c>
      <c r="J47" s="328">
        <v>536204.77</v>
      </c>
      <c r="L47" s="232">
        <v>78075</v>
      </c>
      <c r="N47" s="232">
        <v>435.05</v>
      </c>
      <c r="Q47" s="328">
        <v>-289543.94</v>
      </c>
      <c r="R47" s="328">
        <v>1541680.81</v>
      </c>
      <c r="U47" s="229">
        <v>1896335.26</v>
      </c>
      <c r="V47" s="229">
        <v>213125</v>
      </c>
      <c r="W47" s="229">
        <v>2205.9699999999998</v>
      </c>
      <c r="Y47" s="229">
        <v>2076102</v>
      </c>
      <c r="Z47" s="229">
        <v>486079.5</v>
      </c>
      <c r="AA47" s="230">
        <v>3519227</v>
      </c>
      <c r="AC47" s="230">
        <v>7412</v>
      </c>
      <c r="AD47" s="230">
        <v>1238271.54</v>
      </c>
      <c r="AE47" s="230">
        <v>286902.99</v>
      </c>
      <c r="AH47" s="76">
        <f t="shared" si="1"/>
        <v>416472.35</v>
      </c>
      <c r="AI47" s="31">
        <f t="shared" si="2"/>
        <v>78510.05</v>
      </c>
      <c r="AJ47" s="21">
        <f t="shared" si="3"/>
        <v>337962.3</v>
      </c>
      <c r="AK47" s="15">
        <f t="shared" si="4"/>
        <v>4673847.7300000004</v>
      </c>
      <c r="AL47" s="16">
        <f t="shared" si="5"/>
        <v>5051813.53</v>
      </c>
      <c r="AM47" s="26">
        <f t="shared" si="6"/>
        <v>-377965.79999999981</v>
      </c>
    </row>
    <row r="48" spans="1:39" x14ac:dyDescent="0.2">
      <c r="A48" s="1" t="s">
        <v>465</v>
      </c>
      <c r="B48" s="1" t="s">
        <v>466</v>
      </c>
      <c r="C48" s="66">
        <v>3981</v>
      </c>
      <c r="D48" s="67" t="s">
        <v>1122</v>
      </c>
      <c r="E48" s="328" t="s">
        <v>3061</v>
      </c>
      <c r="F48" s="228">
        <v>281949.24</v>
      </c>
      <c r="G48" s="228">
        <v>0</v>
      </c>
      <c r="H48" s="228">
        <v>29385.15</v>
      </c>
      <c r="I48" s="328">
        <v>1365817.76</v>
      </c>
      <c r="J48" s="328">
        <v>364657.43</v>
      </c>
      <c r="L48" s="232">
        <v>99675</v>
      </c>
      <c r="N48" s="232">
        <v>392.06</v>
      </c>
      <c r="Q48" s="328">
        <v>-775653.24</v>
      </c>
      <c r="R48" s="328">
        <v>3101072.39</v>
      </c>
      <c r="U48" s="229">
        <v>1329714.79</v>
      </c>
      <c r="V48" s="229">
        <v>100000</v>
      </c>
      <c r="W48" s="229">
        <v>1241.0899999999999</v>
      </c>
      <c r="Y48" s="229">
        <v>2841027.5</v>
      </c>
      <c r="Z48" s="229">
        <v>335478.5</v>
      </c>
      <c r="AA48" s="230">
        <v>3875998.79</v>
      </c>
      <c r="AB48" s="230">
        <v>2260</v>
      </c>
      <c r="AC48" s="230">
        <v>5992</v>
      </c>
      <c r="AD48" s="230">
        <v>821297.33</v>
      </c>
      <c r="AE48" s="230">
        <v>285590.39</v>
      </c>
      <c r="AH48" s="76">
        <f t="shared" si="1"/>
        <v>311334.39</v>
      </c>
      <c r="AI48" s="31">
        <f t="shared" si="2"/>
        <v>100067.06</v>
      </c>
      <c r="AJ48" s="21">
        <f t="shared" si="3"/>
        <v>211267.33000000002</v>
      </c>
      <c r="AK48" s="15">
        <f t="shared" si="4"/>
        <v>4607461.88</v>
      </c>
      <c r="AL48" s="16">
        <f t="shared" si="5"/>
        <v>4991138.51</v>
      </c>
      <c r="AM48" s="26">
        <f t="shared" si="6"/>
        <v>-383676.62999999989</v>
      </c>
    </row>
    <row r="49" spans="1:39" x14ac:dyDescent="0.2">
      <c r="A49" s="1" t="s">
        <v>465</v>
      </c>
      <c r="B49" s="1" t="s">
        <v>466</v>
      </c>
      <c r="C49" s="66">
        <v>2676</v>
      </c>
      <c r="D49" s="67" t="s">
        <v>1123</v>
      </c>
      <c r="E49" s="328" t="s">
        <v>3062</v>
      </c>
      <c r="F49" s="228">
        <v>126125.61</v>
      </c>
      <c r="G49" s="228">
        <v>0</v>
      </c>
      <c r="H49" s="228">
        <v>48689.78</v>
      </c>
      <c r="I49" s="328">
        <v>1643655.28</v>
      </c>
      <c r="J49" s="328">
        <v>710614.98</v>
      </c>
      <c r="L49" s="232">
        <v>57675</v>
      </c>
      <c r="N49" s="232">
        <v>166.36</v>
      </c>
      <c r="Q49" s="328">
        <v>-701226.23</v>
      </c>
      <c r="R49" s="328">
        <v>2713140.37</v>
      </c>
      <c r="U49" s="229">
        <v>1990280.53</v>
      </c>
      <c r="V49" s="229">
        <v>180825</v>
      </c>
      <c r="W49" s="229">
        <v>786.17</v>
      </c>
      <c r="Y49" s="229">
        <v>1437955.5</v>
      </c>
      <c r="Z49" s="229">
        <v>229336</v>
      </c>
      <c r="AA49" s="230">
        <v>2308535.5</v>
      </c>
      <c r="AC49" s="230">
        <v>6476</v>
      </c>
      <c r="AD49" s="230">
        <v>814393.41</v>
      </c>
      <c r="AE49" s="230">
        <v>250448.14</v>
      </c>
      <c r="AH49" s="76">
        <f t="shared" si="1"/>
        <v>174815.39</v>
      </c>
      <c r="AI49" s="31">
        <f t="shared" si="2"/>
        <v>57841.36</v>
      </c>
      <c r="AJ49" s="21">
        <f t="shared" si="3"/>
        <v>116974.03000000001</v>
      </c>
      <c r="AK49" s="15">
        <f t="shared" si="4"/>
        <v>3839183.2</v>
      </c>
      <c r="AL49" s="16">
        <f t="shared" si="5"/>
        <v>3379853.0500000003</v>
      </c>
      <c r="AM49" s="26">
        <f t="shared" si="6"/>
        <v>459330.14999999991</v>
      </c>
    </row>
    <row r="50" spans="1:39" x14ac:dyDescent="0.2">
      <c r="A50" s="1" t="s">
        <v>465</v>
      </c>
      <c r="B50" s="1" t="s">
        <v>466</v>
      </c>
      <c r="C50" s="66">
        <v>4612</v>
      </c>
      <c r="D50" s="67" t="s">
        <v>1124</v>
      </c>
      <c r="E50" s="328" t="s">
        <v>3063</v>
      </c>
      <c r="F50" s="228">
        <v>400023.34</v>
      </c>
      <c r="G50" s="228">
        <v>0</v>
      </c>
      <c r="H50" s="228">
        <v>52508.94</v>
      </c>
      <c r="I50" s="328">
        <v>118210.87</v>
      </c>
      <c r="J50" s="328">
        <v>157408.03</v>
      </c>
      <c r="L50" s="232">
        <v>81047.5</v>
      </c>
      <c r="N50" s="232">
        <v>449.49</v>
      </c>
      <c r="Q50" s="328">
        <v>-1461730.82</v>
      </c>
      <c r="R50" s="328">
        <v>2152655.08</v>
      </c>
      <c r="U50" s="229">
        <v>2243898.38</v>
      </c>
      <c r="V50" s="229">
        <v>370103.12</v>
      </c>
      <c r="W50" s="229">
        <v>1093.54</v>
      </c>
      <c r="Y50" s="229">
        <v>1432416.3</v>
      </c>
      <c r="Z50" s="229">
        <v>369997</v>
      </c>
      <c r="AA50" s="230">
        <v>3084452.3</v>
      </c>
      <c r="AD50" s="230">
        <v>1213696.08</v>
      </c>
      <c r="AE50" s="230">
        <v>163630.03</v>
      </c>
      <c r="AH50" s="76">
        <f t="shared" si="1"/>
        <v>452532.28</v>
      </c>
      <c r="AI50" s="31">
        <f t="shared" si="2"/>
        <v>81496.990000000005</v>
      </c>
      <c r="AJ50" s="21">
        <f t="shared" si="3"/>
        <v>371035.29000000004</v>
      </c>
      <c r="AK50" s="15">
        <f t="shared" si="4"/>
        <v>4417508.34</v>
      </c>
      <c r="AL50" s="16">
        <f t="shared" si="5"/>
        <v>4461778.41</v>
      </c>
      <c r="AM50" s="26">
        <f t="shared" si="6"/>
        <v>-44270.070000000298</v>
      </c>
    </row>
    <row r="51" spans="1:39" x14ac:dyDescent="0.2">
      <c r="A51" s="1" t="s">
        <v>465</v>
      </c>
      <c r="B51" s="1" t="s">
        <v>466</v>
      </c>
      <c r="C51" s="66">
        <v>3723</v>
      </c>
      <c r="D51" s="67" t="s">
        <v>1125</v>
      </c>
      <c r="E51" s="328" t="s">
        <v>3191</v>
      </c>
      <c r="F51" s="228">
        <v>285717.07</v>
      </c>
      <c r="G51" s="228">
        <v>0</v>
      </c>
      <c r="H51" s="228">
        <v>40384.42</v>
      </c>
      <c r="I51" s="328">
        <v>260168.72</v>
      </c>
      <c r="J51" s="328">
        <v>58560.1</v>
      </c>
      <c r="L51" s="232">
        <v>56475</v>
      </c>
      <c r="N51" s="232">
        <v>295</v>
      </c>
      <c r="Q51" s="328">
        <v>-2034729.67</v>
      </c>
      <c r="R51" s="328">
        <v>2872107.81</v>
      </c>
      <c r="U51" s="229">
        <v>1455930.36</v>
      </c>
      <c r="V51" s="229">
        <v>100000</v>
      </c>
      <c r="W51" s="229">
        <v>1275.71</v>
      </c>
      <c r="Y51" s="229">
        <v>916860</v>
      </c>
      <c r="Z51" s="229">
        <v>268550</v>
      </c>
      <c r="AA51" s="230">
        <v>2031474.6</v>
      </c>
      <c r="AC51" s="230">
        <v>2544</v>
      </c>
      <c r="AD51" s="230">
        <v>679050.49</v>
      </c>
      <c r="AE51" s="230">
        <v>278864.81</v>
      </c>
      <c r="AH51" s="76">
        <f t="shared" si="1"/>
        <v>326101.49</v>
      </c>
      <c r="AI51" s="31">
        <f t="shared" si="2"/>
        <v>56770</v>
      </c>
      <c r="AJ51" s="21">
        <f t="shared" si="3"/>
        <v>269331.49</v>
      </c>
      <c r="AK51" s="15">
        <f t="shared" si="4"/>
        <v>2742616.0700000003</v>
      </c>
      <c r="AL51" s="16">
        <f t="shared" si="5"/>
        <v>2991933.9</v>
      </c>
      <c r="AM51" s="26">
        <f t="shared" si="6"/>
        <v>-249317.82999999961</v>
      </c>
    </row>
    <row r="52" spans="1:39" x14ac:dyDescent="0.2">
      <c r="A52" s="1" t="s">
        <v>469</v>
      </c>
      <c r="B52" s="1" t="s">
        <v>470</v>
      </c>
      <c r="C52" s="66">
        <v>4086</v>
      </c>
      <c r="D52" s="67" t="s">
        <v>1126</v>
      </c>
      <c r="E52" s="328" t="s">
        <v>3064</v>
      </c>
      <c r="F52" s="228">
        <v>109673.26</v>
      </c>
      <c r="G52" s="228">
        <v>0</v>
      </c>
      <c r="H52" s="228">
        <v>39440.300000000003</v>
      </c>
      <c r="I52" s="328">
        <v>368004</v>
      </c>
      <c r="J52" s="328">
        <v>89872.75</v>
      </c>
      <c r="N52" s="232">
        <v>26.03</v>
      </c>
      <c r="Q52" s="328">
        <v>-1320669.8799999999</v>
      </c>
      <c r="R52" s="328">
        <v>2033236.3</v>
      </c>
      <c r="U52" s="229">
        <v>1952589.41</v>
      </c>
      <c r="W52" s="229">
        <v>992.63</v>
      </c>
      <c r="Y52" s="229">
        <v>859080</v>
      </c>
      <c r="AA52" s="230">
        <v>2080970.98</v>
      </c>
      <c r="AD52" s="230">
        <v>735488.11</v>
      </c>
      <c r="AE52" s="230">
        <v>101805.09</v>
      </c>
      <c r="AH52" s="76">
        <f t="shared" si="1"/>
        <v>149113.56</v>
      </c>
      <c r="AI52" s="31">
        <f t="shared" si="2"/>
        <v>26.03</v>
      </c>
      <c r="AJ52" s="21">
        <f t="shared" si="3"/>
        <v>149087.53</v>
      </c>
      <c r="AK52" s="15">
        <f t="shared" si="4"/>
        <v>2812662.04</v>
      </c>
      <c r="AL52" s="16">
        <f t="shared" si="5"/>
        <v>2918264.1799999997</v>
      </c>
      <c r="AM52" s="26">
        <f t="shared" si="6"/>
        <v>-105602.13999999966</v>
      </c>
    </row>
    <row r="53" spans="1:39" x14ac:dyDescent="0.2">
      <c r="A53" s="1" t="s">
        <v>469</v>
      </c>
      <c r="B53" s="1" t="s">
        <v>470</v>
      </c>
      <c r="C53" s="66">
        <v>4226</v>
      </c>
      <c r="D53" s="67" t="s">
        <v>1127</v>
      </c>
      <c r="E53" s="328" t="s">
        <v>3065</v>
      </c>
      <c r="F53" s="228">
        <v>373736.87</v>
      </c>
      <c r="G53" s="228">
        <v>0</v>
      </c>
      <c r="H53" s="228">
        <v>61544.54</v>
      </c>
      <c r="I53" s="328">
        <v>1951812.93</v>
      </c>
      <c r="J53" s="328">
        <v>384895.12</v>
      </c>
      <c r="Q53" s="328">
        <v>2588329.7400000002</v>
      </c>
      <c r="R53" s="328">
        <v>575288.56999999995</v>
      </c>
      <c r="U53" s="229">
        <v>2084735.46</v>
      </c>
      <c r="W53" s="229">
        <v>1595.5</v>
      </c>
      <c r="Y53" s="229">
        <v>702600</v>
      </c>
      <c r="AA53" s="230">
        <v>1863251.81</v>
      </c>
      <c r="AD53" s="230">
        <v>994885.54</v>
      </c>
      <c r="AE53" s="230">
        <v>322422.46000000002</v>
      </c>
      <c r="AH53" s="76">
        <f t="shared" si="1"/>
        <v>435281.41</v>
      </c>
      <c r="AI53" s="31">
        <f t="shared" si="2"/>
        <v>0</v>
      </c>
      <c r="AJ53" s="21">
        <f t="shared" si="3"/>
        <v>435281.41</v>
      </c>
      <c r="AK53" s="15">
        <f t="shared" si="4"/>
        <v>2788930.96</v>
      </c>
      <c r="AL53" s="16">
        <f t="shared" si="5"/>
        <v>3180559.81</v>
      </c>
      <c r="AM53" s="26">
        <f t="shared" si="6"/>
        <v>-391628.85000000009</v>
      </c>
    </row>
    <row r="54" spans="1:39" x14ac:dyDescent="0.2">
      <c r="A54" s="1" t="s">
        <v>469</v>
      </c>
      <c r="B54" s="1" t="s">
        <v>470</v>
      </c>
      <c r="C54" s="66">
        <v>4483</v>
      </c>
      <c r="D54" s="67" t="s">
        <v>1128</v>
      </c>
      <c r="E54" s="328" t="s">
        <v>3066</v>
      </c>
      <c r="F54" s="228">
        <v>1045529.5</v>
      </c>
      <c r="G54" s="228">
        <v>0</v>
      </c>
      <c r="H54" s="228">
        <v>10909.21</v>
      </c>
      <c r="I54" s="328">
        <v>2329144.33</v>
      </c>
      <c r="J54" s="328">
        <v>118950.08</v>
      </c>
      <c r="Q54" s="328">
        <v>2058418.7</v>
      </c>
      <c r="R54" s="328">
        <v>1317062.58</v>
      </c>
      <c r="U54" s="229">
        <v>1550422.14</v>
      </c>
      <c r="V54" s="229">
        <v>205800</v>
      </c>
      <c r="W54" s="229">
        <v>3558.67</v>
      </c>
      <c r="Y54" s="229">
        <v>1336840</v>
      </c>
      <c r="AA54" s="230">
        <v>2158862</v>
      </c>
      <c r="AD54" s="230">
        <v>617985.97</v>
      </c>
      <c r="AE54" s="230">
        <v>190721</v>
      </c>
      <c r="AH54" s="76">
        <f t="shared" si="1"/>
        <v>1056438.71</v>
      </c>
      <c r="AI54" s="31">
        <f t="shared" si="2"/>
        <v>0</v>
      </c>
      <c r="AJ54" s="21">
        <f t="shared" si="3"/>
        <v>1056438.71</v>
      </c>
      <c r="AK54" s="15">
        <f t="shared" si="4"/>
        <v>3096620.8099999996</v>
      </c>
      <c r="AL54" s="16">
        <f t="shared" si="5"/>
        <v>2967568.9699999997</v>
      </c>
      <c r="AM54" s="26">
        <f t="shared" si="6"/>
        <v>129051.83999999985</v>
      </c>
    </row>
    <row r="55" spans="1:39" x14ac:dyDescent="0.2">
      <c r="A55" s="1" t="s">
        <v>469</v>
      </c>
      <c r="B55" s="1" t="s">
        <v>470</v>
      </c>
      <c r="C55" s="66">
        <v>3448</v>
      </c>
      <c r="D55" s="67" t="s">
        <v>1129</v>
      </c>
      <c r="E55" s="328" t="s">
        <v>3067</v>
      </c>
      <c r="F55" s="228">
        <v>328738.63</v>
      </c>
      <c r="G55" s="228">
        <v>0</v>
      </c>
      <c r="H55" s="228">
        <v>36828.35</v>
      </c>
      <c r="I55" s="328">
        <v>1605</v>
      </c>
      <c r="J55" s="328">
        <v>101221.42</v>
      </c>
      <c r="Q55" s="328">
        <v>-1656049.54</v>
      </c>
      <c r="R55" s="328">
        <v>2202516.2599999998</v>
      </c>
      <c r="U55" s="229">
        <v>1511322.12</v>
      </c>
      <c r="V55" s="229">
        <v>180800</v>
      </c>
      <c r="W55" s="229">
        <v>284567.46999999997</v>
      </c>
      <c r="Y55" s="229">
        <v>676560</v>
      </c>
      <c r="AA55" s="230">
        <v>1636140</v>
      </c>
      <c r="AD55" s="230">
        <v>812236.07</v>
      </c>
      <c r="AE55" s="230">
        <v>282946.84000000003</v>
      </c>
      <c r="AH55" s="76">
        <f t="shared" si="1"/>
        <v>365566.98</v>
      </c>
      <c r="AI55" s="31">
        <f t="shared" si="2"/>
        <v>0</v>
      </c>
      <c r="AJ55" s="21">
        <f t="shared" si="3"/>
        <v>365566.98</v>
      </c>
      <c r="AK55" s="15">
        <f t="shared" si="4"/>
        <v>2653249.59</v>
      </c>
      <c r="AL55" s="16">
        <f t="shared" si="5"/>
        <v>2731322.9099999997</v>
      </c>
      <c r="AM55" s="26">
        <f t="shared" si="6"/>
        <v>-78073.319999999832</v>
      </c>
    </row>
    <row r="56" spans="1:39" x14ac:dyDescent="0.2">
      <c r="A56" s="1" t="s">
        <v>469</v>
      </c>
      <c r="B56" s="1" t="s">
        <v>470</v>
      </c>
      <c r="C56" s="66">
        <v>3561</v>
      </c>
      <c r="D56" s="67" t="s">
        <v>1130</v>
      </c>
      <c r="E56" s="328" t="s">
        <v>3192</v>
      </c>
      <c r="F56" s="228">
        <v>796867.62</v>
      </c>
      <c r="G56" s="228">
        <v>0</v>
      </c>
      <c r="H56" s="228">
        <v>17910</v>
      </c>
      <c r="I56" s="328">
        <v>247367</v>
      </c>
      <c r="J56" s="328">
        <v>160399.60999999999</v>
      </c>
      <c r="Q56" s="328">
        <v>-1064215.9099999999</v>
      </c>
      <c r="R56" s="328">
        <v>2224684.62</v>
      </c>
      <c r="U56" s="229">
        <v>1821442.15</v>
      </c>
      <c r="V56" s="229">
        <v>101550</v>
      </c>
      <c r="W56" s="229">
        <v>2934.04</v>
      </c>
      <c r="Y56" s="229">
        <v>431880</v>
      </c>
      <c r="AA56" s="230">
        <v>1383351.17</v>
      </c>
      <c r="AD56" s="230">
        <v>756218.11</v>
      </c>
      <c r="AE56" s="230">
        <v>156161.39000000001</v>
      </c>
      <c r="AH56" s="76">
        <f t="shared" si="1"/>
        <v>814777.62</v>
      </c>
      <c r="AI56" s="31">
        <f t="shared" si="2"/>
        <v>0</v>
      </c>
      <c r="AJ56" s="21">
        <f t="shared" si="3"/>
        <v>814777.62</v>
      </c>
      <c r="AK56" s="15">
        <f t="shared" si="4"/>
        <v>2357806.19</v>
      </c>
      <c r="AL56" s="16">
        <f t="shared" si="5"/>
        <v>2295730.67</v>
      </c>
      <c r="AM56" s="26">
        <f t="shared" si="6"/>
        <v>62075.520000000019</v>
      </c>
    </row>
    <row r="57" spans="1:39" x14ac:dyDescent="0.2">
      <c r="A57" s="1" t="s">
        <v>472</v>
      </c>
      <c r="B57" s="1" t="s">
        <v>474</v>
      </c>
      <c r="C57" s="66">
        <v>5366</v>
      </c>
      <c r="D57" s="67" t="s">
        <v>1131</v>
      </c>
      <c r="E57" s="328" t="s">
        <v>3068</v>
      </c>
      <c r="F57" s="228">
        <v>536389.86</v>
      </c>
      <c r="G57" s="228">
        <v>0</v>
      </c>
      <c r="H57" s="228">
        <v>77122.13</v>
      </c>
      <c r="I57" s="328">
        <v>9253</v>
      </c>
      <c r="J57" s="328">
        <v>173003.06</v>
      </c>
      <c r="L57" s="232">
        <v>15600</v>
      </c>
      <c r="N57" s="232">
        <v>85295.9</v>
      </c>
      <c r="P57" s="328">
        <v>-881517.69</v>
      </c>
      <c r="Q57" s="328">
        <v>31658.46</v>
      </c>
      <c r="R57" s="328">
        <v>1546692.27</v>
      </c>
      <c r="U57" s="229">
        <v>1536138.93</v>
      </c>
      <c r="V57" s="229">
        <v>309155</v>
      </c>
      <c r="W57" s="229">
        <v>2386.9</v>
      </c>
      <c r="Y57" s="229">
        <v>2110800</v>
      </c>
      <c r="Z57" s="229">
        <v>319778.5</v>
      </c>
      <c r="AA57" s="230">
        <v>3355390</v>
      </c>
      <c r="AC57" s="230">
        <v>128</v>
      </c>
      <c r="AD57" s="230">
        <v>796971.27</v>
      </c>
      <c r="AE57" s="230">
        <v>127730.95</v>
      </c>
      <c r="AH57" s="76">
        <f t="shared" si="1"/>
        <v>613511.99</v>
      </c>
      <c r="AI57" s="31">
        <f t="shared" si="2"/>
        <v>100895.9</v>
      </c>
      <c r="AJ57" s="21">
        <f t="shared" si="3"/>
        <v>512616.08999999997</v>
      </c>
      <c r="AK57" s="15">
        <f t="shared" si="4"/>
        <v>4278259.33</v>
      </c>
      <c r="AL57" s="16">
        <f t="shared" si="5"/>
        <v>4280220.22</v>
      </c>
      <c r="AM57" s="26">
        <f t="shared" si="6"/>
        <v>-1960.8899999996647</v>
      </c>
    </row>
    <row r="58" spans="1:39" x14ac:dyDescent="0.2">
      <c r="A58" s="1" t="s">
        <v>472</v>
      </c>
      <c r="B58" s="1" t="s">
        <v>474</v>
      </c>
      <c r="C58" s="66">
        <v>5331</v>
      </c>
      <c r="D58" s="67" t="s">
        <v>1132</v>
      </c>
      <c r="E58" s="328" t="s">
        <v>3069</v>
      </c>
      <c r="F58" s="228">
        <v>428016.18</v>
      </c>
      <c r="H58" s="228">
        <v>32929.47</v>
      </c>
      <c r="I58" s="328">
        <v>1389428.05</v>
      </c>
      <c r="J58" s="328">
        <v>366946.42</v>
      </c>
      <c r="K58" s="232">
        <v>0</v>
      </c>
      <c r="L58" s="232">
        <v>17400</v>
      </c>
      <c r="M58" s="232">
        <v>163900</v>
      </c>
      <c r="N58" s="232">
        <v>108.37</v>
      </c>
      <c r="P58" s="328">
        <v>1636221.74</v>
      </c>
      <c r="Q58" s="328">
        <v>142808.57999999999</v>
      </c>
      <c r="R58" s="328">
        <v>305399.93</v>
      </c>
      <c r="U58" s="229">
        <v>2110071.8199999998</v>
      </c>
      <c r="W58" s="229">
        <v>2457.2800000000002</v>
      </c>
      <c r="Y58" s="229">
        <v>1783970</v>
      </c>
      <c r="Z58" s="229">
        <v>331552.5</v>
      </c>
      <c r="AA58" s="230">
        <v>3345739</v>
      </c>
      <c r="AD58" s="230">
        <v>859326.81</v>
      </c>
      <c r="AE58" s="230">
        <v>71504.289999999994</v>
      </c>
      <c r="AH58" s="76">
        <f t="shared" si="1"/>
        <v>460945.65</v>
      </c>
      <c r="AI58" s="31">
        <f t="shared" si="2"/>
        <v>181408.37</v>
      </c>
      <c r="AJ58" s="21">
        <f t="shared" si="3"/>
        <v>279537.28000000003</v>
      </c>
      <c r="AK58" s="15">
        <f t="shared" si="4"/>
        <v>4228051.5999999996</v>
      </c>
      <c r="AL58" s="16">
        <f t="shared" si="5"/>
        <v>4276570.1000000006</v>
      </c>
      <c r="AM58" s="26">
        <f t="shared" si="6"/>
        <v>-48518.500000000931</v>
      </c>
    </row>
    <row r="59" spans="1:39" x14ac:dyDescent="0.2">
      <c r="A59" s="1" t="s">
        <v>472</v>
      </c>
      <c r="B59" s="1" t="s">
        <v>474</v>
      </c>
      <c r="C59" s="66">
        <v>5099</v>
      </c>
      <c r="D59" s="67" t="s">
        <v>1133</v>
      </c>
      <c r="E59" s="328" t="s">
        <v>3070</v>
      </c>
      <c r="F59" s="228">
        <v>625221.28</v>
      </c>
      <c r="G59" s="228">
        <v>0</v>
      </c>
      <c r="H59" s="228">
        <v>76986.48</v>
      </c>
      <c r="I59" s="328">
        <v>9</v>
      </c>
      <c r="J59" s="328">
        <v>106766.41</v>
      </c>
      <c r="N59" s="232">
        <v>0</v>
      </c>
      <c r="P59" s="328">
        <v>-517528.59</v>
      </c>
      <c r="Q59" s="328">
        <v>-297312.65999999997</v>
      </c>
      <c r="R59" s="328">
        <v>1630025.76</v>
      </c>
      <c r="U59" s="229">
        <v>1328290.6599999999</v>
      </c>
      <c r="V59" s="229">
        <v>89650</v>
      </c>
      <c r="W59" s="229">
        <v>2376.0500000000002</v>
      </c>
      <c r="Y59" s="229">
        <v>1472060</v>
      </c>
      <c r="Z59" s="229">
        <v>274572.5</v>
      </c>
      <c r="AA59" s="230">
        <v>2441850</v>
      </c>
      <c r="AD59" s="230">
        <v>641091.05000000005</v>
      </c>
      <c r="AE59" s="230">
        <v>90209.5</v>
      </c>
      <c r="AH59" s="76">
        <f t="shared" si="1"/>
        <v>702207.76</v>
      </c>
      <c r="AI59" s="31">
        <f t="shared" si="2"/>
        <v>0</v>
      </c>
      <c r="AJ59" s="21">
        <f t="shared" si="3"/>
        <v>702207.76</v>
      </c>
      <c r="AK59" s="15">
        <f t="shared" si="4"/>
        <v>3166949.21</v>
      </c>
      <c r="AL59" s="16">
        <f t="shared" si="5"/>
        <v>3173150.55</v>
      </c>
      <c r="AM59" s="26">
        <f t="shared" si="6"/>
        <v>-6201.339999999851</v>
      </c>
    </row>
    <row r="60" spans="1:39" x14ac:dyDescent="0.2">
      <c r="A60" s="1" t="s">
        <v>472</v>
      </c>
      <c r="B60" s="1" t="s">
        <v>474</v>
      </c>
      <c r="C60" s="66">
        <v>3004</v>
      </c>
      <c r="D60" s="67" t="s">
        <v>1134</v>
      </c>
      <c r="E60" s="328" t="s">
        <v>3071</v>
      </c>
      <c r="F60" s="228">
        <v>298931.93</v>
      </c>
      <c r="G60" s="228">
        <v>0</v>
      </c>
      <c r="H60" s="228">
        <v>65664.67</v>
      </c>
      <c r="I60" s="328">
        <v>59862.01</v>
      </c>
      <c r="J60" s="328">
        <v>80448.37</v>
      </c>
      <c r="N60" s="232">
        <v>85050</v>
      </c>
      <c r="P60" s="328">
        <v>-1188221.6599999999</v>
      </c>
      <c r="Q60" s="328">
        <v>-808764.25</v>
      </c>
      <c r="R60" s="328">
        <v>2454167.9500000002</v>
      </c>
      <c r="U60" s="229">
        <v>1418498.44</v>
      </c>
      <c r="V60" s="229">
        <v>50000</v>
      </c>
      <c r="W60" s="229">
        <v>901.14</v>
      </c>
      <c r="Y60" s="229">
        <v>1798000</v>
      </c>
      <c r="Z60" s="229">
        <v>187714</v>
      </c>
      <c r="AA60" s="230">
        <v>2761377</v>
      </c>
      <c r="AD60" s="230">
        <v>567661.34</v>
      </c>
      <c r="AE60" s="230">
        <v>163400.29999999999</v>
      </c>
      <c r="AH60" s="76">
        <f t="shared" si="1"/>
        <v>364596.6</v>
      </c>
      <c r="AI60" s="31">
        <f t="shared" si="2"/>
        <v>85050</v>
      </c>
      <c r="AJ60" s="21">
        <f t="shared" si="3"/>
        <v>279546.59999999998</v>
      </c>
      <c r="AK60" s="15">
        <f t="shared" si="4"/>
        <v>3455113.58</v>
      </c>
      <c r="AL60" s="16">
        <f t="shared" si="5"/>
        <v>3492438.6399999997</v>
      </c>
      <c r="AM60" s="26">
        <f t="shared" si="6"/>
        <v>-37325.05999999959</v>
      </c>
    </row>
    <row r="61" spans="1:39" x14ac:dyDescent="0.2">
      <c r="A61" s="1" t="s">
        <v>472</v>
      </c>
      <c r="B61" s="1" t="s">
        <v>474</v>
      </c>
      <c r="C61" s="66">
        <v>2532</v>
      </c>
      <c r="D61" s="67" t="s">
        <v>1135</v>
      </c>
      <c r="E61" s="328" t="s">
        <v>3072</v>
      </c>
      <c r="F61" s="228">
        <v>128216.02</v>
      </c>
      <c r="G61" s="228">
        <v>0</v>
      </c>
      <c r="H61" s="228">
        <v>56388.31</v>
      </c>
      <c r="I61" s="328">
        <v>762466.28</v>
      </c>
      <c r="J61" s="328">
        <v>261656.83</v>
      </c>
      <c r="K61" s="232">
        <v>0</v>
      </c>
      <c r="N61" s="232">
        <v>108.9</v>
      </c>
      <c r="P61" s="328">
        <v>-214357.81</v>
      </c>
      <c r="Q61" s="328">
        <v>-40242.410000000003</v>
      </c>
      <c r="R61" s="328">
        <v>1419953.5</v>
      </c>
      <c r="U61" s="229">
        <v>1147720.1399999999</v>
      </c>
      <c r="V61" s="229">
        <v>40000</v>
      </c>
      <c r="W61" s="229">
        <v>642.77</v>
      </c>
      <c r="Y61" s="229">
        <v>1087520</v>
      </c>
      <c r="Z61" s="229">
        <v>136125</v>
      </c>
      <c r="AA61" s="230">
        <v>1844622</v>
      </c>
      <c r="AC61" s="230">
        <v>10460</v>
      </c>
      <c r="AD61" s="230">
        <v>468715.25</v>
      </c>
      <c r="AE61" s="230">
        <v>44945.4</v>
      </c>
      <c r="AH61" s="76">
        <f t="shared" si="1"/>
        <v>184604.33000000002</v>
      </c>
      <c r="AI61" s="31">
        <f t="shared" si="2"/>
        <v>108.9</v>
      </c>
      <c r="AJ61" s="21">
        <f t="shared" si="3"/>
        <v>184495.43000000002</v>
      </c>
      <c r="AK61" s="15">
        <f t="shared" si="4"/>
        <v>2412007.91</v>
      </c>
      <c r="AL61" s="16">
        <f t="shared" si="5"/>
        <v>2368742.65</v>
      </c>
      <c r="AM61" s="26">
        <f t="shared" si="6"/>
        <v>43265.260000000242</v>
      </c>
    </row>
    <row r="62" spans="1:39" x14ac:dyDescent="0.2">
      <c r="A62" s="1" t="s">
        <v>472</v>
      </c>
      <c r="B62" s="1" t="s">
        <v>474</v>
      </c>
      <c r="C62" s="66">
        <v>1966</v>
      </c>
      <c r="D62" s="67" t="s">
        <v>1136</v>
      </c>
      <c r="E62" s="328" t="s">
        <v>3073</v>
      </c>
      <c r="F62" s="228">
        <v>263986.51</v>
      </c>
      <c r="H62" s="228">
        <v>33074.44</v>
      </c>
      <c r="I62" s="328">
        <v>441365.7</v>
      </c>
      <c r="J62" s="328">
        <v>215664.59</v>
      </c>
      <c r="N62" s="232">
        <v>85050</v>
      </c>
      <c r="P62" s="328">
        <v>-1233222.4099999999</v>
      </c>
      <c r="Q62" s="328">
        <v>159614.29</v>
      </c>
      <c r="R62" s="328">
        <v>1982389.67</v>
      </c>
      <c r="U62" s="229">
        <v>974512.06</v>
      </c>
      <c r="W62" s="229">
        <v>853.35</v>
      </c>
      <c r="Y62" s="229">
        <v>1333080</v>
      </c>
      <c r="Z62" s="229">
        <v>168373</v>
      </c>
      <c r="AA62" s="230">
        <v>1980519</v>
      </c>
      <c r="AC62" s="230">
        <v>1728</v>
      </c>
      <c r="AD62" s="230">
        <v>444611.6</v>
      </c>
      <c r="AE62" s="230">
        <v>89700.12</v>
      </c>
      <c r="AH62" s="76">
        <f t="shared" si="1"/>
        <v>297060.95</v>
      </c>
      <c r="AI62" s="31">
        <f t="shared" si="2"/>
        <v>85050</v>
      </c>
      <c r="AJ62" s="21">
        <f t="shared" si="3"/>
        <v>212010.95</v>
      </c>
      <c r="AK62" s="15">
        <f t="shared" si="4"/>
        <v>2476818.41</v>
      </c>
      <c r="AL62" s="16">
        <f t="shared" si="5"/>
        <v>2516558.7200000002</v>
      </c>
      <c r="AM62" s="26">
        <f t="shared" si="6"/>
        <v>-39740.310000000056</v>
      </c>
    </row>
    <row r="63" spans="1:39" x14ac:dyDescent="0.2">
      <c r="A63" s="1" t="s">
        <v>472</v>
      </c>
      <c r="B63" s="1" t="s">
        <v>474</v>
      </c>
      <c r="C63" s="66">
        <v>1289</v>
      </c>
      <c r="D63" s="67" t="s">
        <v>1137</v>
      </c>
      <c r="E63" s="329" t="s">
        <v>3074</v>
      </c>
      <c r="F63" s="321">
        <v>783186.15</v>
      </c>
      <c r="G63" s="321">
        <v>16725.27</v>
      </c>
      <c r="H63" s="321">
        <v>111620.08</v>
      </c>
      <c r="I63" s="329">
        <v>489757.53</v>
      </c>
      <c r="J63" s="329">
        <v>180335</v>
      </c>
      <c r="K63" s="322"/>
      <c r="L63" s="322"/>
      <c r="M63" s="322"/>
      <c r="N63" s="322">
        <v>85250</v>
      </c>
      <c r="O63" s="329"/>
      <c r="P63" s="329">
        <v>-100608.5</v>
      </c>
      <c r="Q63" s="329">
        <v>148436.96</v>
      </c>
      <c r="R63" s="329">
        <v>1478254.91</v>
      </c>
      <c r="S63" s="323"/>
      <c r="T63" s="323"/>
      <c r="U63" s="323">
        <v>928048.43</v>
      </c>
      <c r="V63" s="323"/>
      <c r="W63" s="323">
        <v>2592.0300000000002</v>
      </c>
      <c r="X63" s="323"/>
      <c r="Y63" s="323">
        <v>1377280</v>
      </c>
      <c r="Z63" s="323">
        <v>195201.5</v>
      </c>
      <c r="AA63" s="324">
        <v>1987705</v>
      </c>
      <c r="AB63" s="324"/>
      <c r="AC63" s="324"/>
      <c r="AD63" s="324">
        <v>425777.85</v>
      </c>
      <c r="AE63" s="324">
        <v>119348.45</v>
      </c>
      <c r="AF63" s="324"/>
      <c r="AG63" s="324"/>
      <c r="AH63" s="76">
        <f t="shared" si="1"/>
        <v>911531.5</v>
      </c>
      <c r="AI63" s="31">
        <f t="shared" si="2"/>
        <v>85250</v>
      </c>
      <c r="AJ63" s="21">
        <f t="shared" si="3"/>
        <v>826281.5</v>
      </c>
      <c r="AK63" s="15">
        <f t="shared" si="4"/>
        <v>2503121.96</v>
      </c>
      <c r="AL63" s="16">
        <f t="shared" si="5"/>
        <v>2532831.3000000003</v>
      </c>
      <c r="AM63" s="26">
        <f t="shared" si="6"/>
        <v>-29709.340000000317</v>
      </c>
    </row>
    <row r="64" spans="1:39" x14ac:dyDescent="0.2">
      <c r="A64" s="1" t="s">
        <v>472</v>
      </c>
      <c r="B64" s="1" t="s">
        <v>474</v>
      </c>
      <c r="C64" s="66">
        <v>2633</v>
      </c>
      <c r="D64" s="67" t="s">
        <v>1138</v>
      </c>
      <c r="E64" s="328" t="s">
        <v>3075</v>
      </c>
      <c r="F64" s="228">
        <v>250233.79</v>
      </c>
      <c r="H64" s="228">
        <v>75235.960000000006</v>
      </c>
      <c r="I64" s="328">
        <v>1564002.96</v>
      </c>
      <c r="J64" s="328">
        <v>53933.88</v>
      </c>
      <c r="K64" s="232">
        <v>1205.5999999999999</v>
      </c>
      <c r="P64" s="328">
        <v>320546.14</v>
      </c>
      <c r="Q64" s="328">
        <v>1240804.42</v>
      </c>
      <c r="R64" s="328">
        <v>424358.77</v>
      </c>
      <c r="U64" s="229">
        <v>1141444.25</v>
      </c>
      <c r="V64" s="229">
        <v>145500</v>
      </c>
      <c r="W64" s="229">
        <v>1249.97</v>
      </c>
      <c r="Y64" s="229">
        <v>1202800</v>
      </c>
      <c r="Z64" s="229">
        <v>254622.5</v>
      </c>
      <c r="AA64" s="230">
        <v>2058285.5</v>
      </c>
      <c r="AC64" s="230">
        <v>4054</v>
      </c>
      <c r="AD64" s="230">
        <v>614216.24</v>
      </c>
      <c r="AE64" s="230">
        <v>112569.32</v>
      </c>
      <c r="AH64" s="76">
        <f t="shared" si="1"/>
        <v>325469.75</v>
      </c>
      <c r="AI64" s="31">
        <f t="shared" si="2"/>
        <v>1205.5999999999999</v>
      </c>
      <c r="AJ64" s="21">
        <f t="shared" si="3"/>
        <v>324264.15000000002</v>
      </c>
      <c r="AK64" s="15">
        <f t="shared" si="4"/>
        <v>2745616.7199999997</v>
      </c>
      <c r="AL64" s="16">
        <f t="shared" si="5"/>
        <v>2789125.06</v>
      </c>
      <c r="AM64" s="26">
        <f t="shared" si="6"/>
        <v>-43508.340000000317</v>
      </c>
    </row>
    <row r="65" spans="1:39" x14ac:dyDescent="0.2">
      <c r="A65" s="1" t="s">
        <v>472</v>
      </c>
      <c r="B65" s="1" t="s">
        <v>474</v>
      </c>
      <c r="C65" s="66">
        <v>3093</v>
      </c>
      <c r="D65" s="67" t="s">
        <v>1139</v>
      </c>
      <c r="E65" s="328" t="s">
        <v>3076</v>
      </c>
      <c r="F65" s="228">
        <v>161441.59</v>
      </c>
      <c r="H65" s="228">
        <v>39649.83</v>
      </c>
      <c r="I65" s="328">
        <v>155224.95000000001</v>
      </c>
      <c r="J65" s="328">
        <v>40866.69</v>
      </c>
      <c r="N65" s="232">
        <v>328.72</v>
      </c>
      <c r="Q65" s="328">
        <v>19792.39</v>
      </c>
      <c r="R65" s="328">
        <v>457634.96</v>
      </c>
      <c r="U65" s="229">
        <v>912201.97</v>
      </c>
      <c r="V65" s="229">
        <v>90840</v>
      </c>
      <c r="W65" s="229">
        <v>957.14</v>
      </c>
      <c r="Y65" s="229">
        <v>1649650</v>
      </c>
      <c r="Z65" s="229">
        <v>198699</v>
      </c>
      <c r="AA65" s="230">
        <v>2249365</v>
      </c>
      <c r="AC65" s="230">
        <v>10820</v>
      </c>
      <c r="AD65" s="230">
        <v>611783.37</v>
      </c>
      <c r="AE65" s="230">
        <v>60952.75</v>
      </c>
      <c r="AH65" s="76">
        <f t="shared" si="1"/>
        <v>201091.41999999998</v>
      </c>
      <c r="AI65" s="31">
        <f t="shared" si="2"/>
        <v>328.72</v>
      </c>
      <c r="AJ65" s="21">
        <f t="shared" si="3"/>
        <v>200762.69999999998</v>
      </c>
      <c r="AK65" s="15">
        <f t="shared" si="4"/>
        <v>2852348.11</v>
      </c>
      <c r="AL65" s="16">
        <f t="shared" si="5"/>
        <v>2932921.12</v>
      </c>
      <c r="AM65" s="26">
        <f t="shared" si="6"/>
        <v>-80573.010000000242</v>
      </c>
    </row>
    <row r="66" spans="1:39" x14ac:dyDescent="0.2">
      <c r="A66" s="1" t="s">
        <v>472</v>
      </c>
      <c r="B66" s="1" t="s">
        <v>474</v>
      </c>
      <c r="C66" s="66">
        <v>5106</v>
      </c>
      <c r="D66" s="67" t="s">
        <v>1140</v>
      </c>
      <c r="E66" s="328" t="s">
        <v>3077</v>
      </c>
      <c r="F66" s="228">
        <v>417356.71</v>
      </c>
      <c r="G66" s="228">
        <v>0</v>
      </c>
      <c r="H66" s="228">
        <v>77538.98</v>
      </c>
      <c r="I66" s="328">
        <v>4</v>
      </c>
      <c r="J66" s="328">
        <v>102605.48</v>
      </c>
      <c r="N66" s="232">
        <v>109.95</v>
      </c>
      <c r="P66" s="328">
        <v>-444996.86</v>
      </c>
      <c r="Q66" s="328">
        <v>-213743.28</v>
      </c>
      <c r="R66" s="328">
        <v>1208029.25</v>
      </c>
      <c r="U66" s="229">
        <v>1346689.11</v>
      </c>
      <c r="V66" s="229">
        <v>70000</v>
      </c>
      <c r="W66" s="229">
        <v>1769.99</v>
      </c>
      <c r="Y66" s="229">
        <v>1872920</v>
      </c>
      <c r="Z66" s="229">
        <v>309628.5</v>
      </c>
      <c r="AA66" s="230">
        <v>2928986</v>
      </c>
      <c r="AD66" s="230">
        <v>592936.28</v>
      </c>
      <c r="AE66" s="230">
        <v>30979.21</v>
      </c>
      <c r="AH66" s="76">
        <f t="shared" si="1"/>
        <v>494895.69</v>
      </c>
      <c r="AI66" s="31">
        <f t="shared" si="2"/>
        <v>109.95</v>
      </c>
      <c r="AJ66" s="21">
        <f t="shared" si="3"/>
        <v>494785.74</v>
      </c>
      <c r="AK66" s="15">
        <f t="shared" si="4"/>
        <v>3601007.6</v>
      </c>
      <c r="AL66" s="16">
        <f t="shared" si="5"/>
        <v>3552901.49</v>
      </c>
      <c r="AM66" s="26">
        <f t="shared" si="6"/>
        <v>48106.10999999987</v>
      </c>
    </row>
    <row r="67" spans="1:39" x14ac:dyDescent="0.2">
      <c r="A67" s="1" t="s">
        <v>472</v>
      </c>
      <c r="B67" s="1" t="s">
        <v>474</v>
      </c>
      <c r="C67" s="66">
        <v>4454</v>
      </c>
      <c r="D67" s="67" t="s">
        <v>1141</v>
      </c>
      <c r="E67" s="328" t="s">
        <v>3078</v>
      </c>
      <c r="F67" s="228">
        <v>484273.51</v>
      </c>
      <c r="G67" s="228">
        <v>0</v>
      </c>
      <c r="H67" s="228">
        <v>70960.23</v>
      </c>
      <c r="I67" s="328">
        <v>626996.6</v>
      </c>
      <c r="J67" s="328">
        <v>263126.27</v>
      </c>
      <c r="K67" s="232">
        <v>0</v>
      </c>
      <c r="M67" s="232">
        <v>70000</v>
      </c>
      <c r="N67" s="232">
        <v>44.86</v>
      </c>
      <c r="P67" s="328">
        <v>-825356.04</v>
      </c>
      <c r="Q67" s="328">
        <v>60427.02</v>
      </c>
      <c r="R67" s="328">
        <v>2340789.7799999998</v>
      </c>
      <c r="U67" s="229">
        <v>1225724.05</v>
      </c>
      <c r="W67" s="229">
        <v>2256.87</v>
      </c>
      <c r="Y67" s="229">
        <v>1207230</v>
      </c>
      <c r="Z67" s="229">
        <v>250308.5</v>
      </c>
      <c r="AA67" s="230">
        <v>2113496</v>
      </c>
      <c r="AC67" s="230">
        <v>12427</v>
      </c>
      <c r="AD67" s="230">
        <v>625498.30000000005</v>
      </c>
      <c r="AE67" s="230">
        <v>134647.13</v>
      </c>
      <c r="AH67" s="76">
        <f t="shared" si="1"/>
        <v>555233.74</v>
      </c>
      <c r="AI67" s="31">
        <f t="shared" si="2"/>
        <v>70044.86</v>
      </c>
      <c r="AJ67" s="21">
        <f t="shared" si="3"/>
        <v>485188.88</v>
      </c>
      <c r="AK67" s="15">
        <f t="shared" si="4"/>
        <v>2685519.42</v>
      </c>
      <c r="AL67" s="16">
        <f t="shared" si="5"/>
        <v>2886068.4299999997</v>
      </c>
      <c r="AM67" s="26">
        <f t="shared" si="6"/>
        <v>-200549.00999999978</v>
      </c>
    </row>
    <row r="68" spans="1:39" x14ac:dyDescent="0.2">
      <c r="A68" s="1" t="s">
        <v>472</v>
      </c>
      <c r="B68" s="1" t="s">
        <v>474</v>
      </c>
      <c r="C68" s="66">
        <v>3718</v>
      </c>
      <c r="D68" s="67" t="s">
        <v>1142</v>
      </c>
      <c r="E68" s="328" t="s">
        <v>3079</v>
      </c>
      <c r="F68" s="228">
        <v>169456.41</v>
      </c>
      <c r="H68" s="228">
        <v>26004.959999999999</v>
      </c>
      <c r="I68" s="328">
        <v>82739</v>
      </c>
      <c r="J68" s="328">
        <v>309622.09000000003</v>
      </c>
      <c r="K68" s="232">
        <v>3500</v>
      </c>
      <c r="N68" s="232">
        <v>105</v>
      </c>
      <c r="P68" s="328">
        <v>69402.100000000006</v>
      </c>
      <c r="Q68" s="328">
        <v>20644.71</v>
      </c>
      <c r="R68" s="328">
        <v>489048.9</v>
      </c>
      <c r="U68" s="229">
        <v>1310301.47</v>
      </c>
      <c r="V68" s="229">
        <v>94500</v>
      </c>
      <c r="W68" s="229">
        <v>564.44000000000005</v>
      </c>
      <c r="Y68" s="229">
        <v>1233440</v>
      </c>
      <c r="Z68" s="229">
        <v>284233.5</v>
      </c>
      <c r="AA68" s="230">
        <v>2199522</v>
      </c>
      <c r="AD68" s="230">
        <v>645627.5</v>
      </c>
      <c r="AE68" s="230">
        <v>67768.160000000003</v>
      </c>
      <c r="AG68" s="230">
        <v>5000</v>
      </c>
      <c r="AH68" s="76">
        <f t="shared" si="1"/>
        <v>195461.37</v>
      </c>
      <c r="AI68" s="31">
        <f t="shared" si="2"/>
        <v>3605</v>
      </c>
      <c r="AJ68" s="21">
        <f t="shared" si="3"/>
        <v>191856.37</v>
      </c>
      <c r="AK68" s="15">
        <f t="shared" si="4"/>
        <v>2923039.41</v>
      </c>
      <c r="AL68" s="16">
        <f t="shared" si="5"/>
        <v>2917917.66</v>
      </c>
      <c r="AM68" s="26">
        <f t="shared" si="6"/>
        <v>5121.75</v>
      </c>
    </row>
    <row r="69" spans="1:39" x14ac:dyDescent="0.2">
      <c r="A69" s="1" t="s">
        <v>472</v>
      </c>
      <c r="B69" s="1" t="s">
        <v>474</v>
      </c>
      <c r="C69" s="66">
        <v>3267</v>
      </c>
      <c r="D69" s="67" t="s">
        <v>1143</v>
      </c>
      <c r="E69" s="328" t="s">
        <v>3193</v>
      </c>
      <c r="F69" s="228">
        <v>199299.29</v>
      </c>
      <c r="H69" s="228">
        <v>44995.19</v>
      </c>
      <c r="I69" s="328">
        <v>1518847.08</v>
      </c>
      <c r="J69" s="328">
        <v>504027.64</v>
      </c>
      <c r="N69" s="232">
        <v>187.06</v>
      </c>
      <c r="Q69" s="328">
        <v>-47212.2</v>
      </c>
      <c r="R69" s="328">
        <v>2396007.25</v>
      </c>
      <c r="U69" s="229">
        <v>1252065.99</v>
      </c>
      <c r="V69" s="229">
        <v>100000</v>
      </c>
      <c r="W69" s="229">
        <v>1061.07</v>
      </c>
      <c r="Y69" s="229">
        <v>3484550</v>
      </c>
      <c r="Z69" s="229">
        <v>289612.33</v>
      </c>
      <c r="AA69" s="230">
        <v>4324324</v>
      </c>
      <c r="AC69" s="230">
        <v>6520</v>
      </c>
      <c r="AD69" s="230">
        <v>723969.67</v>
      </c>
      <c r="AE69" s="230">
        <v>154288.63</v>
      </c>
      <c r="AH69" s="76">
        <f t="shared" ref="AH69:AH132" si="7">SUM(F69:H69)</f>
        <v>244294.48</v>
      </c>
      <c r="AI69" s="31">
        <f t="shared" ref="AI69:AI132" si="8">SUM(K69:N69)</f>
        <v>187.06</v>
      </c>
      <c r="AJ69" s="21">
        <f t="shared" ref="AJ69:AJ132" si="9">AH69-AI69</f>
        <v>244107.42</v>
      </c>
      <c r="AK69" s="15">
        <f t="shared" ref="AK69:AK132" si="10">SUM(S69:Z69)</f>
        <v>5127289.3900000006</v>
      </c>
      <c r="AL69" s="16">
        <f t="shared" ref="AL69:AL132" si="11">SUM(AA69:AG69)</f>
        <v>5209102.3</v>
      </c>
      <c r="AM69" s="26">
        <f t="shared" ref="AM69:AM132" si="12">AK69-AL69</f>
        <v>-81812.909999999218</v>
      </c>
    </row>
    <row r="70" spans="1:39" s="46" customFormat="1" x14ac:dyDescent="0.2">
      <c r="A70" s="298" t="s">
        <v>472</v>
      </c>
      <c r="B70" s="298" t="s">
        <v>474</v>
      </c>
      <c r="C70" s="69">
        <v>2885</v>
      </c>
      <c r="D70" s="70" t="s">
        <v>1144</v>
      </c>
      <c r="E70" s="328" t="s">
        <v>3207</v>
      </c>
      <c r="F70" s="228">
        <v>424304.32</v>
      </c>
      <c r="G70" s="228"/>
      <c r="H70" s="228">
        <v>61076.62</v>
      </c>
      <c r="I70" s="328">
        <v>4542875.2699999996</v>
      </c>
      <c r="J70" s="328">
        <v>109097.47</v>
      </c>
      <c r="K70" s="232"/>
      <c r="L70" s="232"/>
      <c r="M70" s="232"/>
      <c r="N70" s="232">
        <v>51713.2</v>
      </c>
      <c r="O70" s="328"/>
      <c r="P70" s="328">
        <v>-375795.99</v>
      </c>
      <c r="Q70" s="328">
        <v>-715745.86</v>
      </c>
      <c r="R70" s="328">
        <v>6403982.4100000001</v>
      </c>
      <c r="S70" s="229"/>
      <c r="T70" s="229"/>
      <c r="U70" s="229">
        <v>1016267.84</v>
      </c>
      <c r="V70" s="229"/>
      <c r="W70" s="229">
        <v>1616.16</v>
      </c>
      <c r="X70" s="229"/>
      <c r="Y70" s="229">
        <v>461440</v>
      </c>
      <c r="Z70" s="229">
        <v>398481.5</v>
      </c>
      <c r="AA70" s="230">
        <v>1214996.67</v>
      </c>
      <c r="AB70" s="230"/>
      <c r="AC70" s="230"/>
      <c r="AD70" s="230">
        <v>562689.79</v>
      </c>
      <c r="AE70" s="230">
        <v>301919.12</v>
      </c>
      <c r="AF70" s="230">
        <v>25000</v>
      </c>
      <c r="AG70" s="230"/>
      <c r="AH70" s="76">
        <f t="shared" si="7"/>
        <v>485380.94</v>
      </c>
      <c r="AI70" s="31">
        <f t="shared" si="8"/>
        <v>51713.2</v>
      </c>
      <c r="AJ70" s="21">
        <f t="shared" si="9"/>
        <v>433667.74</v>
      </c>
      <c r="AK70" s="15">
        <f t="shared" si="10"/>
        <v>1877805.5</v>
      </c>
      <c r="AL70" s="16">
        <f t="shared" si="11"/>
        <v>2104605.58</v>
      </c>
      <c r="AM70" s="26">
        <f t="shared" si="12"/>
        <v>-226800.08000000007</v>
      </c>
    </row>
    <row r="71" spans="1:39" s="39" customFormat="1" x14ac:dyDescent="0.2">
      <c r="A71" s="255" t="s">
        <v>477</v>
      </c>
      <c r="B71" s="255" t="s">
        <v>478</v>
      </c>
      <c r="C71" s="66">
        <v>6036</v>
      </c>
      <c r="D71" s="67" t="s">
        <v>1145</v>
      </c>
      <c r="E71" s="328" t="s">
        <v>3080</v>
      </c>
      <c r="F71" s="228">
        <v>445721.58</v>
      </c>
      <c r="G71" s="228">
        <v>0</v>
      </c>
      <c r="H71" s="228">
        <v>166811.99</v>
      </c>
      <c r="I71" s="328">
        <v>756124.18</v>
      </c>
      <c r="J71" s="328">
        <v>-26169.74</v>
      </c>
      <c r="K71" s="232"/>
      <c r="L71" s="232"/>
      <c r="M71" s="232"/>
      <c r="N71" s="232">
        <v>1505.25</v>
      </c>
      <c r="O71" s="328"/>
      <c r="P71" s="328"/>
      <c r="Q71" s="328">
        <v>-927102.06</v>
      </c>
      <c r="R71" s="328">
        <v>2227185.62</v>
      </c>
      <c r="S71" s="229">
        <v>2239.59</v>
      </c>
      <c r="T71" s="229"/>
      <c r="U71" s="229">
        <v>2523810.7000000002</v>
      </c>
      <c r="V71" s="229"/>
      <c r="W71" s="229"/>
      <c r="X71" s="229"/>
      <c r="Y71" s="229">
        <v>2304900</v>
      </c>
      <c r="Z71" s="229"/>
      <c r="AA71" s="230">
        <v>3677219.94</v>
      </c>
      <c r="AB71" s="230">
        <v>9160</v>
      </c>
      <c r="AC71" s="230"/>
      <c r="AD71" s="230">
        <v>982346.35</v>
      </c>
      <c r="AE71" s="230">
        <v>121324.8</v>
      </c>
      <c r="AF71" s="230"/>
      <c r="AG71" s="230"/>
      <c r="AH71" s="76">
        <f t="shared" si="7"/>
        <v>612533.57000000007</v>
      </c>
      <c r="AI71" s="31">
        <f t="shared" si="8"/>
        <v>1505.25</v>
      </c>
      <c r="AJ71" s="21">
        <f t="shared" si="9"/>
        <v>611028.32000000007</v>
      </c>
      <c r="AK71" s="15">
        <f t="shared" si="10"/>
        <v>4830950.29</v>
      </c>
      <c r="AL71" s="16">
        <f t="shared" si="11"/>
        <v>4790051.09</v>
      </c>
      <c r="AM71" s="26">
        <f t="shared" si="12"/>
        <v>40899.200000000186</v>
      </c>
    </row>
    <row r="72" spans="1:39" s="39" customFormat="1" x14ac:dyDescent="0.2">
      <c r="A72" s="255" t="s">
        <v>477</v>
      </c>
      <c r="B72" s="255" t="s">
        <v>478</v>
      </c>
      <c r="C72" s="66">
        <v>4053</v>
      </c>
      <c r="D72" s="67" t="s">
        <v>1146</v>
      </c>
      <c r="E72" s="328" t="s">
        <v>3081</v>
      </c>
      <c r="F72" s="228">
        <v>496265.24</v>
      </c>
      <c r="G72" s="228">
        <v>0</v>
      </c>
      <c r="H72" s="228">
        <v>296504.57</v>
      </c>
      <c r="I72" s="328">
        <v>280659.87</v>
      </c>
      <c r="J72" s="328">
        <v>18040.52</v>
      </c>
      <c r="K72" s="232"/>
      <c r="L72" s="232"/>
      <c r="M72" s="232"/>
      <c r="N72" s="232">
        <v>3034.5</v>
      </c>
      <c r="O72" s="328"/>
      <c r="P72" s="328"/>
      <c r="Q72" s="328">
        <v>-2980151.41</v>
      </c>
      <c r="R72" s="328">
        <v>4014093.13</v>
      </c>
      <c r="S72" s="229">
        <v>2010.78</v>
      </c>
      <c r="T72" s="229"/>
      <c r="U72" s="229">
        <v>1891678.23</v>
      </c>
      <c r="V72" s="229"/>
      <c r="W72" s="229"/>
      <c r="X72" s="229"/>
      <c r="Y72" s="229">
        <v>2167020</v>
      </c>
      <c r="Z72" s="229"/>
      <c r="AA72" s="230">
        <v>3323798.93</v>
      </c>
      <c r="AB72" s="230">
        <v>9020</v>
      </c>
      <c r="AC72" s="230"/>
      <c r="AD72" s="230">
        <v>581874.02</v>
      </c>
      <c r="AE72" s="230">
        <v>91522.08</v>
      </c>
      <c r="AF72" s="230"/>
      <c r="AG72" s="230"/>
      <c r="AH72" s="76">
        <f t="shared" si="7"/>
        <v>792769.81</v>
      </c>
      <c r="AI72" s="31">
        <f t="shared" si="8"/>
        <v>3034.5</v>
      </c>
      <c r="AJ72" s="21">
        <f t="shared" si="9"/>
        <v>789735.31</v>
      </c>
      <c r="AK72" s="15">
        <f t="shared" si="10"/>
        <v>4060709.01</v>
      </c>
      <c r="AL72" s="16">
        <f t="shared" si="11"/>
        <v>4006215.0300000003</v>
      </c>
      <c r="AM72" s="26">
        <f t="shared" si="12"/>
        <v>54493.979999999516</v>
      </c>
    </row>
    <row r="73" spans="1:39" s="39" customFormat="1" x14ac:dyDescent="0.2">
      <c r="A73" s="255" t="s">
        <v>477</v>
      </c>
      <c r="B73" s="255" t="s">
        <v>478</v>
      </c>
      <c r="C73" s="66">
        <v>4847</v>
      </c>
      <c r="D73" s="67" t="s">
        <v>1147</v>
      </c>
      <c r="E73" s="328" t="s">
        <v>3082</v>
      </c>
      <c r="F73" s="228">
        <v>666333.59</v>
      </c>
      <c r="G73" s="228">
        <v>0</v>
      </c>
      <c r="H73" s="228">
        <v>192695.8</v>
      </c>
      <c r="I73" s="328">
        <v>-13491.52</v>
      </c>
      <c r="J73" s="328">
        <v>95326.98</v>
      </c>
      <c r="K73" s="232"/>
      <c r="L73" s="232"/>
      <c r="M73" s="232"/>
      <c r="N73" s="232"/>
      <c r="O73" s="328"/>
      <c r="P73" s="328"/>
      <c r="Q73" s="328">
        <v>-1119311.55</v>
      </c>
      <c r="R73" s="328">
        <v>2082417.38</v>
      </c>
      <c r="S73" s="229">
        <v>81.819999999999993</v>
      </c>
      <c r="T73" s="229"/>
      <c r="U73" s="229">
        <v>1876115.35</v>
      </c>
      <c r="V73" s="229">
        <v>3000</v>
      </c>
      <c r="W73" s="229">
        <v>2479.35</v>
      </c>
      <c r="X73" s="229"/>
      <c r="Y73" s="229">
        <v>2133400</v>
      </c>
      <c r="Z73" s="229"/>
      <c r="AA73" s="230">
        <v>3412417.5</v>
      </c>
      <c r="AB73" s="230">
        <v>10507</v>
      </c>
      <c r="AC73" s="230">
        <v>1280</v>
      </c>
      <c r="AD73" s="230">
        <v>500528.76</v>
      </c>
      <c r="AE73" s="230">
        <v>112584.24</v>
      </c>
      <c r="AF73" s="230"/>
      <c r="AG73" s="230"/>
      <c r="AH73" s="76">
        <f t="shared" si="7"/>
        <v>859029.3899999999</v>
      </c>
      <c r="AI73" s="31">
        <f t="shared" si="8"/>
        <v>0</v>
      </c>
      <c r="AJ73" s="21">
        <f t="shared" si="9"/>
        <v>859029.3899999999</v>
      </c>
      <c r="AK73" s="15">
        <f t="shared" si="10"/>
        <v>4015076.5200000005</v>
      </c>
      <c r="AL73" s="16">
        <f t="shared" si="11"/>
        <v>4037317.5</v>
      </c>
      <c r="AM73" s="26">
        <f t="shared" si="12"/>
        <v>-22240.979999999516</v>
      </c>
    </row>
    <row r="74" spans="1:39" s="39" customFormat="1" x14ac:dyDescent="0.2">
      <c r="A74" s="255" t="s">
        <v>477</v>
      </c>
      <c r="B74" s="255" t="s">
        <v>478</v>
      </c>
      <c r="C74" s="66">
        <v>3826</v>
      </c>
      <c r="D74" s="67" t="s">
        <v>1148</v>
      </c>
      <c r="E74" s="328" t="s">
        <v>3083</v>
      </c>
      <c r="F74" s="228">
        <v>599926.84</v>
      </c>
      <c r="G74" s="228">
        <v>0</v>
      </c>
      <c r="H74" s="228">
        <v>212586.5</v>
      </c>
      <c r="I74" s="328">
        <v>4</v>
      </c>
      <c r="J74" s="328">
        <v>93672.46</v>
      </c>
      <c r="K74" s="232"/>
      <c r="L74" s="232"/>
      <c r="M74" s="232"/>
      <c r="N74" s="232">
        <v>59</v>
      </c>
      <c r="O74" s="328"/>
      <c r="P74" s="328"/>
      <c r="Q74" s="328">
        <v>-1392456.84</v>
      </c>
      <c r="R74" s="328">
        <v>2028298.74</v>
      </c>
      <c r="S74" s="229"/>
      <c r="T74" s="229"/>
      <c r="U74" s="229">
        <v>1828046.2</v>
      </c>
      <c r="V74" s="229"/>
      <c r="W74" s="229">
        <v>2509.75</v>
      </c>
      <c r="X74" s="229"/>
      <c r="Y74" s="229">
        <v>2060360</v>
      </c>
      <c r="Z74" s="229"/>
      <c r="AA74" s="230">
        <v>3166506.5</v>
      </c>
      <c r="AB74" s="230">
        <v>13980</v>
      </c>
      <c r="AC74" s="230"/>
      <c r="AD74" s="230">
        <v>408358.19</v>
      </c>
      <c r="AE74" s="230">
        <v>31782.36</v>
      </c>
      <c r="AF74" s="230"/>
      <c r="AG74" s="230"/>
      <c r="AH74" s="76">
        <f t="shared" si="7"/>
        <v>812513.34</v>
      </c>
      <c r="AI74" s="31">
        <f t="shared" si="8"/>
        <v>59</v>
      </c>
      <c r="AJ74" s="21">
        <f t="shared" si="9"/>
        <v>812454.34</v>
      </c>
      <c r="AK74" s="15">
        <f t="shared" si="10"/>
        <v>3890915.95</v>
      </c>
      <c r="AL74" s="16">
        <f t="shared" si="11"/>
        <v>3620627.05</v>
      </c>
      <c r="AM74" s="26">
        <f t="shared" si="12"/>
        <v>270288.90000000037</v>
      </c>
    </row>
    <row r="75" spans="1:39" s="39" customFormat="1" x14ac:dyDescent="0.2">
      <c r="A75" s="255" t="s">
        <v>477</v>
      </c>
      <c r="B75" s="255" t="s">
        <v>478</v>
      </c>
      <c r="C75" s="66">
        <v>4181</v>
      </c>
      <c r="D75" s="67" t="s">
        <v>1149</v>
      </c>
      <c r="E75" s="328" t="s">
        <v>3084</v>
      </c>
      <c r="F75" s="228">
        <v>384807.34</v>
      </c>
      <c r="G75" s="228">
        <v>0</v>
      </c>
      <c r="H75" s="228">
        <v>105625.44</v>
      </c>
      <c r="I75" s="328">
        <v>-57389.97</v>
      </c>
      <c r="J75" s="328">
        <v>46218</v>
      </c>
      <c r="K75" s="232"/>
      <c r="L75" s="232"/>
      <c r="M75" s="232"/>
      <c r="N75" s="232"/>
      <c r="O75" s="328"/>
      <c r="P75" s="328"/>
      <c r="Q75" s="328">
        <v>-1347838.52</v>
      </c>
      <c r="R75" s="328">
        <v>2569886.96</v>
      </c>
      <c r="S75" s="229">
        <v>85.77</v>
      </c>
      <c r="T75" s="229"/>
      <c r="U75" s="229">
        <v>1725669.46</v>
      </c>
      <c r="V75" s="229"/>
      <c r="W75" s="229">
        <v>1221.81</v>
      </c>
      <c r="X75" s="229"/>
      <c r="Y75" s="229">
        <v>1431640</v>
      </c>
      <c r="Z75" s="229"/>
      <c r="AA75" s="230">
        <v>3427089.5</v>
      </c>
      <c r="AB75" s="230">
        <v>2600</v>
      </c>
      <c r="AC75" s="230"/>
      <c r="AD75" s="230">
        <v>386173.19</v>
      </c>
      <c r="AE75" s="230">
        <v>85541.98</v>
      </c>
      <c r="AF75" s="230"/>
      <c r="AG75" s="230"/>
      <c r="AH75" s="76">
        <f t="shared" si="7"/>
        <v>490432.78</v>
      </c>
      <c r="AI75" s="31">
        <f t="shared" si="8"/>
        <v>0</v>
      </c>
      <c r="AJ75" s="21">
        <f t="shared" si="9"/>
        <v>490432.78</v>
      </c>
      <c r="AK75" s="15">
        <f t="shared" si="10"/>
        <v>3158617.04</v>
      </c>
      <c r="AL75" s="16">
        <f t="shared" si="11"/>
        <v>3901404.67</v>
      </c>
      <c r="AM75" s="26">
        <f t="shared" si="12"/>
        <v>-742787.62999999989</v>
      </c>
    </row>
    <row r="76" spans="1:39" s="39" customFormat="1" x14ac:dyDescent="0.2">
      <c r="A76" s="255" t="s">
        <v>477</v>
      </c>
      <c r="B76" s="255" t="s">
        <v>478</v>
      </c>
      <c r="C76" s="66">
        <v>2002</v>
      </c>
      <c r="D76" s="67" t="s">
        <v>1150</v>
      </c>
      <c r="E76" s="328" t="s">
        <v>3085</v>
      </c>
      <c r="F76" s="228">
        <v>570137.27</v>
      </c>
      <c r="G76" s="228">
        <v>0</v>
      </c>
      <c r="H76" s="228">
        <v>44075.040000000001</v>
      </c>
      <c r="I76" s="328">
        <v>-32226.41</v>
      </c>
      <c r="J76" s="328">
        <v>-42334.400000000001</v>
      </c>
      <c r="K76" s="232"/>
      <c r="L76" s="232"/>
      <c r="M76" s="232"/>
      <c r="N76" s="232"/>
      <c r="O76" s="328"/>
      <c r="P76" s="328"/>
      <c r="Q76" s="328">
        <v>-907517.68</v>
      </c>
      <c r="R76" s="328">
        <v>1423307.83</v>
      </c>
      <c r="S76" s="229">
        <v>1984.57</v>
      </c>
      <c r="T76" s="229"/>
      <c r="U76" s="229">
        <v>1368548.69</v>
      </c>
      <c r="V76" s="229"/>
      <c r="W76" s="229"/>
      <c r="X76" s="229"/>
      <c r="Y76" s="229">
        <v>1919140</v>
      </c>
      <c r="Z76" s="229"/>
      <c r="AA76" s="230">
        <v>2870344.34</v>
      </c>
      <c r="AB76" s="230"/>
      <c r="AC76" s="230"/>
      <c r="AD76" s="230">
        <v>276152.28999999998</v>
      </c>
      <c r="AE76" s="230">
        <v>119315.28</v>
      </c>
      <c r="AF76" s="230"/>
      <c r="AG76" s="230"/>
      <c r="AH76" s="76">
        <f t="shared" si="7"/>
        <v>614212.31000000006</v>
      </c>
      <c r="AI76" s="31">
        <f t="shared" si="8"/>
        <v>0</v>
      </c>
      <c r="AJ76" s="21">
        <f t="shared" si="9"/>
        <v>614212.31000000006</v>
      </c>
      <c r="AK76" s="15">
        <f t="shared" si="10"/>
        <v>3289673.26</v>
      </c>
      <c r="AL76" s="16">
        <f t="shared" si="11"/>
        <v>3265811.9099999997</v>
      </c>
      <c r="AM76" s="26">
        <f t="shared" si="12"/>
        <v>23861.350000000093</v>
      </c>
    </row>
    <row r="77" spans="1:39" s="39" customFormat="1" x14ac:dyDescent="0.2">
      <c r="A77" s="255" t="s">
        <v>477</v>
      </c>
      <c r="B77" s="255" t="s">
        <v>478</v>
      </c>
      <c r="C77" s="66">
        <v>1933</v>
      </c>
      <c r="D77" s="67" t="s">
        <v>1151</v>
      </c>
      <c r="E77" s="328" t="s">
        <v>3194</v>
      </c>
      <c r="F77" s="228">
        <v>107284.56</v>
      </c>
      <c r="G77" s="228">
        <v>0</v>
      </c>
      <c r="H77" s="228">
        <v>328233.32</v>
      </c>
      <c r="I77" s="328">
        <v>-68334.710000000006</v>
      </c>
      <c r="J77" s="328">
        <v>33019.449999999997</v>
      </c>
      <c r="K77" s="232"/>
      <c r="L77" s="232"/>
      <c r="M77" s="232"/>
      <c r="N77" s="232">
        <v>768.39</v>
      </c>
      <c r="O77" s="328"/>
      <c r="P77" s="328"/>
      <c r="Q77" s="328">
        <v>-1650823.97</v>
      </c>
      <c r="R77" s="328">
        <v>2051654.89</v>
      </c>
      <c r="S77" s="229"/>
      <c r="T77" s="229"/>
      <c r="U77" s="229">
        <v>1883671.43</v>
      </c>
      <c r="V77" s="229"/>
      <c r="W77" s="229">
        <v>447.42</v>
      </c>
      <c r="X77" s="229"/>
      <c r="Y77" s="229">
        <v>2020620</v>
      </c>
      <c r="Z77" s="229"/>
      <c r="AA77" s="230">
        <v>2954512.5</v>
      </c>
      <c r="AB77" s="230">
        <v>11220</v>
      </c>
      <c r="AC77" s="230">
        <v>3060</v>
      </c>
      <c r="AD77" s="230">
        <v>767339.14</v>
      </c>
      <c r="AE77" s="230">
        <v>170003.9</v>
      </c>
      <c r="AF77" s="230"/>
      <c r="AG77" s="230"/>
      <c r="AH77" s="76">
        <f t="shared" si="7"/>
        <v>435517.88</v>
      </c>
      <c r="AI77" s="31">
        <f t="shared" si="8"/>
        <v>768.39</v>
      </c>
      <c r="AJ77" s="21">
        <f t="shared" si="9"/>
        <v>434749.49</v>
      </c>
      <c r="AK77" s="15">
        <f t="shared" si="10"/>
        <v>3904738.8499999996</v>
      </c>
      <c r="AL77" s="16">
        <f t="shared" si="11"/>
        <v>3906135.54</v>
      </c>
      <c r="AM77" s="26">
        <f t="shared" si="12"/>
        <v>-1396.6900000004098</v>
      </c>
    </row>
    <row r="78" spans="1:39" x14ac:dyDescent="0.2">
      <c r="A78" s="1" t="s">
        <v>481</v>
      </c>
      <c r="B78" s="1" t="s">
        <v>482</v>
      </c>
      <c r="C78" s="66">
        <v>3743</v>
      </c>
      <c r="D78" s="67" t="s">
        <v>1152</v>
      </c>
      <c r="E78" s="328" t="s">
        <v>3086</v>
      </c>
      <c r="F78" s="228">
        <v>209305.34</v>
      </c>
      <c r="G78" s="228">
        <v>0</v>
      </c>
      <c r="H78" s="228">
        <v>62943.26</v>
      </c>
      <c r="I78" s="328">
        <v>729448.9</v>
      </c>
      <c r="J78" s="328">
        <v>42324.76</v>
      </c>
      <c r="L78" s="232">
        <v>27675</v>
      </c>
      <c r="N78" s="232">
        <v>360.66</v>
      </c>
      <c r="Q78" s="328">
        <v>-505925.61</v>
      </c>
      <c r="R78" s="328">
        <v>1625943.2</v>
      </c>
      <c r="U78" s="229">
        <v>1849345.35</v>
      </c>
      <c r="V78" s="229">
        <v>63930</v>
      </c>
      <c r="W78" s="229">
        <v>572.24</v>
      </c>
      <c r="Y78" s="229">
        <v>1008780</v>
      </c>
      <c r="Z78" s="229">
        <v>90</v>
      </c>
      <c r="AA78" s="230">
        <v>1978248</v>
      </c>
      <c r="AD78" s="230">
        <v>833775.9</v>
      </c>
      <c r="AE78" s="230">
        <v>214724.68</v>
      </c>
      <c r="AH78" s="76">
        <f t="shared" si="7"/>
        <v>272248.59999999998</v>
      </c>
      <c r="AI78" s="31">
        <f t="shared" si="8"/>
        <v>28035.66</v>
      </c>
      <c r="AJ78" s="21">
        <f t="shared" si="9"/>
        <v>244212.93999999997</v>
      </c>
      <c r="AK78" s="15">
        <f t="shared" si="10"/>
        <v>2922717.59</v>
      </c>
      <c r="AL78" s="16">
        <f t="shared" si="11"/>
        <v>3026748.58</v>
      </c>
      <c r="AM78" s="26">
        <f t="shared" si="12"/>
        <v>-104030.99000000022</v>
      </c>
    </row>
    <row r="79" spans="1:39" x14ac:dyDescent="0.2">
      <c r="A79" s="1" t="s">
        <v>481</v>
      </c>
      <c r="B79" s="1" t="s">
        <v>482</v>
      </c>
      <c r="C79" s="66">
        <v>3747</v>
      </c>
      <c r="D79" s="67" t="s">
        <v>1153</v>
      </c>
      <c r="E79" s="328" t="s">
        <v>3087</v>
      </c>
      <c r="F79" s="228">
        <v>93336.37</v>
      </c>
      <c r="G79" s="228">
        <v>0</v>
      </c>
      <c r="H79" s="228">
        <v>78492.460000000006</v>
      </c>
      <c r="I79" s="328">
        <v>441304.18</v>
      </c>
      <c r="J79" s="328">
        <v>73269.539999999994</v>
      </c>
      <c r="L79" s="232">
        <v>36675</v>
      </c>
      <c r="Q79" s="328">
        <v>-1161824.49</v>
      </c>
      <c r="R79" s="328">
        <v>1700209.39</v>
      </c>
      <c r="U79" s="229">
        <v>2492832.62</v>
      </c>
      <c r="V79" s="229">
        <v>50000</v>
      </c>
      <c r="W79" s="229">
        <v>211.24</v>
      </c>
      <c r="Y79" s="229">
        <v>1328310</v>
      </c>
      <c r="Z79" s="229">
        <v>200</v>
      </c>
      <c r="AA79" s="230">
        <v>2552468</v>
      </c>
      <c r="AD79" s="230">
        <v>1057370.58</v>
      </c>
      <c r="AE79" s="230">
        <v>150372.63</v>
      </c>
      <c r="AH79" s="76">
        <f t="shared" si="7"/>
        <v>171828.83000000002</v>
      </c>
      <c r="AI79" s="31">
        <f t="shared" si="8"/>
        <v>36675</v>
      </c>
      <c r="AJ79" s="21">
        <f t="shared" si="9"/>
        <v>135153.83000000002</v>
      </c>
      <c r="AK79" s="15">
        <f t="shared" si="10"/>
        <v>3871553.8600000003</v>
      </c>
      <c r="AL79" s="16">
        <f t="shared" si="11"/>
        <v>3760211.21</v>
      </c>
      <c r="AM79" s="26">
        <f t="shared" si="12"/>
        <v>111342.65000000037</v>
      </c>
    </row>
    <row r="80" spans="1:39" x14ac:dyDescent="0.2">
      <c r="A80" s="1" t="s">
        <v>481</v>
      </c>
      <c r="B80" s="1" t="s">
        <v>482</v>
      </c>
      <c r="C80" s="66">
        <v>3095</v>
      </c>
      <c r="D80" s="67" t="s">
        <v>1154</v>
      </c>
      <c r="E80" s="328" t="s">
        <v>3088</v>
      </c>
      <c r="F80" s="228">
        <v>228279.22</v>
      </c>
      <c r="G80" s="228">
        <v>0</v>
      </c>
      <c r="H80" s="228">
        <v>60217.73</v>
      </c>
      <c r="I80" s="328">
        <v>407481.39</v>
      </c>
      <c r="J80" s="328">
        <v>56538.55</v>
      </c>
      <c r="L80" s="232">
        <v>28850</v>
      </c>
      <c r="N80" s="232">
        <v>11407</v>
      </c>
      <c r="Q80" s="328">
        <v>-738302.49</v>
      </c>
      <c r="R80" s="328">
        <v>1448416.88</v>
      </c>
      <c r="U80" s="229">
        <v>1631351.68</v>
      </c>
      <c r="V80" s="229">
        <v>80000</v>
      </c>
      <c r="W80" s="229">
        <v>760.14</v>
      </c>
      <c r="Y80" s="229">
        <v>1467600</v>
      </c>
      <c r="AA80" s="230">
        <v>2348570</v>
      </c>
      <c r="AD80" s="230">
        <v>683672.24</v>
      </c>
      <c r="AE80" s="230">
        <v>145324.07999999999</v>
      </c>
      <c r="AH80" s="76">
        <f t="shared" si="7"/>
        <v>288496.95</v>
      </c>
      <c r="AI80" s="31">
        <f t="shared" si="8"/>
        <v>40257</v>
      </c>
      <c r="AJ80" s="21">
        <f t="shared" si="9"/>
        <v>248239.95</v>
      </c>
      <c r="AK80" s="15">
        <f t="shared" si="10"/>
        <v>3179711.82</v>
      </c>
      <c r="AL80" s="16">
        <f t="shared" si="11"/>
        <v>3177566.3200000003</v>
      </c>
      <c r="AM80" s="26">
        <f t="shared" si="12"/>
        <v>2145.4999999995343</v>
      </c>
    </row>
    <row r="81" spans="1:39" x14ac:dyDescent="0.2">
      <c r="A81" s="1" t="s">
        <v>481</v>
      </c>
      <c r="B81" s="1" t="s">
        <v>482</v>
      </c>
      <c r="C81" s="66">
        <v>1530</v>
      </c>
      <c r="D81" s="67" t="s">
        <v>1155</v>
      </c>
      <c r="E81" s="328" t="s">
        <v>3089</v>
      </c>
      <c r="F81" s="228">
        <v>209656.53</v>
      </c>
      <c r="G81" s="228">
        <v>0</v>
      </c>
      <c r="H81" s="228">
        <v>13762.39</v>
      </c>
      <c r="I81" s="328">
        <v>459969.67</v>
      </c>
      <c r="J81" s="328">
        <v>255451.32</v>
      </c>
      <c r="L81" s="232">
        <v>22825</v>
      </c>
      <c r="Q81" s="328">
        <v>-1186283.45</v>
      </c>
      <c r="R81" s="328">
        <v>2079850.72</v>
      </c>
      <c r="U81" s="229">
        <v>1516428.66</v>
      </c>
      <c r="V81" s="229">
        <v>90000</v>
      </c>
      <c r="W81" s="229">
        <v>564.88</v>
      </c>
      <c r="Y81" s="229">
        <v>859542.57</v>
      </c>
      <c r="AA81" s="230">
        <v>1549854.07</v>
      </c>
      <c r="AD81" s="230">
        <v>660756.80000000005</v>
      </c>
      <c r="AE81" s="230">
        <v>233477.6</v>
      </c>
      <c r="AH81" s="76">
        <f t="shared" si="7"/>
        <v>223418.91999999998</v>
      </c>
      <c r="AI81" s="31">
        <f t="shared" si="8"/>
        <v>22825</v>
      </c>
      <c r="AJ81" s="21">
        <f t="shared" si="9"/>
        <v>200593.91999999998</v>
      </c>
      <c r="AK81" s="15">
        <f t="shared" si="10"/>
        <v>2466536.11</v>
      </c>
      <c r="AL81" s="16">
        <f t="shared" si="11"/>
        <v>2444088.4700000002</v>
      </c>
      <c r="AM81" s="26">
        <f t="shared" si="12"/>
        <v>22447.639999999665</v>
      </c>
    </row>
    <row r="82" spans="1:39" x14ac:dyDescent="0.2">
      <c r="A82" s="1" t="s">
        <v>481</v>
      </c>
      <c r="B82" s="1" t="s">
        <v>482</v>
      </c>
      <c r="C82" s="66">
        <v>4004</v>
      </c>
      <c r="D82" s="67" t="s">
        <v>1156</v>
      </c>
      <c r="E82" s="328" t="s">
        <v>3090</v>
      </c>
      <c r="F82" s="228">
        <v>113316.59</v>
      </c>
      <c r="G82" s="228">
        <v>0</v>
      </c>
      <c r="H82" s="228">
        <v>19418.16</v>
      </c>
      <c r="I82" s="328">
        <v>443827.13</v>
      </c>
      <c r="J82" s="328">
        <v>81533.070000000007</v>
      </c>
      <c r="L82" s="232">
        <v>32925</v>
      </c>
      <c r="N82" s="232">
        <v>270.08999999999997</v>
      </c>
      <c r="Q82" s="328">
        <v>-866192.65</v>
      </c>
      <c r="R82" s="328">
        <v>1478004.6</v>
      </c>
      <c r="U82" s="229">
        <v>1825236.3</v>
      </c>
      <c r="V82" s="229">
        <v>99940</v>
      </c>
      <c r="W82" s="229">
        <v>251.45</v>
      </c>
      <c r="Y82" s="229">
        <v>1073630</v>
      </c>
      <c r="AA82" s="230">
        <v>2133480.98</v>
      </c>
      <c r="AD82" s="230">
        <v>711825.59</v>
      </c>
      <c r="AE82" s="230">
        <v>140663.26999999999</v>
      </c>
      <c r="AH82" s="76">
        <f t="shared" si="7"/>
        <v>132734.75</v>
      </c>
      <c r="AI82" s="31">
        <f t="shared" si="8"/>
        <v>33195.089999999997</v>
      </c>
      <c r="AJ82" s="21">
        <f t="shared" si="9"/>
        <v>99539.66</v>
      </c>
      <c r="AK82" s="15">
        <f t="shared" si="10"/>
        <v>2999057.75</v>
      </c>
      <c r="AL82" s="16">
        <f t="shared" si="11"/>
        <v>2985969.84</v>
      </c>
      <c r="AM82" s="26">
        <f t="shared" si="12"/>
        <v>13087.910000000149</v>
      </c>
    </row>
    <row r="83" spans="1:39" x14ac:dyDescent="0.2">
      <c r="A83" s="1" t="s">
        <v>481</v>
      </c>
      <c r="B83" s="1" t="s">
        <v>482</v>
      </c>
      <c r="C83" s="66">
        <v>6265</v>
      </c>
      <c r="D83" s="67" t="s">
        <v>1157</v>
      </c>
      <c r="E83" s="328" t="s">
        <v>3091</v>
      </c>
      <c r="F83" s="228">
        <v>268841.89</v>
      </c>
      <c r="G83" s="228">
        <v>0</v>
      </c>
      <c r="H83" s="228">
        <v>69561.75</v>
      </c>
      <c r="I83" s="328">
        <v>179164.62</v>
      </c>
      <c r="J83" s="328">
        <v>757756.61</v>
      </c>
      <c r="L83" s="232">
        <v>38075</v>
      </c>
      <c r="N83" s="232">
        <v>100</v>
      </c>
      <c r="Q83" s="328">
        <v>-969531.22</v>
      </c>
      <c r="R83" s="328">
        <v>1774409.19</v>
      </c>
      <c r="U83" s="229">
        <v>2753497.08</v>
      </c>
      <c r="V83" s="229">
        <v>87893</v>
      </c>
      <c r="W83" s="229">
        <v>906.24</v>
      </c>
      <c r="Y83" s="229">
        <v>1817330</v>
      </c>
      <c r="AA83" s="230">
        <v>2981489</v>
      </c>
      <c r="AD83" s="230">
        <v>881200.16</v>
      </c>
      <c r="AE83" s="230">
        <v>364658.26</v>
      </c>
      <c r="AF83" s="230">
        <v>7</v>
      </c>
      <c r="AH83" s="76">
        <f t="shared" si="7"/>
        <v>338403.64</v>
      </c>
      <c r="AI83" s="31">
        <f t="shared" si="8"/>
        <v>38175</v>
      </c>
      <c r="AJ83" s="21">
        <f t="shared" si="9"/>
        <v>300228.64</v>
      </c>
      <c r="AK83" s="15">
        <f t="shared" si="10"/>
        <v>4659626.32</v>
      </c>
      <c r="AL83" s="16">
        <f t="shared" si="11"/>
        <v>4227354.42</v>
      </c>
      <c r="AM83" s="26">
        <f t="shared" si="12"/>
        <v>432271.90000000037</v>
      </c>
    </row>
    <row r="84" spans="1:39" x14ac:dyDescent="0.2">
      <c r="A84" s="1" t="s">
        <v>481</v>
      </c>
      <c r="B84" s="1" t="s">
        <v>482</v>
      </c>
      <c r="C84" s="66">
        <v>4051</v>
      </c>
      <c r="D84" s="67" t="s">
        <v>1158</v>
      </c>
      <c r="E84" s="328" t="s">
        <v>3092</v>
      </c>
      <c r="F84" s="228">
        <v>121710.81</v>
      </c>
      <c r="G84" s="228">
        <v>0</v>
      </c>
      <c r="H84" s="228">
        <v>52540.89</v>
      </c>
      <c r="I84" s="328">
        <v>564384.06999999995</v>
      </c>
      <c r="J84" s="328">
        <v>68402.600000000006</v>
      </c>
      <c r="L84" s="232">
        <v>36375</v>
      </c>
      <c r="Q84" s="328">
        <v>-823982.49</v>
      </c>
      <c r="R84" s="328">
        <v>1568940.19</v>
      </c>
      <c r="U84" s="229">
        <v>2208090.59</v>
      </c>
      <c r="V84" s="229">
        <v>20000</v>
      </c>
      <c r="W84" s="229">
        <v>335.13</v>
      </c>
      <c r="Y84" s="229">
        <v>1726670</v>
      </c>
      <c r="AA84" s="230">
        <v>2978474</v>
      </c>
      <c r="AD84" s="230">
        <v>765000.11</v>
      </c>
      <c r="AE84" s="230">
        <v>185904.36</v>
      </c>
      <c r="AF84" s="230">
        <v>1</v>
      </c>
      <c r="AG84" s="230">
        <v>10.58</v>
      </c>
      <c r="AH84" s="76">
        <f t="shared" si="7"/>
        <v>174251.7</v>
      </c>
      <c r="AI84" s="31">
        <f t="shared" si="8"/>
        <v>36375</v>
      </c>
      <c r="AJ84" s="21">
        <f t="shared" si="9"/>
        <v>137876.70000000001</v>
      </c>
      <c r="AK84" s="15">
        <f t="shared" si="10"/>
        <v>3955095.7199999997</v>
      </c>
      <c r="AL84" s="16">
        <f t="shared" si="11"/>
        <v>3929390.05</v>
      </c>
      <c r="AM84" s="26">
        <f t="shared" si="12"/>
        <v>25705.669999999925</v>
      </c>
    </row>
    <row r="85" spans="1:39" x14ac:dyDescent="0.2">
      <c r="A85" s="1" t="s">
        <v>481</v>
      </c>
      <c r="B85" s="1" t="s">
        <v>482</v>
      </c>
      <c r="C85" s="66">
        <v>3423</v>
      </c>
      <c r="D85" s="67" t="s">
        <v>1159</v>
      </c>
      <c r="E85" s="328" t="s">
        <v>3093</v>
      </c>
      <c r="F85" s="228">
        <v>202472.56</v>
      </c>
      <c r="G85" s="228">
        <v>0</v>
      </c>
      <c r="H85" s="228">
        <v>21736.05</v>
      </c>
      <c r="I85" s="328">
        <v>438267.06</v>
      </c>
      <c r="J85" s="328">
        <v>43915.14</v>
      </c>
      <c r="L85" s="232">
        <v>33525</v>
      </c>
      <c r="Q85" s="328">
        <v>-801486.64</v>
      </c>
      <c r="R85" s="328">
        <v>1499346.49</v>
      </c>
      <c r="U85" s="229">
        <v>2083758.12</v>
      </c>
      <c r="V85" s="229">
        <v>102650</v>
      </c>
      <c r="W85" s="229">
        <v>1378.11</v>
      </c>
      <c r="Y85" s="229">
        <v>1084200</v>
      </c>
      <c r="AA85" s="230">
        <v>2364760.83</v>
      </c>
      <c r="AD85" s="230">
        <v>780320.62</v>
      </c>
      <c r="AE85" s="230">
        <v>151898.82</v>
      </c>
      <c r="AH85" s="76">
        <f t="shared" si="7"/>
        <v>224208.61</v>
      </c>
      <c r="AI85" s="31">
        <f t="shared" si="8"/>
        <v>33525</v>
      </c>
      <c r="AJ85" s="21">
        <f t="shared" si="9"/>
        <v>190683.61</v>
      </c>
      <c r="AK85" s="15">
        <f t="shared" si="10"/>
        <v>3271986.23</v>
      </c>
      <c r="AL85" s="16">
        <f t="shared" si="11"/>
        <v>3296980.27</v>
      </c>
      <c r="AM85" s="26">
        <f t="shared" si="12"/>
        <v>-24994.040000000037</v>
      </c>
    </row>
    <row r="86" spans="1:39" x14ac:dyDescent="0.2">
      <c r="A86" s="1" t="s">
        <v>481</v>
      </c>
      <c r="B86" s="1" t="s">
        <v>482</v>
      </c>
      <c r="C86" s="66">
        <v>1355</v>
      </c>
      <c r="D86" s="67" t="s">
        <v>1160</v>
      </c>
      <c r="E86" s="328" t="s">
        <v>3201</v>
      </c>
      <c r="F86" s="228">
        <v>136211.47</v>
      </c>
      <c r="G86" s="228">
        <v>0</v>
      </c>
      <c r="H86" s="228">
        <v>32044.52</v>
      </c>
      <c r="I86" s="328">
        <v>445997.14</v>
      </c>
      <c r="J86" s="328">
        <v>29301.85</v>
      </c>
      <c r="L86" s="232">
        <v>23475</v>
      </c>
      <c r="N86" s="232">
        <v>5938</v>
      </c>
      <c r="Q86" s="328">
        <v>-1586712.75</v>
      </c>
      <c r="R86" s="328">
        <v>2293429.0699999998</v>
      </c>
      <c r="U86" s="229">
        <v>1038572.86</v>
      </c>
      <c r="V86" s="229">
        <v>48000</v>
      </c>
      <c r="W86" s="229">
        <v>568.46</v>
      </c>
      <c r="Y86" s="229">
        <v>917570</v>
      </c>
      <c r="Z86" s="229">
        <v>384</v>
      </c>
      <c r="AA86" s="230">
        <v>1429514.92</v>
      </c>
      <c r="AD86" s="230">
        <v>544429.96</v>
      </c>
      <c r="AE86" s="230">
        <v>123724.78</v>
      </c>
      <c r="AH86" s="76">
        <f t="shared" si="7"/>
        <v>168255.99</v>
      </c>
      <c r="AI86" s="31">
        <f t="shared" si="8"/>
        <v>29413</v>
      </c>
      <c r="AJ86" s="21">
        <f t="shared" si="9"/>
        <v>138842.99</v>
      </c>
      <c r="AK86" s="15">
        <f t="shared" si="10"/>
        <v>2005095.3199999998</v>
      </c>
      <c r="AL86" s="16">
        <f t="shared" si="11"/>
        <v>2097669.6599999997</v>
      </c>
      <c r="AM86" s="26">
        <f t="shared" si="12"/>
        <v>-92574.339999999851</v>
      </c>
    </row>
    <row r="87" spans="1:39" x14ac:dyDescent="0.2">
      <c r="A87" s="1" t="s">
        <v>485</v>
      </c>
      <c r="B87" s="1" t="s">
        <v>486</v>
      </c>
      <c r="C87" s="66">
        <v>2146</v>
      </c>
      <c r="D87" s="67" t="s">
        <v>1161</v>
      </c>
      <c r="E87" s="328" t="s">
        <v>3094</v>
      </c>
      <c r="F87" s="228">
        <v>572560</v>
      </c>
      <c r="G87" s="228">
        <v>0</v>
      </c>
      <c r="H87" s="228">
        <v>42571.32</v>
      </c>
      <c r="I87" s="328">
        <v>600106.25</v>
      </c>
      <c r="J87" s="328">
        <v>49682.64</v>
      </c>
      <c r="M87" s="232">
        <v>0</v>
      </c>
      <c r="Q87" s="328">
        <v>-397940.19</v>
      </c>
      <c r="R87" s="328">
        <v>1525529.54</v>
      </c>
      <c r="U87" s="229">
        <v>806025.69</v>
      </c>
      <c r="V87" s="229">
        <v>95000</v>
      </c>
      <c r="W87" s="229">
        <v>2795.36</v>
      </c>
      <c r="Y87" s="229">
        <v>819513</v>
      </c>
      <c r="AA87" s="230">
        <v>1080771</v>
      </c>
      <c r="AD87" s="230">
        <v>495700.94</v>
      </c>
      <c r="AE87" s="230">
        <v>9531.25</v>
      </c>
      <c r="AH87" s="76">
        <f t="shared" si="7"/>
        <v>615131.31999999995</v>
      </c>
      <c r="AI87" s="31">
        <f t="shared" si="8"/>
        <v>0</v>
      </c>
      <c r="AJ87" s="21">
        <f t="shared" si="9"/>
        <v>615131.31999999995</v>
      </c>
      <c r="AK87" s="15">
        <f t="shared" si="10"/>
        <v>1723334.0499999998</v>
      </c>
      <c r="AL87" s="16">
        <f t="shared" si="11"/>
        <v>1586003.19</v>
      </c>
      <c r="AM87" s="26">
        <f t="shared" si="12"/>
        <v>137330.85999999987</v>
      </c>
    </row>
    <row r="88" spans="1:39" x14ac:dyDescent="0.2">
      <c r="A88" s="1" t="s">
        <v>485</v>
      </c>
      <c r="B88" s="1" t="s">
        <v>486</v>
      </c>
      <c r="C88" s="66">
        <v>1277</v>
      </c>
      <c r="D88" s="67" t="s">
        <v>1162</v>
      </c>
      <c r="E88" s="328" t="s">
        <v>3095</v>
      </c>
      <c r="F88" s="228">
        <v>391179.08</v>
      </c>
      <c r="G88" s="228">
        <v>0</v>
      </c>
      <c r="H88" s="228">
        <v>13962.84</v>
      </c>
      <c r="I88" s="328">
        <v>2202096.91</v>
      </c>
      <c r="J88" s="328">
        <v>39450.019999999997</v>
      </c>
      <c r="L88" s="232">
        <v>0</v>
      </c>
      <c r="M88" s="232">
        <v>0</v>
      </c>
      <c r="Q88" s="328">
        <v>1178776.3700000001</v>
      </c>
      <c r="R88" s="328">
        <v>1451545.03</v>
      </c>
      <c r="U88" s="229">
        <v>666522.47</v>
      </c>
      <c r="W88" s="229">
        <v>1255.57</v>
      </c>
      <c r="Y88" s="229">
        <v>964070</v>
      </c>
      <c r="AA88" s="230">
        <v>1238147</v>
      </c>
      <c r="AD88" s="230">
        <v>319831.01</v>
      </c>
      <c r="AE88" s="230">
        <v>57502.58</v>
      </c>
      <c r="AH88" s="76">
        <f t="shared" si="7"/>
        <v>405141.92000000004</v>
      </c>
      <c r="AI88" s="31">
        <f t="shared" si="8"/>
        <v>0</v>
      </c>
      <c r="AJ88" s="21">
        <f t="shared" si="9"/>
        <v>405141.92000000004</v>
      </c>
      <c r="AK88" s="15">
        <f t="shared" si="10"/>
        <v>1631848.04</v>
      </c>
      <c r="AL88" s="16">
        <f t="shared" si="11"/>
        <v>1615480.59</v>
      </c>
      <c r="AM88" s="26">
        <f t="shared" si="12"/>
        <v>16367.449999999953</v>
      </c>
    </row>
    <row r="89" spans="1:39" x14ac:dyDescent="0.2">
      <c r="A89" s="1" t="s">
        <v>485</v>
      </c>
      <c r="B89" s="1" t="s">
        <v>486</v>
      </c>
      <c r="C89" s="66">
        <v>2783</v>
      </c>
      <c r="D89" s="67" t="s">
        <v>1163</v>
      </c>
      <c r="E89" s="328" t="s">
        <v>3096</v>
      </c>
      <c r="F89" s="228">
        <v>623813.19999999995</v>
      </c>
      <c r="G89" s="228">
        <v>0</v>
      </c>
      <c r="H89" s="228">
        <v>20041.36</v>
      </c>
      <c r="I89" s="328">
        <v>2330830.7799999998</v>
      </c>
      <c r="J89" s="328">
        <v>-3616.25</v>
      </c>
      <c r="L89" s="232">
        <v>0</v>
      </c>
      <c r="M89" s="232">
        <v>0</v>
      </c>
      <c r="Q89" s="328">
        <v>2505297.7599999998</v>
      </c>
      <c r="R89" s="328">
        <v>328050.34000000003</v>
      </c>
      <c r="U89" s="229">
        <v>785578.49</v>
      </c>
      <c r="V89" s="229">
        <v>65000</v>
      </c>
      <c r="W89" s="229">
        <v>2021.44</v>
      </c>
      <c r="Y89" s="229">
        <v>1226790</v>
      </c>
      <c r="AA89" s="230">
        <v>1367191</v>
      </c>
      <c r="AD89" s="230">
        <v>546327.17000000004</v>
      </c>
      <c r="AE89" s="230">
        <v>28150.77</v>
      </c>
      <c r="AH89" s="76">
        <f t="shared" si="7"/>
        <v>643854.55999999994</v>
      </c>
      <c r="AI89" s="31">
        <f t="shared" si="8"/>
        <v>0</v>
      </c>
      <c r="AJ89" s="21">
        <f t="shared" si="9"/>
        <v>643854.55999999994</v>
      </c>
      <c r="AK89" s="15">
        <f t="shared" si="10"/>
        <v>2079389.93</v>
      </c>
      <c r="AL89" s="16">
        <f t="shared" si="11"/>
        <v>1941668.94</v>
      </c>
      <c r="AM89" s="26">
        <f t="shared" si="12"/>
        <v>137720.99</v>
      </c>
    </row>
    <row r="90" spans="1:39" x14ac:dyDescent="0.2">
      <c r="A90" s="1" t="s">
        <v>485</v>
      </c>
      <c r="B90" s="1" t="s">
        <v>486</v>
      </c>
      <c r="C90" s="66">
        <v>1769</v>
      </c>
      <c r="D90" s="67" t="s">
        <v>1164</v>
      </c>
      <c r="E90" s="328" t="s">
        <v>3189</v>
      </c>
      <c r="F90" s="228">
        <v>236397.43</v>
      </c>
      <c r="G90" s="228">
        <v>0</v>
      </c>
      <c r="H90" s="228">
        <v>21010.74</v>
      </c>
      <c r="I90" s="328">
        <v>262432.62</v>
      </c>
      <c r="J90" s="328">
        <v>35662.86</v>
      </c>
      <c r="L90" s="232">
        <v>0</v>
      </c>
      <c r="M90" s="232">
        <v>0</v>
      </c>
      <c r="Q90" s="328">
        <v>-1153438.3</v>
      </c>
      <c r="R90" s="328">
        <v>1852229.71</v>
      </c>
      <c r="U90" s="229">
        <v>667794.68000000005</v>
      </c>
      <c r="V90" s="229">
        <v>30000</v>
      </c>
      <c r="W90" s="229">
        <v>777.73</v>
      </c>
      <c r="Y90" s="229">
        <v>1583740</v>
      </c>
      <c r="AA90" s="230">
        <v>1860661</v>
      </c>
      <c r="AB90" s="230">
        <v>7005</v>
      </c>
      <c r="AD90" s="230">
        <v>411889.82</v>
      </c>
      <c r="AE90" s="230">
        <v>146044.35</v>
      </c>
      <c r="AH90" s="76">
        <f t="shared" si="7"/>
        <v>257408.16999999998</v>
      </c>
      <c r="AI90" s="31">
        <f t="shared" si="8"/>
        <v>0</v>
      </c>
      <c r="AJ90" s="21">
        <f t="shared" si="9"/>
        <v>257408.16999999998</v>
      </c>
      <c r="AK90" s="15">
        <f t="shared" si="10"/>
        <v>2282312.41</v>
      </c>
      <c r="AL90" s="16">
        <f t="shared" si="11"/>
        <v>2425600.17</v>
      </c>
      <c r="AM90" s="26">
        <f t="shared" si="12"/>
        <v>-143287.75999999978</v>
      </c>
    </row>
    <row r="91" spans="1:39" ht="16.5" customHeight="1" x14ac:dyDescent="0.2">
      <c r="A91" s="1" t="s">
        <v>489</v>
      </c>
      <c r="B91" s="1" t="s">
        <v>490</v>
      </c>
      <c r="C91" s="66">
        <v>5781</v>
      </c>
      <c r="D91" s="67" t="s">
        <v>1165</v>
      </c>
      <c r="E91" s="328" t="s">
        <v>3097</v>
      </c>
      <c r="F91" s="228">
        <v>147935.01</v>
      </c>
      <c r="G91" s="228">
        <v>0</v>
      </c>
      <c r="H91" s="228">
        <v>25792.78</v>
      </c>
      <c r="I91" s="328">
        <v>297450.99</v>
      </c>
      <c r="J91" s="328">
        <v>4895.3500000000004</v>
      </c>
      <c r="N91" s="232">
        <v>11.21</v>
      </c>
      <c r="Q91" s="328">
        <v>-1792692.82</v>
      </c>
      <c r="R91" s="328">
        <v>2452917.63</v>
      </c>
      <c r="U91" s="229">
        <v>1885802.37</v>
      </c>
      <c r="W91" s="229">
        <v>916.81</v>
      </c>
      <c r="Y91" s="229">
        <v>1571280</v>
      </c>
      <c r="Z91" s="229">
        <v>18000</v>
      </c>
      <c r="AA91" s="230">
        <v>2470804</v>
      </c>
      <c r="AD91" s="230">
        <v>1132630.5900000001</v>
      </c>
      <c r="AE91" s="230">
        <v>56726.48</v>
      </c>
      <c r="AH91" s="76">
        <f t="shared" si="7"/>
        <v>173727.79</v>
      </c>
      <c r="AI91" s="31">
        <f t="shared" si="8"/>
        <v>11.21</v>
      </c>
      <c r="AJ91" s="21">
        <f t="shared" si="9"/>
        <v>173716.58000000002</v>
      </c>
      <c r="AK91" s="15">
        <f t="shared" si="10"/>
        <v>3475999.18</v>
      </c>
      <c r="AL91" s="16">
        <f t="shared" si="11"/>
        <v>3660161.07</v>
      </c>
      <c r="AM91" s="26">
        <f t="shared" si="12"/>
        <v>-184161.88999999966</v>
      </c>
    </row>
    <row r="92" spans="1:39" x14ac:dyDescent="0.2">
      <c r="A92" s="1" t="s">
        <v>489</v>
      </c>
      <c r="B92" s="1" t="s">
        <v>490</v>
      </c>
      <c r="C92" s="66">
        <v>2515</v>
      </c>
      <c r="D92" s="67" t="s">
        <v>1166</v>
      </c>
      <c r="E92" s="328" t="s">
        <v>3098</v>
      </c>
      <c r="F92" s="228">
        <v>60423.35</v>
      </c>
      <c r="G92" s="228">
        <v>0</v>
      </c>
      <c r="H92" s="228">
        <v>20363.95</v>
      </c>
      <c r="I92" s="328">
        <v>-1728.33</v>
      </c>
      <c r="J92" s="328">
        <v>26672.33</v>
      </c>
      <c r="Q92" s="328">
        <v>-1831853.47</v>
      </c>
      <c r="R92" s="328">
        <v>1997915.47</v>
      </c>
      <c r="U92" s="229">
        <v>1451111.45</v>
      </c>
      <c r="W92" s="229">
        <v>406.23</v>
      </c>
      <c r="Y92" s="229">
        <v>658200</v>
      </c>
      <c r="Z92" s="229">
        <v>18000</v>
      </c>
      <c r="AA92" s="230">
        <v>1458308</v>
      </c>
      <c r="AD92" s="230">
        <v>670660.28</v>
      </c>
      <c r="AE92" s="230">
        <v>59080.1</v>
      </c>
      <c r="AH92" s="76">
        <f t="shared" si="7"/>
        <v>80787.3</v>
      </c>
      <c r="AI92" s="31">
        <f t="shared" si="8"/>
        <v>0</v>
      </c>
      <c r="AJ92" s="21">
        <f t="shared" si="9"/>
        <v>80787.3</v>
      </c>
      <c r="AK92" s="15">
        <f t="shared" si="10"/>
        <v>2127717.6799999997</v>
      </c>
      <c r="AL92" s="16">
        <f t="shared" si="11"/>
        <v>2188048.3800000004</v>
      </c>
      <c r="AM92" s="26">
        <f t="shared" si="12"/>
        <v>-60330.700000000652</v>
      </c>
    </row>
    <row r="93" spans="1:39" x14ac:dyDescent="0.2">
      <c r="A93" s="1" t="s">
        <v>489</v>
      </c>
      <c r="B93" s="1" t="s">
        <v>490</v>
      </c>
      <c r="C93" s="66">
        <v>3488</v>
      </c>
      <c r="D93" s="67" t="s">
        <v>1167</v>
      </c>
      <c r="E93" s="328" t="s">
        <v>3099</v>
      </c>
      <c r="F93" s="228">
        <v>231067.59</v>
      </c>
      <c r="G93" s="228">
        <v>0</v>
      </c>
      <c r="H93" s="228">
        <v>29098.62</v>
      </c>
      <c r="I93" s="328">
        <v>-29297.06</v>
      </c>
      <c r="J93" s="328">
        <v>74729.490000000005</v>
      </c>
      <c r="Q93" s="328">
        <v>-1857783.86</v>
      </c>
      <c r="R93" s="328">
        <v>2154589.06</v>
      </c>
      <c r="U93" s="229">
        <v>1964892.31</v>
      </c>
      <c r="V93" s="229">
        <v>100000</v>
      </c>
      <c r="W93" s="229">
        <v>103087.33</v>
      </c>
      <c r="Y93" s="229">
        <v>945480</v>
      </c>
      <c r="Z93" s="229">
        <v>18000</v>
      </c>
      <c r="AA93" s="230">
        <v>1985995.74</v>
      </c>
      <c r="AB93" s="230">
        <v>760</v>
      </c>
      <c r="AD93" s="230">
        <v>1044444.14</v>
      </c>
      <c r="AE93" s="230">
        <v>91466.32</v>
      </c>
      <c r="AH93" s="76">
        <f t="shared" si="7"/>
        <v>260166.21</v>
      </c>
      <c r="AI93" s="31">
        <f t="shared" si="8"/>
        <v>0</v>
      </c>
      <c r="AJ93" s="21">
        <f t="shared" si="9"/>
        <v>260166.21</v>
      </c>
      <c r="AK93" s="15">
        <f t="shared" si="10"/>
        <v>3131459.64</v>
      </c>
      <c r="AL93" s="16">
        <f t="shared" si="11"/>
        <v>3122666.1999999997</v>
      </c>
      <c r="AM93" s="26">
        <f t="shared" si="12"/>
        <v>8793.4400000004098</v>
      </c>
    </row>
    <row r="94" spans="1:39" x14ac:dyDescent="0.2">
      <c r="A94" s="1" t="s">
        <v>489</v>
      </c>
      <c r="B94" s="1" t="s">
        <v>490</v>
      </c>
      <c r="C94" s="66">
        <v>5980</v>
      </c>
      <c r="D94" s="67" t="s">
        <v>1168</v>
      </c>
      <c r="E94" s="328" t="s">
        <v>3100</v>
      </c>
      <c r="F94" s="228">
        <v>254632.36</v>
      </c>
      <c r="G94" s="228">
        <v>0</v>
      </c>
      <c r="H94" s="228">
        <v>41908.800000000003</v>
      </c>
      <c r="I94" s="328">
        <v>9774.44</v>
      </c>
      <c r="J94" s="328">
        <v>40</v>
      </c>
      <c r="N94" s="232">
        <v>500</v>
      </c>
      <c r="Q94" s="328">
        <v>-519551.55</v>
      </c>
      <c r="R94" s="328">
        <v>679279.9</v>
      </c>
      <c r="U94" s="229">
        <v>2805083.59</v>
      </c>
      <c r="W94" s="229">
        <v>714.27</v>
      </c>
      <c r="Y94" s="229">
        <v>1035000</v>
      </c>
      <c r="Z94" s="229">
        <v>36000</v>
      </c>
      <c r="AA94" s="230">
        <v>2219764.11</v>
      </c>
      <c r="AD94" s="230">
        <v>1481586.42</v>
      </c>
      <c r="AE94" s="230">
        <v>29320.080000000002</v>
      </c>
      <c r="AH94" s="76">
        <f t="shared" si="7"/>
        <v>296541.15999999997</v>
      </c>
      <c r="AI94" s="31">
        <f t="shared" si="8"/>
        <v>500</v>
      </c>
      <c r="AJ94" s="21">
        <f t="shared" si="9"/>
        <v>296041.15999999997</v>
      </c>
      <c r="AK94" s="15">
        <f t="shared" si="10"/>
        <v>3876797.86</v>
      </c>
      <c r="AL94" s="16">
        <f t="shared" si="11"/>
        <v>3730670.61</v>
      </c>
      <c r="AM94" s="26">
        <f t="shared" si="12"/>
        <v>146127.25</v>
      </c>
    </row>
    <row r="95" spans="1:39" x14ac:dyDescent="0.2">
      <c r="A95" s="1" t="s">
        <v>489</v>
      </c>
      <c r="B95" s="1" t="s">
        <v>490</v>
      </c>
      <c r="C95" s="66">
        <v>4020</v>
      </c>
      <c r="D95" s="67" t="s">
        <v>1169</v>
      </c>
      <c r="E95" s="328" t="s">
        <v>3101</v>
      </c>
      <c r="F95" s="228">
        <v>376118.09</v>
      </c>
      <c r="G95" s="228">
        <v>0</v>
      </c>
      <c r="H95" s="228">
        <v>65348.77</v>
      </c>
      <c r="I95" s="328">
        <v>4331.96</v>
      </c>
      <c r="J95" s="328">
        <v>106299.64</v>
      </c>
      <c r="Q95" s="328">
        <v>-1923271.99</v>
      </c>
      <c r="R95" s="328">
        <v>2305013.7999999998</v>
      </c>
      <c r="U95" s="229">
        <v>1999043.76</v>
      </c>
      <c r="V95" s="229">
        <v>70000</v>
      </c>
      <c r="W95" s="229">
        <v>886.18</v>
      </c>
      <c r="Y95" s="229">
        <v>850320</v>
      </c>
      <c r="Z95" s="229">
        <v>24000</v>
      </c>
      <c r="AA95" s="230">
        <v>1752002</v>
      </c>
      <c r="AD95" s="230">
        <v>986480.33</v>
      </c>
      <c r="AE95" s="230">
        <v>35410.959999999999</v>
      </c>
      <c r="AH95" s="76">
        <f t="shared" si="7"/>
        <v>441466.86000000004</v>
      </c>
      <c r="AI95" s="31">
        <f t="shared" si="8"/>
        <v>0</v>
      </c>
      <c r="AJ95" s="21">
        <f t="shared" si="9"/>
        <v>441466.86000000004</v>
      </c>
      <c r="AK95" s="15">
        <f t="shared" si="10"/>
        <v>2944249.94</v>
      </c>
      <c r="AL95" s="16">
        <f t="shared" si="11"/>
        <v>2773893.29</v>
      </c>
      <c r="AM95" s="26">
        <f t="shared" si="12"/>
        <v>170356.64999999991</v>
      </c>
    </row>
    <row r="96" spans="1:39" x14ac:dyDescent="0.2">
      <c r="A96" s="1" t="s">
        <v>489</v>
      </c>
      <c r="B96" s="1" t="s">
        <v>490</v>
      </c>
      <c r="C96" s="66">
        <v>4210</v>
      </c>
      <c r="D96" s="67" t="s">
        <v>1170</v>
      </c>
      <c r="E96" s="328" t="s">
        <v>3102</v>
      </c>
      <c r="F96" s="228">
        <v>36950.47</v>
      </c>
      <c r="G96" s="228">
        <v>0</v>
      </c>
      <c r="H96" s="228">
        <v>46352.5</v>
      </c>
      <c r="I96" s="328">
        <v>4</v>
      </c>
      <c r="J96" s="328">
        <v>20159.88</v>
      </c>
      <c r="N96" s="232">
        <v>256.14</v>
      </c>
      <c r="Q96" s="328">
        <v>-14628.15</v>
      </c>
      <c r="R96" s="328">
        <v>266818</v>
      </c>
      <c r="U96" s="229">
        <v>2064303.62</v>
      </c>
      <c r="W96" s="229">
        <v>799.79</v>
      </c>
      <c r="Y96" s="229">
        <v>718920</v>
      </c>
      <c r="Z96" s="229">
        <v>18000</v>
      </c>
      <c r="AA96" s="230">
        <v>1904817</v>
      </c>
      <c r="AD96" s="230">
        <v>965593.18</v>
      </c>
      <c r="AE96" s="230">
        <v>80592.37</v>
      </c>
      <c r="AH96" s="76">
        <f t="shared" si="7"/>
        <v>83302.97</v>
      </c>
      <c r="AI96" s="31">
        <f t="shared" si="8"/>
        <v>256.14</v>
      </c>
      <c r="AJ96" s="21">
        <f t="shared" si="9"/>
        <v>83046.83</v>
      </c>
      <c r="AK96" s="15">
        <f t="shared" si="10"/>
        <v>2802023.41</v>
      </c>
      <c r="AL96" s="16">
        <f t="shared" si="11"/>
        <v>2951002.5500000003</v>
      </c>
      <c r="AM96" s="26">
        <f t="shared" si="12"/>
        <v>-148979.14000000013</v>
      </c>
    </row>
    <row r="97" spans="1:39" x14ac:dyDescent="0.2">
      <c r="A97" s="1" t="s">
        <v>489</v>
      </c>
      <c r="B97" s="1" t="s">
        <v>490</v>
      </c>
      <c r="C97" s="66">
        <v>3316</v>
      </c>
      <c r="D97" s="67" t="s">
        <v>1171</v>
      </c>
      <c r="E97" s="328" t="s">
        <v>3103</v>
      </c>
      <c r="F97" s="228">
        <v>138559.45000000001</v>
      </c>
      <c r="G97" s="228">
        <v>0</v>
      </c>
      <c r="H97" s="228">
        <v>38148.959999999999</v>
      </c>
      <c r="I97" s="328">
        <v>5</v>
      </c>
      <c r="J97" s="328">
        <v>114.94</v>
      </c>
      <c r="N97" s="232">
        <v>2028.21</v>
      </c>
      <c r="Q97" s="328">
        <v>-1622225.54</v>
      </c>
      <c r="R97" s="328">
        <v>1877398.81</v>
      </c>
      <c r="U97" s="229">
        <v>1334002.22</v>
      </c>
      <c r="V97" s="229">
        <v>90000</v>
      </c>
      <c r="W97" s="229">
        <v>786.53</v>
      </c>
      <c r="Y97" s="229">
        <v>1210650</v>
      </c>
      <c r="Z97" s="229">
        <v>36000</v>
      </c>
      <c r="AA97" s="230">
        <v>1998837</v>
      </c>
      <c r="AD97" s="230">
        <v>748080.64000000001</v>
      </c>
      <c r="AE97" s="230">
        <v>4894.24</v>
      </c>
      <c r="AH97" s="76">
        <f t="shared" si="7"/>
        <v>176708.41</v>
      </c>
      <c r="AI97" s="31">
        <f t="shared" si="8"/>
        <v>2028.21</v>
      </c>
      <c r="AJ97" s="21">
        <f t="shared" si="9"/>
        <v>174680.2</v>
      </c>
      <c r="AK97" s="15">
        <f t="shared" si="10"/>
        <v>2671438.75</v>
      </c>
      <c r="AL97" s="16">
        <f t="shared" si="11"/>
        <v>2751811.8800000004</v>
      </c>
      <c r="AM97" s="26">
        <f t="shared" si="12"/>
        <v>-80373.130000000354</v>
      </c>
    </row>
    <row r="98" spans="1:39" x14ac:dyDescent="0.2">
      <c r="A98" s="1" t="s">
        <v>489</v>
      </c>
      <c r="B98" s="1" t="s">
        <v>490</v>
      </c>
      <c r="C98" s="66">
        <v>6867</v>
      </c>
      <c r="D98" s="67" t="s">
        <v>1172</v>
      </c>
      <c r="E98" s="328" t="s">
        <v>3104</v>
      </c>
      <c r="F98" s="228">
        <v>83888.54</v>
      </c>
      <c r="G98" s="228">
        <v>0</v>
      </c>
      <c r="H98" s="228">
        <v>36735.949999999997</v>
      </c>
      <c r="I98" s="328">
        <v>490170.24</v>
      </c>
      <c r="J98" s="328">
        <v>25484.36</v>
      </c>
      <c r="N98" s="232">
        <v>655.75</v>
      </c>
      <c r="Q98" s="328">
        <v>-24121.37</v>
      </c>
      <c r="R98" s="328">
        <v>804941.61</v>
      </c>
      <c r="U98" s="229">
        <v>2008719.62</v>
      </c>
      <c r="W98" s="229">
        <v>736.91</v>
      </c>
      <c r="Y98" s="229">
        <v>543730</v>
      </c>
      <c r="Z98" s="229">
        <v>11000</v>
      </c>
      <c r="AA98" s="230">
        <v>1463562</v>
      </c>
      <c r="AC98" s="230">
        <v>5869.6</v>
      </c>
      <c r="AD98" s="230">
        <v>1177707.6399999999</v>
      </c>
      <c r="AE98" s="230">
        <v>62244.19</v>
      </c>
      <c r="AH98" s="76">
        <f t="shared" si="7"/>
        <v>120624.48999999999</v>
      </c>
      <c r="AI98" s="31">
        <f t="shared" si="8"/>
        <v>655.75</v>
      </c>
      <c r="AJ98" s="21">
        <f t="shared" si="9"/>
        <v>119968.73999999999</v>
      </c>
      <c r="AK98" s="15">
        <f t="shared" si="10"/>
        <v>2564186.5300000003</v>
      </c>
      <c r="AL98" s="16">
        <f t="shared" si="11"/>
        <v>2709383.43</v>
      </c>
      <c r="AM98" s="26">
        <f t="shared" si="12"/>
        <v>-145196.89999999991</v>
      </c>
    </row>
    <row r="99" spans="1:39" x14ac:dyDescent="0.2">
      <c r="A99" s="1" t="s">
        <v>489</v>
      </c>
      <c r="B99" s="1" t="s">
        <v>490</v>
      </c>
      <c r="C99" s="66">
        <v>3657</v>
      </c>
      <c r="D99" s="67" t="s">
        <v>1173</v>
      </c>
      <c r="E99" s="328" t="s">
        <v>3105</v>
      </c>
      <c r="F99" s="228">
        <v>343450.26</v>
      </c>
      <c r="G99" s="228">
        <v>0</v>
      </c>
      <c r="H99" s="228">
        <v>43589.21</v>
      </c>
      <c r="I99" s="328">
        <v>3</v>
      </c>
      <c r="J99" s="328">
        <v>110.95</v>
      </c>
      <c r="N99" s="232">
        <v>154</v>
      </c>
      <c r="Q99" s="328">
        <v>-2248501.4500000002</v>
      </c>
      <c r="R99" s="328">
        <v>2543552.06</v>
      </c>
      <c r="U99" s="229">
        <v>1657704.33</v>
      </c>
      <c r="W99" s="229">
        <v>825.65</v>
      </c>
      <c r="Y99" s="229">
        <v>708120</v>
      </c>
      <c r="AA99" s="230">
        <v>1428817</v>
      </c>
      <c r="AD99" s="230">
        <v>808961.13</v>
      </c>
      <c r="AE99" s="230">
        <v>36923.040000000001</v>
      </c>
      <c r="AH99" s="76">
        <f t="shared" si="7"/>
        <v>387039.47000000003</v>
      </c>
      <c r="AI99" s="31">
        <f t="shared" si="8"/>
        <v>154</v>
      </c>
      <c r="AJ99" s="21">
        <f t="shared" si="9"/>
        <v>386885.47000000003</v>
      </c>
      <c r="AK99" s="15">
        <f t="shared" si="10"/>
        <v>2366649.98</v>
      </c>
      <c r="AL99" s="16">
        <f t="shared" si="11"/>
        <v>2274701.17</v>
      </c>
      <c r="AM99" s="26">
        <f t="shared" si="12"/>
        <v>91948.810000000056</v>
      </c>
    </row>
    <row r="100" spans="1:39" x14ac:dyDescent="0.2">
      <c r="A100" s="1" t="s">
        <v>489</v>
      </c>
      <c r="B100" s="1" t="s">
        <v>490</v>
      </c>
      <c r="C100" s="66">
        <v>6817</v>
      </c>
      <c r="D100" s="67" t="s">
        <v>1174</v>
      </c>
      <c r="E100" s="328" t="s">
        <v>3106</v>
      </c>
      <c r="F100" s="228">
        <v>200318.43</v>
      </c>
      <c r="G100" s="228">
        <v>0</v>
      </c>
      <c r="H100" s="228">
        <v>65986.38</v>
      </c>
      <c r="I100" s="328">
        <v>129785.64</v>
      </c>
      <c r="J100" s="328">
        <v>6039</v>
      </c>
      <c r="N100" s="232">
        <v>103</v>
      </c>
      <c r="Q100" s="328">
        <v>-1208322.69</v>
      </c>
      <c r="R100" s="328">
        <v>1708771</v>
      </c>
      <c r="U100" s="229">
        <v>1936138.93</v>
      </c>
      <c r="V100" s="229">
        <v>25000</v>
      </c>
      <c r="W100" s="229">
        <v>605.08000000000004</v>
      </c>
      <c r="Y100" s="229">
        <v>1424760</v>
      </c>
      <c r="Z100" s="229">
        <v>18000</v>
      </c>
      <c r="AA100" s="230">
        <v>2295827.63</v>
      </c>
      <c r="AD100" s="230">
        <v>1135018.2</v>
      </c>
      <c r="AE100" s="230">
        <v>72080.039999999994</v>
      </c>
      <c r="AH100" s="76">
        <f t="shared" si="7"/>
        <v>266304.81</v>
      </c>
      <c r="AI100" s="31">
        <f t="shared" si="8"/>
        <v>103</v>
      </c>
      <c r="AJ100" s="21">
        <f t="shared" si="9"/>
        <v>266201.81</v>
      </c>
      <c r="AK100" s="15">
        <f t="shared" si="10"/>
        <v>3404504.01</v>
      </c>
      <c r="AL100" s="16">
        <f t="shared" si="11"/>
        <v>3502925.87</v>
      </c>
      <c r="AM100" s="26">
        <f t="shared" si="12"/>
        <v>-98421.860000000335</v>
      </c>
    </row>
    <row r="101" spans="1:39" x14ac:dyDescent="0.2">
      <c r="A101" s="1" t="s">
        <v>489</v>
      </c>
      <c r="B101" s="1" t="s">
        <v>490</v>
      </c>
      <c r="C101" s="66">
        <v>5077</v>
      </c>
      <c r="D101" s="67" t="s">
        <v>1175</v>
      </c>
      <c r="E101" s="328" t="s">
        <v>3107</v>
      </c>
      <c r="F101" s="228">
        <v>26959.72</v>
      </c>
      <c r="G101" s="228">
        <v>0</v>
      </c>
      <c r="H101" s="228">
        <v>69987.179999999993</v>
      </c>
      <c r="I101" s="328">
        <v>131452.9</v>
      </c>
      <c r="J101" s="328">
        <v>15438.37</v>
      </c>
      <c r="N101" s="232">
        <v>1923</v>
      </c>
      <c r="Q101" s="328">
        <v>-1898443.11</v>
      </c>
      <c r="R101" s="328">
        <v>2266060.31</v>
      </c>
      <c r="U101" s="229">
        <v>2240800.13</v>
      </c>
      <c r="W101" s="229">
        <v>176.42</v>
      </c>
      <c r="Y101" s="229">
        <v>1489080</v>
      </c>
      <c r="Z101" s="229">
        <v>36000</v>
      </c>
      <c r="AA101" s="230">
        <v>2743441.5</v>
      </c>
      <c r="AC101" s="230">
        <v>4140</v>
      </c>
      <c r="AD101" s="230">
        <v>1035923.25</v>
      </c>
      <c r="AE101" s="230">
        <v>108253.83</v>
      </c>
      <c r="AH101" s="76">
        <f t="shared" si="7"/>
        <v>96946.9</v>
      </c>
      <c r="AI101" s="31">
        <f t="shared" si="8"/>
        <v>1923</v>
      </c>
      <c r="AJ101" s="21">
        <f t="shared" si="9"/>
        <v>95023.9</v>
      </c>
      <c r="AK101" s="15">
        <f t="shared" si="10"/>
        <v>3766056.55</v>
      </c>
      <c r="AL101" s="16">
        <f t="shared" si="11"/>
        <v>3891758.58</v>
      </c>
      <c r="AM101" s="26">
        <f t="shared" si="12"/>
        <v>-125702.03000000026</v>
      </c>
    </row>
    <row r="102" spans="1:39" x14ac:dyDescent="0.2">
      <c r="A102" s="1" t="s">
        <v>489</v>
      </c>
      <c r="B102" s="1" t="s">
        <v>490</v>
      </c>
      <c r="C102" s="66">
        <v>3046</v>
      </c>
      <c r="D102" s="67" t="s">
        <v>1176</v>
      </c>
      <c r="E102" s="328" t="s">
        <v>3108</v>
      </c>
      <c r="F102" s="228">
        <v>154508.29</v>
      </c>
      <c r="G102" s="228">
        <v>0</v>
      </c>
      <c r="H102" s="228">
        <v>33247.870000000003</v>
      </c>
      <c r="I102" s="328">
        <v>-1197.17</v>
      </c>
      <c r="J102" s="328">
        <v>5728.42</v>
      </c>
      <c r="Q102" s="328">
        <v>-675047.02</v>
      </c>
      <c r="R102" s="328">
        <v>803987.63</v>
      </c>
      <c r="U102" s="229">
        <v>1476467.94</v>
      </c>
      <c r="W102" s="229">
        <v>561.22</v>
      </c>
      <c r="Y102" s="229">
        <v>593160</v>
      </c>
      <c r="Z102" s="229">
        <v>18000</v>
      </c>
      <c r="AA102" s="230">
        <v>1335660.53</v>
      </c>
      <c r="AC102" s="230">
        <v>6200</v>
      </c>
      <c r="AD102" s="230">
        <v>663091.52</v>
      </c>
      <c r="AE102" s="230">
        <v>19890.310000000001</v>
      </c>
      <c r="AH102" s="76">
        <f t="shared" si="7"/>
        <v>187756.16</v>
      </c>
      <c r="AI102" s="31">
        <f t="shared" si="8"/>
        <v>0</v>
      </c>
      <c r="AJ102" s="21">
        <f t="shared" si="9"/>
        <v>187756.16</v>
      </c>
      <c r="AK102" s="15">
        <f t="shared" si="10"/>
        <v>2088189.16</v>
      </c>
      <c r="AL102" s="16">
        <f t="shared" si="11"/>
        <v>2024842.36</v>
      </c>
      <c r="AM102" s="26">
        <f t="shared" si="12"/>
        <v>63346.799999999814</v>
      </c>
    </row>
    <row r="103" spans="1:39" x14ac:dyDescent="0.2">
      <c r="A103" s="1" t="s">
        <v>489</v>
      </c>
      <c r="B103" s="1" t="s">
        <v>490</v>
      </c>
      <c r="C103" s="66">
        <v>3486</v>
      </c>
      <c r="D103" s="67" t="s">
        <v>1177</v>
      </c>
      <c r="E103" s="328" t="s">
        <v>3109</v>
      </c>
      <c r="F103" s="228">
        <v>94367.84</v>
      </c>
      <c r="G103" s="228">
        <v>0</v>
      </c>
      <c r="H103" s="228">
        <v>3967.03</v>
      </c>
      <c r="I103" s="328">
        <v>80216.160000000003</v>
      </c>
      <c r="J103" s="328">
        <v>38</v>
      </c>
      <c r="N103" s="232">
        <v>0</v>
      </c>
      <c r="Q103" s="328">
        <v>-1427391.84</v>
      </c>
      <c r="R103" s="328">
        <v>2982456.62</v>
      </c>
      <c r="U103" s="229">
        <v>1261290.3400000001</v>
      </c>
      <c r="W103" s="229">
        <v>53367.54</v>
      </c>
      <c r="Y103" s="229">
        <v>753840</v>
      </c>
      <c r="AA103" s="230">
        <v>1366413</v>
      </c>
      <c r="AC103" s="230">
        <v>13300</v>
      </c>
      <c r="AD103" s="230">
        <v>747139.87</v>
      </c>
      <c r="AE103" s="230">
        <v>1318120.76</v>
      </c>
      <c r="AH103" s="76">
        <f t="shared" si="7"/>
        <v>98334.87</v>
      </c>
      <c r="AI103" s="31">
        <f t="shared" si="8"/>
        <v>0</v>
      </c>
      <c r="AJ103" s="21">
        <f t="shared" si="9"/>
        <v>98334.87</v>
      </c>
      <c r="AK103" s="15">
        <f t="shared" si="10"/>
        <v>2068497.8800000001</v>
      </c>
      <c r="AL103" s="16">
        <f t="shared" si="11"/>
        <v>3444973.63</v>
      </c>
      <c r="AM103" s="26">
        <f t="shared" si="12"/>
        <v>-1376475.7499999998</v>
      </c>
    </row>
    <row r="104" spans="1:39" x14ac:dyDescent="0.2">
      <c r="A104" s="1" t="s">
        <v>489</v>
      </c>
      <c r="B104" s="1" t="s">
        <v>490</v>
      </c>
      <c r="C104" s="66">
        <v>4158</v>
      </c>
      <c r="D104" s="67" t="s">
        <v>1178</v>
      </c>
      <c r="E104" s="328" t="s">
        <v>3110</v>
      </c>
      <c r="F104" s="228">
        <v>225217.07</v>
      </c>
      <c r="G104" s="228">
        <v>0</v>
      </c>
      <c r="H104" s="228">
        <v>32198.3</v>
      </c>
      <c r="I104" s="328">
        <v>5</v>
      </c>
      <c r="J104" s="328">
        <v>168731.4</v>
      </c>
      <c r="N104" s="232">
        <v>141.16999999999999</v>
      </c>
      <c r="Q104" s="328">
        <v>-1762863.99</v>
      </c>
      <c r="R104" s="328">
        <v>2096504</v>
      </c>
      <c r="U104" s="229">
        <v>1838163.59</v>
      </c>
      <c r="W104" s="229">
        <v>544.14</v>
      </c>
      <c r="Y104" s="229">
        <v>1216920</v>
      </c>
      <c r="Z104" s="229">
        <v>36000</v>
      </c>
      <c r="AA104" s="230">
        <v>2066234</v>
      </c>
      <c r="AD104" s="230">
        <v>901494.18</v>
      </c>
      <c r="AE104" s="230">
        <v>31528.959999999999</v>
      </c>
      <c r="AH104" s="76">
        <f t="shared" si="7"/>
        <v>257415.37</v>
      </c>
      <c r="AI104" s="31">
        <f t="shared" si="8"/>
        <v>141.16999999999999</v>
      </c>
      <c r="AJ104" s="21">
        <f t="shared" si="9"/>
        <v>257274.19999999998</v>
      </c>
      <c r="AK104" s="15">
        <f t="shared" si="10"/>
        <v>3091627.73</v>
      </c>
      <c r="AL104" s="16">
        <f t="shared" si="11"/>
        <v>2999257.14</v>
      </c>
      <c r="AM104" s="26">
        <f t="shared" si="12"/>
        <v>92370.589999999851</v>
      </c>
    </row>
    <row r="105" spans="1:39" x14ac:dyDescent="0.2">
      <c r="A105" s="1" t="s">
        <v>489</v>
      </c>
      <c r="B105" s="1" t="s">
        <v>490</v>
      </c>
      <c r="C105" s="66">
        <v>4935</v>
      </c>
      <c r="D105" s="67" t="s">
        <v>1179</v>
      </c>
      <c r="E105" s="328" t="s">
        <v>3111</v>
      </c>
      <c r="F105" s="228">
        <v>131843.1</v>
      </c>
      <c r="G105" s="228">
        <v>0</v>
      </c>
      <c r="H105" s="228">
        <v>50950.81</v>
      </c>
      <c r="I105" s="328">
        <v>388004.45</v>
      </c>
      <c r="J105" s="328">
        <v>43692.1</v>
      </c>
      <c r="N105" s="232">
        <v>101948.22</v>
      </c>
      <c r="Q105" s="328">
        <v>-3580141.2</v>
      </c>
      <c r="R105" s="328">
        <v>4349913</v>
      </c>
      <c r="U105" s="229">
        <v>2595643.84</v>
      </c>
      <c r="W105" s="229">
        <v>1239.7</v>
      </c>
      <c r="Y105" s="229">
        <v>656070</v>
      </c>
      <c r="Z105" s="229">
        <v>16500</v>
      </c>
      <c r="AA105" s="230">
        <v>1956307</v>
      </c>
      <c r="AD105" s="230">
        <v>1454579.57</v>
      </c>
      <c r="AE105" s="230">
        <v>115796.53</v>
      </c>
      <c r="AH105" s="76">
        <f t="shared" si="7"/>
        <v>182793.91</v>
      </c>
      <c r="AI105" s="31">
        <f t="shared" si="8"/>
        <v>101948.22</v>
      </c>
      <c r="AJ105" s="21">
        <f t="shared" si="9"/>
        <v>80845.69</v>
      </c>
      <c r="AK105" s="15">
        <f t="shared" si="10"/>
        <v>3269453.54</v>
      </c>
      <c r="AL105" s="16">
        <f t="shared" si="11"/>
        <v>3526683.1</v>
      </c>
      <c r="AM105" s="26">
        <f t="shared" si="12"/>
        <v>-257229.56000000006</v>
      </c>
    </row>
    <row r="106" spans="1:39" x14ac:dyDescent="0.2">
      <c r="A106" s="1" t="s">
        <v>489</v>
      </c>
      <c r="B106" s="1" t="s">
        <v>490</v>
      </c>
      <c r="C106" s="66">
        <v>4567</v>
      </c>
      <c r="D106" s="67" t="s">
        <v>1180</v>
      </c>
      <c r="E106" s="328" t="s">
        <v>3112</v>
      </c>
      <c r="F106" s="228">
        <v>398110.54</v>
      </c>
      <c r="G106" s="228">
        <v>0</v>
      </c>
      <c r="H106" s="228">
        <v>58725.31</v>
      </c>
      <c r="I106" s="328">
        <v>1225477.93</v>
      </c>
      <c r="J106" s="328">
        <v>7656.14</v>
      </c>
      <c r="Q106" s="328">
        <v>-705684.94</v>
      </c>
      <c r="R106" s="328">
        <v>2447083.0099999998</v>
      </c>
      <c r="U106" s="229">
        <v>4280862.42</v>
      </c>
      <c r="W106" s="229">
        <v>1145.46</v>
      </c>
      <c r="Y106" s="229">
        <v>559800</v>
      </c>
      <c r="Z106" s="229">
        <v>18000</v>
      </c>
      <c r="AA106" s="230">
        <v>1520289</v>
      </c>
      <c r="AD106" s="230">
        <v>3367689.04</v>
      </c>
      <c r="AE106" s="230">
        <v>23257.99</v>
      </c>
      <c r="AH106" s="76">
        <f t="shared" si="7"/>
        <v>456835.85</v>
      </c>
      <c r="AI106" s="31">
        <f t="shared" si="8"/>
        <v>0</v>
      </c>
      <c r="AJ106" s="21">
        <f t="shared" si="9"/>
        <v>456835.85</v>
      </c>
      <c r="AK106" s="15">
        <f t="shared" si="10"/>
        <v>4859807.88</v>
      </c>
      <c r="AL106" s="16">
        <f t="shared" si="11"/>
        <v>4911236.03</v>
      </c>
      <c r="AM106" s="26">
        <f t="shared" si="12"/>
        <v>-51428.150000000373</v>
      </c>
    </row>
    <row r="107" spans="1:39" x14ac:dyDescent="0.2">
      <c r="A107" s="1" t="s">
        <v>489</v>
      </c>
      <c r="B107" s="1" t="s">
        <v>490</v>
      </c>
      <c r="C107" s="66">
        <v>2903</v>
      </c>
      <c r="D107" s="67" t="s">
        <v>1181</v>
      </c>
      <c r="E107" s="328" t="s">
        <v>3195</v>
      </c>
      <c r="F107" s="228">
        <v>307850.02</v>
      </c>
      <c r="G107" s="228">
        <v>0</v>
      </c>
      <c r="H107" s="228">
        <v>72287.320000000007</v>
      </c>
      <c r="I107" s="328">
        <v>149257.10999999999</v>
      </c>
      <c r="J107" s="328">
        <v>3097.54</v>
      </c>
      <c r="N107" s="232">
        <v>323.2</v>
      </c>
      <c r="Q107" s="328">
        <v>-1828105.54</v>
      </c>
      <c r="R107" s="328">
        <v>2389700.83</v>
      </c>
      <c r="U107" s="229">
        <v>1536974.86</v>
      </c>
      <c r="W107" s="229">
        <v>1347.25</v>
      </c>
      <c r="Y107" s="229">
        <v>1210080</v>
      </c>
      <c r="Z107" s="229">
        <v>36000</v>
      </c>
      <c r="AA107" s="230">
        <v>2031078</v>
      </c>
      <c r="AD107" s="230">
        <v>656845.29</v>
      </c>
      <c r="AE107" s="230">
        <v>125905.32</v>
      </c>
      <c r="AH107" s="76">
        <f t="shared" si="7"/>
        <v>380137.34</v>
      </c>
      <c r="AI107" s="31">
        <f t="shared" si="8"/>
        <v>323.2</v>
      </c>
      <c r="AJ107" s="21">
        <f t="shared" si="9"/>
        <v>379814.14</v>
      </c>
      <c r="AK107" s="15">
        <f t="shared" si="10"/>
        <v>2784402.1100000003</v>
      </c>
      <c r="AL107" s="16">
        <f t="shared" si="11"/>
        <v>2813828.61</v>
      </c>
      <c r="AM107" s="26">
        <f t="shared" si="12"/>
        <v>-29426.499999999534</v>
      </c>
    </row>
    <row r="108" spans="1:39" x14ac:dyDescent="0.2">
      <c r="A108" s="1" t="s">
        <v>489</v>
      </c>
      <c r="B108" s="1" t="s">
        <v>490</v>
      </c>
      <c r="C108" s="66">
        <v>3112</v>
      </c>
      <c r="D108" s="67" t="s">
        <v>1182</v>
      </c>
      <c r="E108" s="328" t="s">
        <v>3196</v>
      </c>
      <c r="F108" s="228">
        <v>225397.91</v>
      </c>
      <c r="G108" s="228">
        <v>0</v>
      </c>
      <c r="H108" s="228">
        <v>115391.52</v>
      </c>
      <c r="I108" s="328">
        <v>143944.42000000001</v>
      </c>
      <c r="J108" s="328">
        <v>1025</v>
      </c>
      <c r="Q108" s="328">
        <v>-4892075.5999999996</v>
      </c>
      <c r="R108" s="328">
        <v>5385590.1100000003</v>
      </c>
      <c r="U108" s="229">
        <v>1317357.8600000001</v>
      </c>
      <c r="V108" s="229">
        <v>65520</v>
      </c>
      <c r="W108" s="229">
        <v>591.08000000000004</v>
      </c>
      <c r="Y108" s="229">
        <v>1755000</v>
      </c>
      <c r="AA108" s="230">
        <v>2293663</v>
      </c>
      <c r="AD108" s="230">
        <v>738793.52</v>
      </c>
      <c r="AE108" s="230">
        <v>113768.08</v>
      </c>
      <c r="AH108" s="76">
        <f t="shared" si="7"/>
        <v>340789.43</v>
      </c>
      <c r="AI108" s="31">
        <f t="shared" si="8"/>
        <v>0</v>
      </c>
      <c r="AJ108" s="21">
        <f t="shared" si="9"/>
        <v>340789.43</v>
      </c>
      <c r="AK108" s="15">
        <f t="shared" si="10"/>
        <v>3138468.9400000004</v>
      </c>
      <c r="AL108" s="16">
        <f t="shared" si="11"/>
        <v>3146224.6</v>
      </c>
      <c r="AM108" s="26">
        <f t="shared" si="12"/>
        <v>-7755.6599999996834</v>
      </c>
    </row>
    <row r="109" spans="1:39" x14ac:dyDescent="0.2">
      <c r="A109" s="1" t="s">
        <v>493</v>
      </c>
      <c r="B109" s="1" t="s">
        <v>494</v>
      </c>
      <c r="C109" s="66">
        <v>2783</v>
      </c>
      <c r="D109" s="67" t="s">
        <v>1183</v>
      </c>
      <c r="E109" s="328" t="s">
        <v>3113</v>
      </c>
      <c r="F109" s="228">
        <v>287009.58</v>
      </c>
      <c r="G109" s="228">
        <v>0</v>
      </c>
      <c r="H109" s="228">
        <v>12914.65</v>
      </c>
      <c r="I109" s="328">
        <v>170351.35</v>
      </c>
      <c r="J109" s="328">
        <v>58236.17</v>
      </c>
      <c r="N109" s="232">
        <v>0</v>
      </c>
      <c r="Q109" s="328">
        <v>-1214687.6200000001</v>
      </c>
      <c r="R109" s="328">
        <v>1851650.31</v>
      </c>
      <c r="U109" s="229">
        <v>1178269.78</v>
      </c>
      <c r="W109" s="229">
        <v>1371.44</v>
      </c>
      <c r="X109" s="229">
        <v>850</v>
      </c>
      <c r="Y109" s="229">
        <v>1182480</v>
      </c>
      <c r="Z109" s="229">
        <v>22800</v>
      </c>
      <c r="AA109" s="230">
        <v>1745649.28</v>
      </c>
      <c r="AD109" s="230">
        <v>591483.4</v>
      </c>
      <c r="AE109" s="230">
        <v>157083.48000000001</v>
      </c>
      <c r="AF109" s="230">
        <v>6</v>
      </c>
      <c r="AH109" s="76">
        <f t="shared" si="7"/>
        <v>299924.23000000004</v>
      </c>
      <c r="AI109" s="31">
        <f t="shared" si="8"/>
        <v>0</v>
      </c>
      <c r="AJ109" s="21">
        <f t="shared" si="9"/>
        <v>299924.23000000004</v>
      </c>
      <c r="AK109" s="15">
        <f t="shared" si="10"/>
        <v>2385771.2199999997</v>
      </c>
      <c r="AL109" s="16">
        <f t="shared" si="11"/>
        <v>2494222.16</v>
      </c>
      <c r="AM109" s="26">
        <f t="shared" si="12"/>
        <v>-108450.94000000041</v>
      </c>
    </row>
    <row r="110" spans="1:39" x14ac:dyDescent="0.2">
      <c r="A110" s="1" t="s">
        <v>493</v>
      </c>
      <c r="B110" s="1" t="s">
        <v>494</v>
      </c>
      <c r="C110" s="66">
        <v>3884</v>
      </c>
      <c r="D110" s="67" t="s">
        <v>1184</v>
      </c>
      <c r="E110" s="328" t="s">
        <v>3114</v>
      </c>
      <c r="F110" s="228">
        <v>474057.67</v>
      </c>
      <c r="G110" s="228">
        <v>0</v>
      </c>
      <c r="H110" s="228">
        <v>26074.39</v>
      </c>
      <c r="I110" s="328">
        <v>491336.94</v>
      </c>
      <c r="J110" s="328">
        <v>750455.91</v>
      </c>
      <c r="N110" s="232">
        <v>0</v>
      </c>
      <c r="Q110" s="328">
        <v>-343867.07</v>
      </c>
      <c r="R110" s="328">
        <v>1448584.45</v>
      </c>
      <c r="U110" s="229">
        <v>2295270.64</v>
      </c>
      <c r="W110" s="229">
        <v>1639.76</v>
      </c>
      <c r="X110" s="229">
        <v>30</v>
      </c>
      <c r="Y110" s="229">
        <v>1553320</v>
      </c>
      <c r="Z110" s="229">
        <v>61000</v>
      </c>
      <c r="AA110" s="230">
        <v>2216870.13</v>
      </c>
      <c r="AD110" s="230">
        <v>825714.15</v>
      </c>
      <c r="AE110" s="230">
        <v>231467.59</v>
      </c>
      <c r="AF110" s="230">
        <v>1</v>
      </c>
      <c r="AH110" s="76">
        <f t="shared" si="7"/>
        <v>500132.06</v>
      </c>
      <c r="AI110" s="31">
        <f t="shared" si="8"/>
        <v>0</v>
      </c>
      <c r="AJ110" s="21">
        <f t="shared" si="9"/>
        <v>500132.06</v>
      </c>
      <c r="AK110" s="15">
        <f t="shared" si="10"/>
        <v>3911260.4</v>
      </c>
      <c r="AL110" s="16">
        <f t="shared" si="11"/>
        <v>3274052.8699999996</v>
      </c>
      <c r="AM110" s="26">
        <f t="shared" si="12"/>
        <v>637207.53000000026</v>
      </c>
    </row>
    <row r="111" spans="1:39" x14ac:dyDescent="0.2">
      <c r="A111" s="1" t="s">
        <v>493</v>
      </c>
      <c r="B111" s="1" t="s">
        <v>494</v>
      </c>
      <c r="C111" s="66">
        <v>4358</v>
      </c>
      <c r="D111" s="67" t="s">
        <v>1185</v>
      </c>
      <c r="E111" s="328" t="s">
        <v>3115</v>
      </c>
      <c r="F111" s="228">
        <v>282804.71999999997</v>
      </c>
      <c r="H111" s="228">
        <v>37042.67</v>
      </c>
      <c r="I111" s="328">
        <v>361345.74</v>
      </c>
      <c r="J111" s="328">
        <v>48685.43</v>
      </c>
      <c r="N111" s="232">
        <v>777.9</v>
      </c>
      <c r="Q111" s="328">
        <v>-1450691.55</v>
      </c>
      <c r="R111" s="328">
        <v>2294612.94</v>
      </c>
      <c r="U111" s="229">
        <v>1660408.69</v>
      </c>
      <c r="W111" s="229">
        <v>1678.95</v>
      </c>
      <c r="X111" s="229">
        <v>90</v>
      </c>
      <c r="Y111" s="229">
        <v>1815840</v>
      </c>
      <c r="Z111" s="229">
        <v>18000</v>
      </c>
      <c r="AA111" s="230">
        <v>2565808.15</v>
      </c>
      <c r="AD111" s="230">
        <v>838446.29</v>
      </c>
      <c r="AE111" s="230">
        <v>206583.93</v>
      </c>
      <c r="AH111" s="76">
        <f t="shared" si="7"/>
        <v>319847.38999999996</v>
      </c>
      <c r="AI111" s="31">
        <f t="shared" si="8"/>
        <v>777.9</v>
      </c>
      <c r="AJ111" s="21">
        <f t="shared" si="9"/>
        <v>319069.48999999993</v>
      </c>
      <c r="AK111" s="15">
        <f t="shared" si="10"/>
        <v>3496017.6399999997</v>
      </c>
      <c r="AL111" s="16">
        <f t="shared" si="11"/>
        <v>3610838.37</v>
      </c>
      <c r="AM111" s="26">
        <f t="shared" si="12"/>
        <v>-114820.73000000045</v>
      </c>
    </row>
    <row r="112" spans="1:39" x14ac:dyDescent="0.2">
      <c r="A112" s="1" t="s">
        <v>493</v>
      </c>
      <c r="B112" s="1" t="s">
        <v>494</v>
      </c>
      <c r="C112" s="66">
        <v>1985</v>
      </c>
      <c r="D112" s="67" t="s">
        <v>1186</v>
      </c>
      <c r="E112" s="328" t="s">
        <v>3116</v>
      </c>
      <c r="F112" s="228">
        <v>39498.11</v>
      </c>
      <c r="G112" s="228">
        <v>0</v>
      </c>
      <c r="H112" s="228">
        <v>30457.26</v>
      </c>
      <c r="I112" s="328">
        <v>98710.51</v>
      </c>
      <c r="J112" s="328">
        <v>44825.42</v>
      </c>
      <c r="N112" s="232">
        <v>541</v>
      </c>
      <c r="Q112" s="328">
        <v>-1444625.05</v>
      </c>
      <c r="R112" s="328">
        <v>1767292.42</v>
      </c>
      <c r="U112" s="229">
        <v>1141737.98</v>
      </c>
      <c r="W112" s="229">
        <v>849.15</v>
      </c>
      <c r="Y112" s="229">
        <v>1780980</v>
      </c>
      <c r="Z112" s="229">
        <v>29400</v>
      </c>
      <c r="AA112" s="230">
        <v>2274780</v>
      </c>
      <c r="AD112" s="230">
        <v>660561.21</v>
      </c>
      <c r="AE112" s="230">
        <v>127342.99</v>
      </c>
      <c r="AH112" s="76">
        <f t="shared" si="7"/>
        <v>69955.37</v>
      </c>
      <c r="AI112" s="31">
        <f t="shared" si="8"/>
        <v>541</v>
      </c>
      <c r="AJ112" s="21">
        <f t="shared" si="9"/>
        <v>69414.37</v>
      </c>
      <c r="AK112" s="15">
        <f t="shared" si="10"/>
        <v>2952967.13</v>
      </c>
      <c r="AL112" s="16">
        <f t="shared" si="11"/>
        <v>3062684.2</v>
      </c>
      <c r="AM112" s="26">
        <f t="shared" si="12"/>
        <v>-109717.0700000003</v>
      </c>
    </row>
    <row r="113" spans="1:39" x14ac:dyDescent="0.2">
      <c r="A113" s="1" t="s">
        <v>493</v>
      </c>
      <c r="B113" s="1" t="s">
        <v>494</v>
      </c>
      <c r="C113" s="66">
        <v>4265</v>
      </c>
      <c r="D113" s="67" t="s">
        <v>1187</v>
      </c>
      <c r="E113" s="328" t="s">
        <v>3117</v>
      </c>
      <c r="F113" s="228">
        <v>193752.94</v>
      </c>
      <c r="G113" s="228">
        <v>0</v>
      </c>
      <c r="H113" s="228">
        <v>15877.34</v>
      </c>
      <c r="I113" s="328">
        <v>689224.01</v>
      </c>
      <c r="J113" s="328">
        <v>47159.62</v>
      </c>
      <c r="N113" s="232">
        <v>0</v>
      </c>
      <c r="Q113" s="328">
        <v>-712710.91</v>
      </c>
      <c r="R113" s="328">
        <v>1775492.61</v>
      </c>
      <c r="U113" s="229">
        <v>1670013.38</v>
      </c>
      <c r="W113" s="229">
        <v>941.41</v>
      </c>
      <c r="Y113" s="229">
        <v>1772000</v>
      </c>
      <c r="Z113" s="229">
        <v>54700</v>
      </c>
      <c r="AA113" s="230">
        <v>2679872</v>
      </c>
      <c r="AD113" s="230">
        <v>766613.9</v>
      </c>
      <c r="AE113" s="230">
        <v>167934.68</v>
      </c>
      <c r="AF113" s="230">
        <v>2</v>
      </c>
      <c r="AH113" s="76">
        <f t="shared" si="7"/>
        <v>209630.28</v>
      </c>
      <c r="AI113" s="31">
        <f t="shared" si="8"/>
        <v>0</v>
      </c>
      <c r="AJ113" s="21">
        <f t="shared" si="9"/>
        <v>209630.28</v>
      </c>
      <c r="AK113" s="15">
        <f t="shared" si="10"/>
        <v>3497654.79</v>
      </c>
      <c r="AL113" s="16">
        <f t="shared" si="11"/>
        <v>3614422.58</v>
      </c>
      <c r="AM113" s="26">
        <f t="shared" si="12"/>
        <v>-116767.79000000004</v>
      </c>
    </row>
    <row r="114" spans="1:39" x14ac:dyDescent="0.2">
      <c r="A114" s="1" t="s">
        <v>493</v>
      </c>
      <c r="B114" s="1" t="s">
        <v>494</v>
      </c>
      <c r="C114" s="66">
        <v>2947</v>
      </c>
      <c r="D114" s="67" t="s">
        <v>1188</v>
      </c>
      <c r="E114" s="328" t="s">
        <v>3197</v>
      </c>
      <c r="F114" s="228">
        <v>249282.95</v>
      </c>
      <c r="H114" s="228">
        <v>31261.24</v>
      </c>
      <c r="I114" s="328">
        <v>172017.34</v>
      </c>
      <c r="J114" s="328">
        <v>61334.15</v>
      </c>
      <c r="N114" s="232">
        <v>707.5</v>
      </c>
      <c r="Q114" s="328">
        <v>-1788225.22</v>
      </c>
      <c r="R114" s="328">
        <v>2441491.2400000002</v>
      </c>
      <c r="U114" s="229">
        <v>1250365.92</v>
      </c>
      <c r="W114" s="229">
        <v>1248.23</v>
      </c>
      <c r="X114" s="229">
        <v>680</v>
      </c>
      <c r="Y114" s="229">
        <v>1024290</v>
      </c>
      <c r="Z114" s="229">
        <v>16500</v>
      </c>
      <c r="AA114" s="230">
        <v>1535833.5</v>
      </c>
      <c r="AD114" s="230">
        <v>748468.29</v>
      </c>
      <c r="AE114" s="230">
        <v>148857.20000000001</v>
      </c>
      <c r="AF114" s="230">
        <v>3</v>
      </c>
      <c r="AH114" s="76">
        <f t="shared" si="7"/>
        <v>280544.19</v>
      </c>
      <c r="AI114" s="31">
        <f t="shared" si="8"/>
        <v>707.5</v>
      </c>
      <c r="AJ114" s="21">
        <f t="shared" si="9"/>
        <v>279836.69</v>
      </c>
      <c r="AK114" s="15">
        <f t="shared" si="10"/>
        <v>2293084.15</v>
      </c>
      <c r="AL114" s="16">
        <f t="shared" si="11"/>
        <v>2433161.9900000002</v>
      </c>
      <c r="AM114" s="26">
        <f t="shared" si="12"/>
        <v>-140077.84000000032</v>
      </c>
    </row>
    <row r="115" spans="1:39" x14ac:dyDescent="0.2">
      <c r="A115" s="1" t="s">
        <v>497</v>
      </c>
      <c r="B115" s="1" t="s">
        <v>498</v>
      </c>
      <c r="C115" s="66">
        <v>4403</v>
      </c>
      <c r="D115" s="67" t="s">
        <v>1189</v>
      </c>
      <c r="E115" s="328" t="s">
        <v>3118</v>
      </c>
      <c r="F115" s="228">
        <v>459984.98</v>
      </c>
      <c r="G115" s="228">
        <v>0</v>
      </c>
      <c r="H115" s="228">
        <v>30792.09</v>
      </c>
      <c r="I115" s="328">
        <v>122651.87</v>
      </c>
      <c r="J115" s="328">
        <v>102619.67</v>
      </c>
      <c r="L115" s="232">
        <v>65998.559999999998</v>
      </c>
      <c r="N115" s="232">
        <v>499.93</v>
      </c>
      <c r="Q115" s="328">
        <v>-1149072.96</v>
      </c>
      <c r="R115" s="328">
        <v>1753510.53</v>
      </c>
      <c r="S115" s="229">
        <v>1249.6199999999999</v>
      </c>
      <c r="U115" s="229">
        <v>1666643.23</v>
      </c>
      <c r="V115" s="229">
        <v>395000</v>
      </c>
      <c r="Y115" s="229">
        <v>2030220</v>
      </c>
      <c r="AA115" s="230">
        <v>3186302</v>
      </c>
      <c r="AB115" s="230">
        <v>5374</v>
      </c>
      <c r="AD115" s="230">
        <v>770532.27</v>
      </c>
      <c r="AE115" s="230">
        <v>85792.03</v>
      </c>
      <c r="AH115" s="76">
        <f t="shared" si="7"/>
        <v>490777.07</v>
      </c>
      <c r="AI115" s="31">
        <f t="shared" si="8"/>
        <v>66498.489999999991</v>
      </c>
      <c r="AJ115" s="21">
        <f t="shared" si="9"/>
        <v>424278.58</v>
      </c>
      <c r="AK115" s="15">
        <f t="shared" si="10"/>
        <v>4093112.85</v>
      </c>
      <c r="AL115" s="16">
        <f t="shared" si="11"/>
        <v>4048000.3</v>
      </c>
      <c r="AM115" s="26">
        <f t="shared" si="12"/>
        <v>45112.550000000279</v>
      </c>
    </row>
    <row r="116" spans="1:39" x14ac:dyDescent="0.2">
      <c r="A116" s="1" t="s">
        <v>497</v>
      </c>
      <c r="B116" s="1" t="s">
        <v>498</v>
      </c>
      <c r="C116" s="66">
        <v>5267</v>
      </c>
      <c r="D116" s="67" t="s">
        <v>1190</v>
      </c>
      <c r="E116" s="328" t="s">
        <v>3119</v>
      </c>
      <c r="F116" s="228">
        <v>436806.53</v>
      </c>
      <c r="G116" s="228">
        <v>0</v>
      </c>
      <c r="H116" s="228">
        <v>34740.14</v>
      </c>
      <c r="I116" s="328">
        <v>139050.44</v>
      </c>
      <c r="J116" s="328">
        <v>108991.64</v>
      </c>
      <c r="L116" s="232">
        <v>9075</v>
      </c>
      <c r="N116" s="232">
        <v>407.94</v>
      </c>
      <c r="Q116" s="328">
        <v>-1627293.33</v>
      </c>
      <c r="R116" s="328">
        <v>2570940.36</v>
      </c>
      <c r="S116" s="229">
        <v>2126.9</v>
      </c>
      <c r="U116" s="229">
        <v>2109513.5099999998</v>
      </c>
      <c r="V116" s="229">
        <v>204275</v>
      </c>
      <c r="Y116" s="229">
        <v>1313520</v>
      </c>
      <c r="AA116" s="230">
        <v>2876351</v>
      </c>
      <c r="AD116" s="230">
        <v>860810.28</v>
      </c>
      <c r="AE116" s="230">
        <v>117815.35</v>
      </c>
      <c r="AG116" s="230">
        <v>8000</v>
      </c>
      <c r="AH116" s="76">
        <f t="shared" si="7"/>
        <v>471546.67000000004</v>
      </c>
      <c r="AI116" s="31">
        <f t="shared" si="8"/>
        <v>9482.94</v>
      </c>
      <c r="AJ116" s="21">
        <f t="shared" si="9"/>
        <v>462063.73000000004</v>
      </c>
      <c r="AK116" s="15">
        <f t="shared" si="10"/>
        <v>3629435.4099999997</v>
      </c>
      <c r="AL116" s="16">
        <f t="shared" si="11"/>
        <v>3862976.6300000004</v>
      </c>
      <c r="AM116" s="26">
        <f t="shared" si="12"/>
        <v>-233541.22000000067</v>
      </c>
    </row>
    <row r="117" spans="1:39" x14ac:dyDescent="0.2">
      <c r="A117" s="1" t="s">
        <v>497</v>
      </c>
      <c r="B117" s="1" t="s">
        <v>498</v>
      </c>
      <c r="C117" s="66">
        <v>5254</v>
      </c>
      <c r="D117" s="67" t="s">
        <v>1191</v>
      </c>
      <c r="E117" s="328" t="s">
        <v>3120</v>
      </c>
      <c r="F117" s="228">
        <v>545782.9</v>
      </c>
      <c r="G117" s="228">
        <v>0</v>
      </c>
      <c r="H117" s="228">
        <v>34768.57</v>
      </c>
      <c r="I117" s="328">
        <v>821554.66</v>
      </c>
      <c r="J117" s="328">
        <v>145922</v>
      </c>
      <c r="L117" s="232">
        <v>26095</v>
      </c>
      <c r="N117" s="232">
        <v>572.74</v>
      </c>
      <c r="Q117" s="328">
        <v>-170613.03</v>
      </c>
      <c r="R117" s="328">
        <v>2193906.69</v>
      </c>
      <c r="S117" s="229">
        <v>2713.66</v>
      </c>
      <c r="U117" s="229">
        <v>1665305.77</v>
      </c>
      <c r="V117" s="229">
        <v>57000</v>
      </c>
      <c r="Y117" s="229">
        <v>1950240</v>
      </c>
      <c r="AA117" s="230">
        <v>3032424.29</v>
      </c>
      <c r="AD117" s="230">
        <v>900885.4</v>
      </c>
      <c r="AE117" s="230">
        <v>235883.01</v>
      </c>
      <c r="AG117" s="230">
        <v>8000</v>
      </c>
      <c r="AH117" s="76">
        <f t="shared" si="7"/>
        <v>580551.47</v>
      </c>
      <c r="AI117" s="31">
        <f t="shared" si="8"/>
        <v>26667.74</v>
      </c>
      <c r="AJ117" s="21">
        <f t="shared" si="9"/>
        <v>553883.73</v>
      </c>
      <c r="AK117" s="15">
        <f t="shared" si="10"/>
        <v>3675259.4299999997</v>
      </c>
      <c r="AL117" s="16">
        <f t="shared" si="11"/>
        <v>4177192.7</v>
      </c>
      <c r="AM117" s="26">
        <f t="shared" si="12"/>
        <v>-501933.27000000048</v>
      </c>
    </row>
    <row r="118" spans="1:39" x14ac:dyDescent="0.2">
      <c r="A118" s="1" t="s">
        <v>497</v>
      </c>
      <c r="B118" s="1" t="s">
        <v>498</v>
      </c>
      <c r="C118" s="66">
        <v>3104</v>
      </c>
      <c r="D118" s="67" t="s">
        <v>1192</v>
      </c>
      <c r="E118" s="328" t="s">
        <v>3121</v>
      </c>
      <c r="F118" s="228">
        <v>408195.15</v>
      </c>
      <c r="G118" s="228">
        <v>0</v>
      </c>
      <c r="H118" s="228">
        <v>52760.12</v>
      </c>
      <c r="I118" s="328">
        <v>394904.68</v>
      </c>
      <c r="J118" s="328">
        <v>67702</v>
      </c>
      <c r="L118" s="232">
        <v>36425.43</v>
      </c>
      <c r="N118" s="232">
        <v>276.17</v>
      </c>
      <c r="Q118" s="328">
        <v>-903477.65</v>
      </c>
      <c r="R118" s="328">
        <v>2140701.11</v>
      </c>
      <c r="S118" s="229">
        <v>2036.03</v>
      </c>
      <c r="U118" s="229">
        <v>1668095.19</v>
      </c>
      <c r="V118" s="229">
        <v>75000</v>
      </c>
      <c r="Y118" s="229">
        <v>950060</v>
      </c>
      <c r="AA118" s="230">
        <v>2215922</v>
      </c>
      <c r="AD118" s="230">
        <v>677236.45</v>
      </c>
      <c r="AE118" s="230">
        <v>144395.88</v>
      </c>
      <c r="AG118" s="230">
        <v>8000</v>
      </c>
      <c r="AH118" s="76">
        <f t="shared" si="7"/>
        <v>460955.27</v>
      </c>
      <c r="AI118" s="31">
        <f t="shared" si="8"/>
        <v>36701.599999999999</v>
      </c>
      <c r="AJ118" s="21">
        <f t="shared" si="9"/>
        <v>424253.67000000004</v>
      </c>
      <c r="AK118" s="15">
        <f t="shared" si="10"/>
        <v>2695191.2199999997</v>
      </c>
      <c r="AL118" s="16">
        <f t="shared" si="11"/>
        <v>3045554.33</v>
      </c>
      <c r="AM118" s="26">
        <f t="shared" si="12"/>
        <v>-350363.11000000034</v>
      </c>
    </row>
    <row r="119" spans="1:39" x14ac:dyDescent="0.2">
      <c r="A119" s="1" t="s">
        <v>497</v>
      </c>
      <c r="B119" s="1" t="s">
        <v>498</v>
      </c>
      <c r="C119" s="66">
        <v>5560</v>
      </c>
      <c r="D119" s="67" t="s">
        <v>1193</v>
      </c>
      <c r="E119" s="328" t="s">
        <v>3122</v>
      </c>
      <c r="F119" s="228">
        <v>631165.93000000005</v>
      </c>
      <c r="G119" s="228">
        <v>0</v>
      </c>
      <c r="H119" s="228">
        <v>18298.41</v>
      </c>
      <c r="I119" s="328">
        <v>361498.16</v>
      </c>
      <c r="J119" s="328">
        <v>103876.11</v>
      </c>
      <c r="L119" s="232">
        <v>45514</v>
      </c>
      <c r="N119" s="232">
        <v>0</v>
      </c>
      <c r="Q119" s="328">
        <v>-1244684.23</v>
      </c>
      <c r="R119" s="328">
        <v>2916966.34</v>
      </c>
      <c r="S119" s="229">
        <v>3691.52</v>
      </c>
      <c r="U119" s="229">
        <v>1701116.62</v>
      </c>
      <c r="V119" s="229">
        <v>215500</v>
      </c>
      <c r="Y119" s="229">
        <v>1784880</v>
      </c>
      <c r="AA119" s="230">
        <v>3046337</v>
      </c>
      <c r="AD119" s="230">
        <v>1044574.04</v>
      </c>
      <c r="AE119" s="230">
        <v>209234.6</v>
      </c>
      <c r="AG119" s="230">
        <v>8000</v>
      </c>
      <c r="AH119" s="76">
        <f t="shared" si="7"/>
        <v>649464.34000000008</v>
      </c>
      <c r="AI119" s="31">
        <f t="shared" si="8"/>
        <v>45514</v>
      </c>
      <c r="AJ119" s="21">
        <f t="shared" si="9"/>
        <v>603950.34000000008</v>
      </c>
      <c r="AK119" s="15">
        <f t="shared" si="10"/>
        <v>3705188.14</v>
      </c>
      <c r="AL119" s="16">
        <f t="shared" si="11"/>
        <v>4308145.6399999997</v>
      </c>
      <c r="AM119" s="26">
        <f t="shared" si="12"/>
        <v>-602957.49999999953</v>
      </c>
    </row>
    <row r="120" spans="1:39" x14ac:dyDescent="0.2">
      <c r="A120" s="1" t="s">
        <v>497</v>
      </c>
      <c r="B120" s="1" t="s">
        <v>498</v>
      </c>
      <c r="C120" s="66">
        <v>4224</v>
      </c>
      <c r="D120" s="67" t="s">
        <v>1194</v>
      </c>
      <c r="E120" s="328" t="s">
        <v>3123</v>
      </c>
      <c r="F120" s="228">
        <v>641173.32999999996</v>
      </c>
      <c r="G120" s="228">
        <v>0</v>
      </c>
      <c r="H120" s="228">
        <v>22148.959999999999</v>
      </c>
      <c r="I120" s="328">
        <v>2268535.73</v>
      </c>
      <c r="J120" s="328">
        <v>95745.34</v>
      </c>
      <c r="L120" s="232">
        <v>39075</v>
      </c>
      <c r="N120" s="232">
        <v>0</v>
      </c>
      <c r="Q120" s="328">
        <v>2203114.56</v>
      </c>
      <c r="R120" s="328">
        <v>1273796.02</v>
      </c>
      <c r="S120" s="229">
        <v>3344.19</v>
      </c>
      <c r="U120" s="229">
        <v>1690951.26</v>
      </c>
      <c r="V120" s="229">
        <v>181925</v>
      </c>
      <c r="Y120" s="229">
        <v>1616700</v>
      </c>
      <c r="Z120" s="229">
        <v>0.56000000000000005</v>
      </c>
      <c r="AA120" s="230">
        <v>2908780</v>
      </c>
      <c r="AD120" s="230">
        <v>838790.72</v>
      </c>
      <c r="AE120" s="230">
        <v>225732.51</v>
      </c>
      <c r="AG120" s="230">
        <v>8000</v>
      </c>
      <c r="AH120" s="76">
        <f t="shared" si="7"/>
        <v>663322.28999999992</v>
      </c>
      <c r="AI120" s="31">
        <f t="shared" si="8"/>
        <v>39075</v>
      </c>
      <c r="AJ120" s="21">
        <f t="shared" si="9"/>
        <v>624247.28999999992</v>
      </c>
      <c r="AK120" s="15">
        <f t="shared" si="10"/>
        <v>3492921.0100000002</v>
      </c>
      <c r="AL120" s="16">
        <f t="shared" si="11"/>
        <v>3981303.2299999995</v>
      </c>
      <c r="AM120" s="26">
        <f t="shared" si="12"/>
        <v>-488382.21999999927</v>
      </c>
    </row>
    <row r="121" spans="1:39" x14ac:dyDescent="0.2">
      <c r="A121" s="1" t="s">
        <v>497</v>
      </c>
      <c r="B121" s="1" t="s">
        <v>498</v>
      </c>
      <c r="C121" s="66">
        <v>6946</v>
      </c>
      <c r="D121" s="67" t="s">
        <v>1195</v>
      </c>
      <c r="E121" s="328" t="s">
        <v>3124</v>
      </c>
      <c r="F121" s="228">
        <v>521153.13</v>
      </c>
      <c r="G121" s="228">
        <v>0</v>
      </c>
      <c r="H121" s="228">
        <v>49519.27</v>
      </c>
      <c r="I121" s="328">
        <v>1030279.69</v>
      </c>
      <c r="J121" s="328">
        <v>195840.85</v>
      </c>
      <c r="L121" s="232">
        <v>55112.5</v>
      </c>
      <c r="N121" s="232">
        <v>0</v>
      </c>
      <c r="Q121" s="328">
        <v>529863.22</v>
      </c>
      <c r="R121" s="328">
        <v>1503797.2</v>
      </c>
      <c r="S121" s="229">
        <v>2943.83</v>
      </c>
      <c r="U121" s="229">
        <v>2421831.62</v>
      </c>
      <c r="V121" s="229">
        <v>391000</v>
      </c>
      <c r="Y121" s="229">
        <v>1716960</v>
      </c>
      <c r="Z121" s="229">
        <v>5400</v>
      </c>
      <c r="AA121" s="230">
        <v>3653809</v>
      </c>
      <c r="AD121" s="230">
        <v>1046297.01</v>
      </c>
      <c r="AE121" s="230">
        <v>122009.42</v>
      </c>
      <c r="AG121" s="230">
        <v>8000</v>
      </c>
      <c r="AH121" s="76">
        <f t="shared" si="7"/>
        <v>570672.4</v>
      </c>
      <c r="AI121" s="31">
        <f t="shared" si="8"/>
        <v>55112.5</v>
      </c>
      <c r="AJ121" s="21">
        <f t="shared" si="9"/>
        <v>515559.9</v>
      </c>
      <c r="AK121" s="15">
        <f t="shared" si="10"/>
        <v>4538135.45</v>
      </c>
      <c r="AL121" s="16">
        <f t="shared" si="11"/>
        <v>4830115.43</v>
      </c>
      <c r="AM121" s="26">
        <f t="shared" si="12"/>
        <v>-291979.97999999952</v>
      </c>
    </row>
    <row r="122" spans="1:39" x14ac:dyDescent="0.2">
      <c r="A122" s="1" t="s">
        <v>497</v>
      </c>
      <c r="B122" s="1" t="s">
        <v>498</v>
      </c>
      <c r="C122" s="66">
        <v>4263</v>
      </c>
      <c r="D122" s="67" t="s">
        <v>1196</v>
      </c>
      <c r="E122" s="328" t="s">
        <v>3125</v>
      </c>
      <c r="F122" s="228">
        <v>386951.95</v>
      </c>
      <c r="G122" s="228">
        <v>0</v>
      </c>
      <c r="H122" s="228">
        <v>34734.92</v>
      </c>
      <c r="I122" s="328">
        <v>418838.49</v>
      </c>
      <c r="J122" s="328">
        <v>142864.54999999999</v>
      </c>
      <c r="L122" s="232">
        <v>47808.92</v>
      </c>
      <c r="N122" s="232">
        <v>0</v>
      </c>
      <c r="Q122" s="328">
        <v>-325074</v>
      </c>
      <c r="R122" s="328">
        <v>1567499.51</v>
      </c>
      <c r="S122" s="229">
        <v>2545.16</v>
      </c>
      <c r="U122" s="229">
        <v>1285805.08</v>
      </c>
      <c r="V122" s="229">
        <v>426100</v>
      </c>
      <c r="Y122" s="229">
        <v>1819680</v>
      </c>
      <c r="AA122" s="230">
        <v>2644705</v>
      </c>
      <c r="AD122" s="230">
        <v>1099883.8700000001</v>
      </c>
      <c r="AE122" s="230">
        <v>88385.89</v>
      </c>
      <c r="AG122" s="230">
        <v>8000</v>
      </c>
      <c r="AH122" s="76">
        <f t="shared" si="7"/>
        <v>421686.87</v>
      </c>
      <c r="AI122" s="31">
        <f t="shared" si="8"/>
        <v>47808.92</v>
      </c>
      <c r="AJ122" s="21">
        <f t="shared" si="9"/>
        <v>373877.95</v>
      </c>
      <c r="AK122" s="15">
        <f t="shared" si="10"/>
        <v>3534130.24</v>
      </c>
      <c r="AL122" s="16">
        <f t="shared" si="11"/>
        <v>3840974.7600000002</v>
      </c>
      <c r="AM122" s="26">
        <f t="shared" si="12"/>
        <v>-306844.52</v>
      </c>
    </row>
    <row r="123" spans="1:39" x14ac:dyDescent="0.2">
      <c r="A123" s="1" t="s">
        <v>497</v>
      </c>
      <c r="B123" s="1" t="s">
        <v>498</v>
      </c>
      <c r="C123" s="66">
        <v>3035</v>
      </c>
      <c r="D123" s="67" t="s">
        <v>1197</v>
      </c>
      <c r="E123" s="328" t="s">
        <v>3202</v>
      </c>
      <c r="F123" s="228">
        <v>417531.21</v>
      </c>
      <c r="G123" s="228">
        <v>0</v>
      </c>
      <c r="H123" s="228">
        <v>22969.07</v>
      </c>
      <c r="I123" s="328">
        <v>556319.61</v>
      </c>
      <c r="J123" s="328">
        <v>134286.44</v>
      </c>
      <c r="N123" s="232">
        <v>772.2</v>
      </c>
      <c r="Q123" s="328">
        <v>-1170726.32</v>
      </c>
      <c r="R123" s="328">
        <v>2486417.9700000002</v>
      </c>
      <c r="S123" s="229">
        <v>2283.98</v>
      </c>
      <c r="U123" s="229">
        <v>1375868.73</v>
      </c>
      <c r="V123" s="229">
        <v>306500</v>
      </c>
      <c r="Y123" s="229">
        <v>926240</v>
      </c>
      <c r="Z123" s="229">
        <v>3762</v>
      </c>
      <c r="AA123" s="230">
        <v>1938495</v>
      </c>
      <c r="AD123" s="230">
        <v>690249.77</v>
      </c>
      <c r="AE123" s="230">
        <v>163267.46</v>
      </c>
      <c r="AG123" s="230">
        <v>8000</v>
      </c>
      <c r="AH123" s="76">
        <f t="shared" si="7"/>
        <v>440500.28</v>
      </c>
      <c r="AI123" s="31">
        <f t="shared" si="8"/>
        <v>772.2</v>
      </c>
      <c r="AJ123" s="21">
        <f t="shared" si="9"/>
        <v>439728.08</v>
      </c>
      <c r="AK123" s="15">
        <f t="shared" si="10"/>
        <v>2614654.71</v>
      </c>
      <c r="AL123" s="16">
        <f t="shared" si="11"/>
        <v>2800012.23</v>
      </c>
      <c r="AM123" s="26">
        <f t="shared" si="12"/>
        <v>-185357.52000000002</v>
      </c>
    </row>
    <row r="124" spans="1:39" x14ac:dyDescent="0.2">
      <c r="A124" s="1" t="s">
        <v>497</v>
      </c>
      <c r="B124" s="1" t="s">
        <v>498</v>
      </c>
      <c r="C124" s="66">
        <v>3444</v>
      </c>
      <c r="D124" s="67" t="s">
        <v>1198</v>
      </c>
      <c r="E124" s="328" t="s">
        <v>3203</v>
      </c>
      <c r="F124" s="228">
        <v>526223.55000000005</v>
      </c>
      <c r="G124" s="228">
        <v>0</v>
      </c>
      <c r="H124" s="228">
        <v>32111.86</v>
      </c>
      <c r="I124" s="328">
        <v>295046.67</v>
      </c>
      <c r="J124" s="328">
        <v>682226.08</v>
      </c>
      <c r="L124" s="232">
        <v>36551.019999999997</v>
      </c>
      <c r="N124" s="232">
        <v>0</v>
      </c>
      <c r="Q124" s="328">
        <v>-1386463.55</v>
      </c>
      <c r="R124" s="328">
        <v>2517902.33</v>
      </c>
      <c r="S124" s="229">
        <v>2235.19</v>
      </c>
      <c r="U124" s="229">
        <v>1646453.72</v>
      </c>
      <c r="V124" s="229">
        <v>190000</v>
      </c>
      <c r="Y124" s="229">
        <v>1085880</v>
      </c>
      <c r="Z124" s="229">
        <v>629300</v>
      </c>
      <c r="AA124" s="230">
        <v>2217821.16</v>
      </c>
      <c r="AB124" s="230">
        <v>600</v>
      </c>
      <c r="AD124" s="230">
        <v>765951.28</v>
      </c>
      <c r="AE124" s="230">
        <v>193878.11</v>
      </c>
      <c r="AG124" s="230">
        <v>8000</v>
      </c>
      <c r="AH124" s="76">
        <f t="shared" si="7"/>
        <v>558335.41</v>
      </c>
      <c r="AI124" s="31">
        <f t="shared" si="8"/>
        <v>36551.019999999997</v>
      </c>
      <c r="AJ124" s="21">
        <f t="shared" si="9"/>
        <v>521784.39</v>
      </c>
      <c r="AK124" s="15">
        <f t="shared" si="10"/>
        <v>3553868.91</v>
      </c>
      <c r="AL124" s="16">
        <f t="shared" si="11"/>
        <v>3186250.5500000003</v>
      </c>
      <c r="AM124" s="26">
        <f t="shared" si="12"/>
        <v>367618.35999999987</v>
      </c>
    </row>
    <row r="125" spans="1:39" x14ac:dyDescent="0.2">
      <c r="A125" s="1" t="s">
        <v>501</v>
      </c>
      <c r="B125" s="1" t="s">
        <v>502</v>
      </c>
      <c r="C125" s="66">
        <v>2224</v>
      </c>
      <c r="D125" s="67" t="s">
        <v>1199</v>
      </c>
      <c r="E125" s="328" t="s">
        <v>3126</v>
      </c>
      <c r="F125" s="228">
        <v>254359.65</v>
      </c>
      <c r="G125" s="228">
        <v>0</v>
      </c>
      <c r="H125" s="228">
        <v>84374.41</v>
      </c>
      <c r="I125" s="328">
        <v>99299.08</v>
      </c>
      <c r="J125" s="328">
        <v>38891.01</v>
      </c>
      <c r="L125" s="232">
        <v>13080</v>
      </c>
      <c r="N125" s="232">
        <v>0</v>
      </c>
      <c r="Q125" s="328">
        <v>-1685439.53</v>
      </c>
      <c r="R125" s="328">
        <v>2171633.4300000002</v>
      </c>
      <c r="U125" s="229">
        <v>1104508.68</v>
      </c>
      <c r="V125" s="229">
        <v>69700</v>
      </c>
      <c r="W125" s="229">
        <v>1370.35</v>
      </c>
      <c r="Y125" s="229">
        <v>1292004</v>
      </c>
      <c r="AA125" s="230">
        <v>1732665</v>
      </c>
      <c r="AB125" s="230">
        <v>840</v>
      </c>
      <c r="AD125" s="230">
        <v>635969.54</v>
      </c>
      <c r="AE125" s="230">
        <v>114434.9</v>
      </c>
      <c r="AF125" s="230">
        <v>6023.34</v>
      </c>
      <c r="AH125" s="76">
        <f t="shared" si="7"/>
        <v>338734.06</v>
      </c>
      <c r="AI125" s="31">
        <f t="shared" si="8"/>
        <v>13080</v>
      </c>
      <c r="AJ125" s="21">
        <f t="shared" si="9"/>
        <v>325654.06</v>
      </c>
      <c r="AK125" s="15">
        <f t="shared" si="10"/>
        <v>2467583.0300000003</v>
      </c>
      <c r="AL125" s="16">
        <f t="shared" si="11"/>
        <v>2489932.7799999998</v>
      </c>
      <c r="AM125" s="26">
        <f t="shared" si="12"/>
        <v>-22349.749999999534</v>
      </c>
    </row>
    <row r="126" spans="1:39" x14ac:dyDescent="0.2">
      <c r="A126" s="1" t="s">
        <v>501</v>
      </c>
      <c r="B126" s="1" t="s">
        <v>502</v>
      </c>
      <c r="C126" s="66">
        <v>6948</v>
      </c>
      <c r="D126" s="67" t="s">
        <v>1200</v>
      </c>
      <c r="E126" s="328" t="s">
        <v>3127</v>
      </c>
      <c r="F126" s="228">
        <v>168971.63</v>
      </c>
      <c r="G126" s="228">
        <v>0</v>
      </c>
      <c r="H126" s="228">
        <v>91448.26</v>
      </c>
      <c r="I126" s="328">
        <v>8</v>
      </c>
      <c r="J126" s="328">
        <v>141789.28</v>
      </c>
      <c r="L126" s="232">
        <v>22935</v>
      </c>
      <c r="N126" s="232">
        <v>1622.4</v>
      </c>
      <c r="Q126" s="328">
        <v>-1652729.38</v>
      </c>
      <c r="R126" s="328">
        <v>1977387.82</v>
      </c>
      <c r="U126" s="229">
        <v>2960264.32</v>
      </c>
      <c r="W126" s="229">
        <v>184386.47</v>
      </c>
      <c r="Y126" s="229">
        <v>2478810</v>
      </c>
      <c r="AA126" s="230">
        <v>4225972</v>
      </c>
      <c r="AD126" s="230">
        <v>1276745.3899999999</v>
      </c>
      <c r="AE126" s="230">
        <v>67742.070000000007</v>
      </c>
      <c r="AH126" s="76">
        <f t="shared" si="7"/>
        <v>260419.89</v>
      </c>
      <c r="AI126" s="31">
        <f t="shared" si="8"/>
        <v>24557.4</v>
      </c>
      <c r="AJ126" s="21">
        <f t="shared" si="9"/>
        <v>235862.49000000002</v>
      </c>
      <c r="AK126" s="15">
        <f t="shared" si="10"/>
        <v>5623460.79</v>
      </c>
      <c r="AL126" s="16">
        <f t="shared" si="11"/>
        <v>5570459.46</v>
      </c>
      <c r="AM126" s="26">
        <f t="shared" si="12"/>
        <v>53001.330000000075</v>
      </c>
    </row>
    <row r="127" spans="1:39" x14ac:dyDescent="0.2">
      <c r="A127" s="1" t="s">
        <v>501</v>
      </c>
      <c r="B127" s="1" t="s">
        <v>502</v>
      </c>
      <c r="C127" s="66">
        <v>2265</v>
      </c>
      <c r="D127" s="67" t="s">
        <v>1201</v>
      </c>
      <c r="E127" s="328" t="s">
        <v>3128</v>
      </c>
      <c r="F127" s="228">
        <v>224640.78</v>
      </c>
      <c r="G127" s="228">
        <v>0</v>
      </c>
      <c r="H127" s="228">
        <v>30056.51</v>
      </c>
      <c r="I127" s="328">
        <v>146225.53</v>
      </c>
      <c r="J127" s="328">
        <v>82050.66</v>
      </c>
      <c r="L127" s="232">
        <v>54621.04</v>
      </c>
      <c r="N127" s="232">
        <v>370</v>
      </c>
      <c r="Q127" s="328">
        <v>-1526009.42</v>
      </c>
      <c r="R127" s="328">
        <v>1774116.27</v>
      </c>
      <c r="U127" s="229">
        <v>1342823.56</v>
      </c>
      <c r="V127" s="229">
        <v>34300</v>
      </c>
      <c r="W127" s="229">
        <v>1172.3499999999999</v>
      </c>
      <c r="Y127" s="229">
        <v>1119495</v>
      </c>
      <c r="Z127" s="229">
        <v>5000</v>
      </c>
      <c r="AA127" s="230">
        <v>1556906.24</v>
      </c>
      <c r="AD127" s="230">
        <v>699164.81</v>
      </c>
      <c r="AE127" s="230">
        <v>66844.27</v>
      </c>
      <c r="AH127" s="76">
        <f t="shared" si="7"/>
        <v>254697.29</v>
      </c>
      <c r="AI127" s="31">
        <f t="shared" si="8"/>
        <v>54991.040000000001</v>
      </c>
      <c r="AJ127" s="21">
        <f t="shared" si="9"/>
        <v>199706.25</v>
      </c>
      <c r="AK127" s="15">
        <f t="shared" si="10"/>
        <v>2502790.91</v>
      </c>
      <c r="AL127" s="16">
        <f t="shared" si="11"/>
        <v>2322915.3199999998</v>
      </c>
      <c r="AM127" s="26">
        <f t="shared" si="12"/>
        <v>179875.59000000032</v>
      </c>
    </row>
    <row r="128" spans="1:39" x14ac:dyDescent="0.2">
      <c r="A128" s="1" t="s">
        <v>501</v>
      </c>
      <c r="B128" s="1" t="s">
        <v>502</v>
      </c>
      <c r="C128" s="66">
        <v>4502</v>
      </c>
      <c r="D128" s="67" t="s">
        <v>1202</v>
      </c>
      <c r="E128" s="328" t="s">
        <v>3129</v>
      </c>
      <c r="F128" s="228">
        <v>577105.06000000006</v>
      </c>
      <c r="G128" s="228">
        <v>0</v>
      </c>
      <c r="H128" s="228">
        <v>167204.29</v>
      </c>
      <c r="I128" s="328">
        <v>104255.78</v>
      </c>
      <c r="J128" s="328">
        <v>83805.45</v>
      </c>
      <c r="L128" s="232">
        <v>33412.5</v>
      </c>
      <c r="N128" s="232">
        <v>3360.58</v>
      </c>
      <c r="Q128" s="328">
        <v>-1089492.53</v>
      </c>
      <c r="R128" s="328">
        <v>1520211.94</v>
      </c>
      <c r="U128" s="229">
        <v>1993664.06</v>
      </c>
      <c r="W128" s="229">
        <v>2123.88</v>
      </c>
      <c r="Y128" s="229">
        <v>2492324.79</v>
      </c>
      <c r="AA128" s="230">
        <v>2989201.79</v>
      </c>
      <c r="AD128" s="230">
        <v>986529.33</v>
      </c>
      <c r="AE128" s="230">
        <v>47503.519999999997</v>
      </c>
      <c r="AH128" s="76">
        <f t="shared" si="7"/>
        <v>744309.35000000009</v>
      </c>
      <c r="AI128" s="31">
        <f t="shared" si="8"/>
        <v>36773.08</v>
      </c>
      <c r="AJ128" s="21">
        <f t="shared" si="9"/>
        <v>707536.27000000014</v>
      </c>
      <c r="AK128" s="15">
        <f t="shared" si="10"/>
        <v>4488112.7300000004</v>
      </c>
      <c r="AL128" s="16">
        <f t="shared" si="11"/>
        <v>4023234.64</v>
      </c>
      <c r="AM128" s="26">
        <f t="shared" si="12"/>
        <v>464878.09000000032</v>
      </c>
    </row>
    <row r="129" spans="1:39" x14ac:dyDescent="0.2">
      <c r="A129" s="1" t="s">
        <v>501</v>
      </c>
      <c r="B129" s="1" t="s">
        <v>502</v>
      </c>
      <c r="C129" s="66">
        <v>6455</v>
      </c>
      <c r="D129" s="67" t="s">
        <v>1203</v>
      </c>
      <c r="E129" s="328" t="s">
        <v>3130</v>
      </c>
      <c r="F129" s="228">
        <v>681206.56</v>
      </c>
      <c r="G129" s="228">
        <v>0</v>
      </c>
      <c r="H129" s="228">
        <v>42890.39</v>
      </c>
      <c r="I129" s="328">
        <v>145708.1</v>
      </c>
      <c r="J129" s="328">
        <v>170269.32</v>
      </c>
      <c r="L129" s="232">
        <v>50925</v>
      </c>
      <c r="N129" s="232">
        <v>335.51</v>
      </c>
      <c r="Q129" s="328">
        <v>-1402279.8</v>
      </c>
      <c r="R129" s="328">
        <v>2436322.09</v>
      </c>
      <c r="U129" s="229">
        <v>2361492.88</v>
      </c>
      <c r="V129" s="229">
        <v>284325</v>
      </c>
      <c r="W129" s="229">
        <v>3253.97</v>
      </c>
      <c r="Y129" s="229">
        <v>1453614</v>
      </c>
      <c r="Z129" s="229">
        <v>11200</v>
      </c>
      <c r="AA129" s="230">
        <v>2797882</v>
      </c>
      <c r="AC129" s="230">
        <v>2000</v>
      </c>
      <c r="AD129" s="230">
        <v>1274048.55</v>
      </c>
      <c r="AE129" s="230">
        <v>85183.73</v>
      </c>
      <c r="AH129" s="76">
        <f t="shared" si="7"/>
        <v>724096.95000000007</v>
      </c>
      <c r="AI129" s="31">
        <f t="shared" si="8"/>
        <v>51260.51</v>
      </c>
      <c r="AJ129" s="21">
        <f t="shared" si="9"/>
        <v>672836.44000000006</v>
      </c>
      <c r="AK129" s="15">
        <f t="shared" si="10"/>
        <v>4113885.85</v>
      </c>
      <c r="AL129" s="16">
        <f t="shared" si="11"/>
        <v>4159114.28</v>
      </c>
      <c r="AM129" s="26">
        <f t="shared" si="12"/>
        <v>-45228.429999999702</v>
      </c>
    </row>
    <row r="130" spans="1:39" x14ac:dyDescent="0.2">
      <c r="A130" s="1" t="s">
        <v>501</v>
      </c>
      <c r="B130" s="1" t="s">
        <v>502</v>
      </c>
      <c r="C130" s="66">
        <v>1661</v>
      </c>
      <c r="D130" s="67" t="s">
        <v>1204</v>
      </c>
      <c r="E130" s="328" t="s">
        <v>3131</v>
      </c>
      <c r="F130" s="228">
        <v>105415.84</v>
      </c>
      <c r="G130" s="228">
        <v>0</v>
      </c>
      <c r="H130" s="228">
        <v>101271.35</v>
      </c>
      <c r="I130" s="328">
        <v>269859.78999999998</v>
      </c>
      <c r="J130" s="328">
        <v>94366.44</v>
      </c>
      <c r="L130" s="232">
        <v>13274</v>
      </c>
      <c r="N130" s="232">
        <v>0</v>
      </c>
      <c r="Q130" s="328">
        <v>-1187605.8899999999</v>
      </c>
      <c r="R130" s="328">
        <v>1752442.7</v>
      </c>
      <c r="U130" s="229">
        <v>1012327.13</v>
      </c>
      <c r="V130" s="229">
        <v>201700</v>
      </c>
      <c r="W130" s="229">
        <v>778</v>
      </c>
      <c r="Y130" s="229">
        <v>623796</v>
      </c>
      <c r="Z130" s="229">
        <v>2800</v>
      </c>
      <c r="AA130" s="230">
        <v>999964</v>
      </c>
      <c r="AD130" s="230">
        <v>701235.12</v>
      </c>
      <c r="AE130" s="230">
        <v>147399.4</v>
      </c>
      <c r="AH130" s="76">
        <f t="shared" si="7"/>
        <v>206687.19</v>
      </c>
      <c r="AI130" s="31">
        <f t="shared" si="8"/>
        <v>13274</v>
      </c>
      <c r="AJ130" s="21">
        <f t="shared" si="9"/>
        <v>193413.19</v>
      </c>
      <c r="AK130" s="15">
        <f t="shared" si="10"/>
        <v>1841401.13</v>
      </c>
      <c r="AL130" s="16">
        <f t="shared" si="11"/>
        <v>1848598.52</v>
      </c>
      <c r="AM130" s="26">
        <f t="shared" si="12"/>
        <v>-7197.3900000001304</v>
      </c>
    </row>
    <row r="131" spans="1:39" x14ac:dyDescent="0.2">
      <c r="A131" s="1" t="s">
        <v>501</v>
      </c>
      <c r="B131" s="1" t="s">
        <v>502</v>
      </c>
      <c r="C131" s="66">
        <v>1935</v>
      </c>
      <c r="D131" s="67" t="s">
        <v>1205</v>
      </c>
      <c r="E131" s="328" t="s">
        <v>3132</v>
      </c>
      <c r="F131" s="228">
        <v>222194.18</v>
      </c>
      <c r="G131" s="228">
        <v>0</v>
      </c>
      <c r="H131" s="228">
        <v>28262.7</v>
      </c>
      <c r="I131" s="328">
        <v>282334.71000000002</v>
      </c>
      <c r="J131" s="328">
        <v>59840.55</v>
      </c>
      <c r="L131" s="232">
        <v>19775</v>
      </c>
      <c r="N131" s="232">
        <v>337.75</v>
      </c>
      <c r="Q131" s="328">
        <v>-1911783.48</v>
      </c>
      <c r="R131" s="328">
        <v>2586652.75</v>
      </c>
      <c r="U131" s="229">
        <v>1025415.09</v>
      </c>
      <c r="W131" s="229">
        <v>1031</v>
      </c>
      <c r="Y131" s="229">
        <v>1237233</v>
      </c>
      <c r="Z131" s="229">
        <v>2800</v>
      </c>
      <c r="AA131" s="230">
        <v>1548605</v>
      </c>
      <c r="AD131" s="230">
        <v>665081.76</v>
      </c>
      <c r="AE131" s="230">
        <v>155142.21</v>
      </c>
      <c r="AH131" s="76">
        <f t="shared" si="7"/>
        <v>250456.88</v>
      </c>
      <c r="AI131" s="31">
        <f t="shared" si="8"/>
        <v>20112.75</v>
      </c>
      <c r="AJ131" s="21">
        <f t="shared" si="9"/>
        <v>230344.13</v>
      </c>
      <c r="AK131" s="15">
        <f t="shared" si="10"/>
        <v>2266479.09</v>
      </c>
      <c r="AL131" s="16">
        <f t="shared" si="11"/>
        <v>2368828.9699999997</v>
      </c>
      <c r="AM131" s="26">
        <f t="shared" si="12"/>
        <v>-102349.87999999989</v>
      </c>
    </row>
    <row r="132" spans="1:39" x14ac:dyDescent="0.2">
      <c r="A132" s="1" t="s">
        <v>501</v>
      </c>
      <c r="B132" s="1" t="s">
        <v>502</v>
      </c>
      <c r="C132" s="66">
        <v>4296</v>
      </c>
      <c r="D132" s="67" t="s">
        <v>1206</v>
      </c>
      <c r="E132" s="328" t="s">
        <v>3133</v>
      </c>
      <c r="F132" s="228">
        <v>399254.06</v>
      </c>
      <c r="G132" s="228">
        <v>0</v>
      </c>
      <c r="H132" s="228">
        <v>113664.15</v>
      </c>
      <c r="I132" s="328">
        <v>31899.81</v>
      </c>
      <c r="J132" s="328">
        <v>44468.56</v>
      </c>
      <c r="L132" s="232">
        <v>19925</v>
      </c>
      <c r="Q132" s="328">
        <v>-1621113.54</v>
      </c>
      <c r="R132" s="328">
        <v>1898238.82</v>
      </c>
      <c r="U132" s="229">
        <v>1659116.79</v>
      </c>
      <c r="V132" s="229">
        <v>151500</v>
      </c>
      <c r="W132" s="229">
        <v>1510.27</v>
      </c>
      <c r="Y132" s="229">
        <v>1758111</v>
      </c>
      <c r="Z132" s="229">
        <v>2800</v>
      </c>
      <c r="AA132" s="230">
        <v>2302877.64</v>
      </c>
      <c r="AD132" s="230">
        <v>905013.45</v>
      </c>
      <c r="AE132" s="230">
        <v>72910.67</v>
      </c>
      <c r="AH132" s="76">
        <f t="shared" si="7"/>
        <v>512918.20999999996</v>
      </c>
      <c r="AI132" s="31">
        <f t="shared" si="8"/>
        <v>19925</v>
      </c>
      <c r="AJ132" s="21">
        <f t="shared" si="9"/>
        <v>492993.20999999996</v>
      </c>
      <c r="AK132" s="15">
        <f t="shared" si="10"/>
        <v>3573038.06</v>
      </c>
      <c r="AL132" s="16">
        <f t="shared" si="11"/>
        <v>3280801.76</v>
      </c>
      <c r="AM132" s="26">
        <f t="shared" si="12"/>
        <v>292236.30000000028</v>
      </c>
    </row>
    <row r="133" spans="1:39" x14ac:dyDescent="0.2">
      <c r="A133" s="1" t="s">
        <v>501</v>
      </c>
      <c r="B133" s="1" t="s">
        <v>502</v>
      </c>
      <c r="C133" s="66">
        <v>4985</v>
      </c>
      <c r="D133" s="67" t="s">
        <v>1207</v>
      </c>
      <c r="E133" s="328" t="s">
        <v>3134</v>
      </c>
      <c r="F133" s="228">
        <v>598034.13</v>
      </c>
      <c r="G133" s="228">
        <v>0</v>
      </c>
      <c r="H133" s="228">
        <v>76852.509999999995</v>
      </c>
      <c r="I133" s="328">
        <v>291490.37</v>
      </c>
      <c r="J133" s="328">
        <v>9540.89</v>
      </c>
      <c r="L133" s="232">
        <v>16875</v>
      </c>
      <c r="Q133" s="328">
        <v>-1302457.95</v>
      </c>
      <c r="R133" s="328">
        <v>2434424.27</v>
      </c>
      <c r="U133" s="229">
        <v>1239292.0900000001</v>
      </c>
      <c r="W133" s="229">
        <v>2223.91</v>
      </c>
      <c r="Y133" s="229">
        <v>1739607</v>
      </c>
      <c r="AA133" s="230">
        <v>2347233</v>
      </c>
      <c r="AD133" s="230">
        <v>663265.19999999995</v>
      </c>
      <c r="AE133" s="230">
        <v>143548.22</v>
      </c>
      <c r="AH133" s="76">
        <f t="shared" ref="AH133:AH189" si="13">SUM(F133:H133)</f>
        <v>674886.64</v>
      </c>
      <c r="AI133" s="31">
        <f t="shared" ref="AI133:AI189" si="14">SUM(K133:N133)</f>
        <v>16875</v>
      </c>
      <c r="AJ133" s="21">
        <f t="shared" ref="AJ133:AJ189" si="15">AH133-AI133</f>
        <v>658011.64</v>
      </c>
      <c r="AK133" s="15">
        <f t="shared" ref="AK133:AK189" si="16">SUM(S133:Z133)</f>
        <v>2981123</v>
      </c>
      <c r="AL133" s="16">
        <f t="shared" ref="AL133:AL189" si="17">SUM(AA133:AG133)</f>
        <v>3154046.4200000004</v>
      </c>
      <c r="AM133" s="26">
        <f t="shared" ref="AM133:AM189" si="18">AK133-AL133</f>
        <v>-172923.42000000039</v>
      </c>
    </row>
    <row r="134" spans="1:39" x14ac:dyDescent="0.2">
      <c r="A134" s="1" t="s">
        <v>501</v>
      </c>
      <c r="B134" s="1" t="s">
        <v>502</v>
      </c>
      <c r="C134" s="66">
        <v>6488</v>
      </c>
      <c r="D134" s="67" t="s">
        <v>1208</v>
      </c>
      <c r="E134" s="328" t="s">
        <v>3135</v>
      </c>
      <c r="F134" s="228">
        <v>388964.87</v>
      </c>
      <c r="G134" s="228">
        <v>0</v>
      </c>
      <c r="H134" s="228">
        <v>56858.39</v>
      </c>
      <c r="I134" s="328">
        <v>364075.78</v>
      </c>
      <c r="J134" s="328">
        <v>30702.44</v>
      </c>
      <c r="L134" s="232">
        <v>45587.5</v>
      </c>
      <c r="N134" s="232">
        <v>26</v>
      </c>
      <c r="Q134" s="328">
        <v>-1583267.35</v>
      </c>
      <c r="R134" s="328">
        <v>2150215.54</v>
      </c>
      <c r="U134" s="229">
        <v>2294514.38</v>
      </c>
      <c r="V134" s="229">
        <v>687710</v>
      </c>
      <c r="W134" s="229">
        <v>415.5</v>
      </c>
      <c r="Y134" s="229">
        <v>1175202</v>
      </c>
      <c r="AA134" s="230">
        <v>2366827</v>
      </c>
      <c r="AD134" s="230">
        <v>1418228.27</v>
      </c>
      <c r="AE134" s="230">
        <v>144746.82</v>
      </c>
      <c r="AH134" s="76">
        <f t="shared" si="13"/>
        <v>445823.26</v>
      </c>
      <c r="AI134" s="31">
        <f t="shared" si="14"/>
        <v>45613.5</v>
      </c>
      <c r="AJ134" s="21">
        <f t="shared" si="15"/>
        <v>400209.76</v>
      </c>
      <c r="AK134" s="15">
        <f t="shared" si="16"/>
        <v>4157841.88</v>
      </c>
      <c r="AL134" s="16">
        <f t="shared" si="17"/>
        <v>3929802.09</v>
      </c>
      <c r="AM134" s="26">
        <f t="shared" si="18"/>
        <v>228039.79000000004</v>
      </c>
    </row>
    <row r="135" spans="1:39" x14ac:dyDescent="0.2">
      <c r="A135" s="1" t="s">
        <v>501</v>
      </c>
      <c r="B135" s="1" t="s">
        <v>502</v>
      </c>
      <c r="C135" s="66">
        <v>789</v>
      </c>
      <c r="D135" s="67" t="s">
        <v>1209</v>
      </c>
      <c r="E135" s="328" t="s">
        <v>3198</v>
      </c>
      <c r="F135" s="228">
        <v>164470.59</v>
      </c>
      <c r="G135" s="228">
        <v>0</v>
      </c>
      <c r="H135" s="228">
        <v>27997.59</v>
      </c>
      <c r="I135" s="328">
        <v>215968</v>
      </c>
      <c r="J135" s="328">
        <v>61391.66</v>
      </c>
      <c r="L135" s="232">
        <v>11475</v>
      </c>
      <c r="N135" s="232">
        <v>7</v>
      </c>
      <c r="Q135" s="328">
        <v>-1165121.46</v>
      </c>
      <c r="R135" s="328">
        <v>1699412.19</v>
      </c>
      <c r="U135" s="229">
        <v>785406.05</v>
      </c>
      <c r="V135" s="229">
        <v>50950</v>
      </c>
      <c r="W135" s="229">
        <v>676.37</v>
      </c>
      <c r="Y135" s="229">
        <v>828891</v>
      </c>
      <c r="Z135" s="229">
        <v>2800</v>
      </c>
      <c r="AA135" s="230">
        <v>1148377</v>
      </c>
      <c r="AD135" s="230">
        <v>449449.19</v>
      </c>
      <c r="AE135" s="230">
        <v>146842.12</v>
      </c>
      <c r="AH135" s="76">
        <f t="shared" si="13"/>
        <v>192468.18</v>
      </c>
      <c r="AI135" s="31">
        <f t="shared" si="14"/>
        <v>11482</v>
      </c>
      <c r="AJ135" s="21">
        <f t="shared" si="15"/>
        <v>180986.18</v>
      </c>
      <c r="AK135" s="15">
        <f t="shared" si="16"/>
        <v>1668723.42</v>
      </c>
      <c r="AL135" s="16">
        <f t="shared" si="17"/>
        <v>1744668.31</v>
      </c>
      <c r="AM135" s="26">
        <f t="shared" si="18"/>
        <v>-75944.89000000013</v>
      </c>
    </row>
    <row r="136" spans="1:39" x14ac:dyDescent="0.2">
      <c r="A136" s="1" t="s">
        <v>505</v>
      </c>
      <c r="B136" s="1" t="s">
        <v>506</v>
      </c>
      <c r="C136" s="66">
        <v>8307</v>
      </c>
      <c r="D136" s="67" t="s">
        <v>1210</v>
      </c>
      <c r="E136" s="328" t="s">
        <v>3136</v>
      </c>
      <c r="F136" s="228">
        <v>809164.26</v>
      </c>
      <c r="G136" s="228">
        <v>156350</v>
      </c>
      <c r="H136" s="228">
        <v>131594.6</v>
      </c>
      <c r="I136" s="328">
        <v>851000.07</v>
      </c>
      <c r="J136" s="328">
        <v>56789.65</v>
      </c>
      <c r="L136" s="232">
        <v>166662.5</v>
      </c>
      <c r="N136" s="232">
        <v>16347.13</v>
      </c>
      <c r="Q136" s="328">
        <v>-486284.09</v>
      </c>
      <c r="R136" s="328">
        <v>3628521.74</v>
      </c>
      <c r="U136" s="229">
        <v>3807794.28</v>
      </c>
      <c r="W136" s="229">
        <v>3354.27</v>
      </c>
      <c r="Y136" s="229">
        <v>2393263.96</v>
      </c>
      <c r="Z136" s="229">
        <v>64500</v>
      </c>
      <c r="AA136" s="230">
        <v>4127424.33</v>
      </c>
      <c r="AB136" s="230">
        <v>21562</v>
      </c>
      <c r="AD136" s="230">
        <v>1730392.22</v>
      </c>
      <c r="AE136" s="230">
        <v>1705455.46</v>
      </c>
      <c r="AF136" s="230">
        <v>4427.2</v>
      </c>
      <c r="AH136" s="76">
        <f t="shared" si="13"/>
        <v>1097108.8600000001</v>
      </c>
      <c r="AI136" s="31">
        <f t="shared" si="14"/>
        <v>183009.63</v>
      </c>
      <c r="AJ136" s="21">
        <f t="shared" si="15"/>
        <v>914099.2300000001</v>
      </c>
      <c r="AK136" s="15">
        <f t="shared" si="16"/>
        <v>6268912.5099999998</v>
      </c>
      <c r="AL136" s="16">
        <f t="shared" si="17"/>
        <v>7589261.21</v>
      </c>
      <c r="AM136" s="26">
        <f t="shared" si="18"/>
        <v>-1320348.7000000002</v>
      </c>
    </row>
    <row r="137" spans="1:39" x14ac:dyDescent="0.2">
      <c r="A137" s="1" t="s">
        <v>505</v>
      </c>
      <c r="B137" s="1" t="s">
        <v>506</v>
      </c>
      <c r="C137" s="66">
        <v>4857</v>
      </c>
      <c r="D137" s="67" t="s">
        <v>1211</v>
      </c>
      <c r="E137" s="328" t="s">
        <v>3137</v>
      </c>
      <c r="F137" s="228">
        <v>269970.58</v>
      </c>
      <c r="G137" s="228">
        <v>60320</v>
      </c>
      <c r="H137" s="228">
        <v>71316.7</v>
      </c>
      <c r="I137" s="328">
        <v>1284724.23</v>
      </c>
      <c r="J137" s="328">
        <v>606868.67000000004</v>
      </c>
      <c r="L137" s="232">
        <v>68195</v>
      </c>
      <c r="N137" s="232">
        <v>12500</v>
      </c>
      <c r="Q137" s="328">
        <v>3058059.96</v>
      </c>
      <c r="R137" s="328">
        <v>365872.84</v>
      </c>
      <c r="U137" s="229">
        <v>1837915.6</v>
      </c>
      <c r="W137" s="229">
        <v>1282.77</v>
      </c>
      <c r="Y137" s="229">
        <v>1457503.5</v>
      </c>
      <c r="Z137" s="229">
        <v>22500</v>
      </c>
      <c r="AA137" s="230">
        <v>2207148.5</v>
      </c>
      <c r="AB137" s="230">
        <v>4960</v>
      </c>
      <c r="AD137" s="230">
        <v>1309898.04</v>
      </c>
      <c r="AE137" s="230">
        <v>1008610.95</v>
      </c>
      <c r="AF137" s="230">
        <v>12</v>
      </c>
      <c r="AH137" s="76">
        <f t="shared" si="13"/>
        <v>401607.28</v>
      </c>
      <c r="AI137" s="31">
        <f t="shared" si="14"/>
        <v>80695</v>
      </c>
      <c r="AJ137" s="21">
        <f t="shared" si="15"/>
        <v>320912.28000000003</v>
      </c>
      <c r="AK137" s="15">
        <f t="shared" si="16"/>
        <v>3319201.87</v>
      </c>
      <c r="AL137" s="16">
        <f t="shared" si="17"/>
        <v>4530629.49</v>
      </c>
      <c r="AM137" s="26">
        <f t="shared" si="18"/>
        <v>-1211427.6200000001</v>
      </c>
    </row>
    <row r="138" spans="1:39" x14ac:dyDescent="0.2">
      <c r="A138" s="1" t="s">
        <v>505</v>
      </c>
      <c r="B138" s="1" t="s">
        <v>506</v>
      </c>
      <c r="C138" s="66">
        <v>4343</v>
      </c>
      <c r="D138" s="67" t="s">
        <v>1212</v>
      </c>
      <c r="E138" s="328" t="s">
        <v>3138</v>
      </c>
      <c r="F138" s="228">
        <v>304909.53999999998</v>
      </c>
      <c r="G138" s="228">
        <v>27960</v>
      </c>
      <c r="H138" s="228">
        <v>104152.38</v>
      </c>
      <c r="I138" s="328">
        <v>90476.14</v>
      </c>
      <c r="J138" s="328">
        <v>43454.46</v>
      </c>
      <c r="L138" s="232">
        <v>34460</v>
      </c>
      <c r="N138" s="232">
        <v>14074</v>
      </c>
      <c r="Q138" s="328">
        <v>-1632316.2</v>
      </c>
      <c r="R138" s="328">
        <v>2122751.4700000002</v>
      </c>
      <c r="U138" s="229">
        <v>1548965.66</v>
      </c>
      <c r="V138" s="229">
        <v>300520</v>
      </c>
      <c r="W138" s="229">
        <v>2047.62</v>
      </c>
      <c r="Y138" s="229">
        <v>2169028.6</v>
      </c>
      <c r="Z138" s="229">
        <v>36500</v>
      </c>
      <c r="AA138" s="230">
        <v>2776666.6</v>
      </c>
      <c r="AB138" s="230">
        <v>6730</v>
      </c>
      <c r="AD138" s="230">
        <v>1212914.05</v>
      </c>
      <c r="AE138" s="230">
        <v>28767.98</v>
      </c>
      <c r="AH138" s="76">
        <f t="shared" si="13"/>
        <v>437021.92</v>
      </c>
      <c r="AI138" s="31">
        <f t="shared" si="14"/>
        <v>48534</v>
      </c>
      <c r="AJ138" s="21">
        <f t="shared" si="15"/>
        <v>388487.92</v>
      </c>
      <c r="AK138" s="15">
        <f t="shared" si="16"/>
        <v>4057061.88</v>
      </c>
      <c r="AL138" s="16">
        <f t="shared" si="17"/>
        <v>4025078.6300000004</v>
      </c>
      <c r="AM138" s="26">
        <f t="shared" si="18"/>
        <v>31983.249999999534</v>
      </c>
    </row>
    <row r="139" spans="1:39" x14ac:dyDescent="0.2">
      <c r="A139" s="1" t="s">
        <v>505</v>
      </c>
      <c r="B139" s="1" t="s">
        <v>506</v>
      </c>
      <c r="C139" s="66">
        <v>4628</v>
      </c>
      <c r="D139" s="67" t="s">
        <v>1213</v>
      </c>
      <c r="E139" s="328" t="s">
        <v>3139</v>
      </c>
      <c r="F139" s="228">
        <v>644718.16</v>
      </c>
      <c r="G139" s="228">
        <v>97960</v>
      </c>
      <c r="H139" s="228">
        <v>104979.28</v>
      </c>
      <c r="I139" s="328">
        <v>1998747.27</v>
      </c>
      <c r="J139" s="328">
        <v>321560.86</v>
      </c>
      <c r="L139" s="232">
        <v>105022.5</v>
      </c>
      <c r="O139" s="328">
        <v>0</v>
      </c>
      <c r="Q139" s="328">
        <v>3273787.07</v>
      </c>
      <c r="R139" s="328">
        <v>765116.2</v>
      </c>
      <c r="U139" s="229">
        <v>2162814.81</v>
      </c>
      <c r="V139" s="229">
        <v>221596</v>
      </c>
      <c r="W139" s="229">
        <v>2161.71</v>
      </c>
      <c r="Y139" s="229">
        <v>1443942</v>
      </c>
      <c r="Z139" s="229">
        <v>18000</v>
      </c>
      <c r="AA139" s="230">
        <v>2474175</v>
      </c>
      <c r="AB139" s="230">
        <v>7500</v>
      </c>
      <c r="AD139" s="230">
        <v>983807.01</v>
      </c>
      <c r="AE139" s="230">
        <v>1358977.71</v>
      </c>
      <c r="AF139" s="230">
        <v>15</v>
      </c>
      <c r="AH139" s="76">
        <f t="shared" si="13"/>
        <v>847657.44000000006</v>
      </c>
      <c r="AI139" s="31">
        <f t="shared" si="14"/>
        <v>105022.5</v>
      </c>
      <c r="AJ139" s="21">
        <f t="shared" si="15"/>
        <v>742634.94000000006</v>
      </c>
      <c r="AK139" s="15">
        <f t="shared" si="16"/>
        <v>3848514.52</v>
      </c>
      <c r="AL139" s="16">
        <f t="shared" si="17"/>
        <v>4824474.72</v>
      </c>
      <c r="AM139" s="26">
        <f t="shared" si="18"/>
        <v>-975960.19999999972</v>
      </c>
    </row>
    <row r="140" spans="1:39" x14ac:dyDescent="0.2">
      <c r="A140" s="1" t="s">
        <v>505</v>
      </c>
      <c r="B140" s="1" t="s">
        <v>506</v>
      </c>
      <c r="C140" s="66">
        <v>5183</v>
      </c>
      <c r="D140" s="67" t="s">
        <v>1214</v>
      </c>
      <c r="E140" s="328" t="s">
        <v>3140</v>
      </c>
      <c r="F140" s="228">
        <v>165879.15</v>
      </c>
      <c r="G140" s="228">
        <v>120210</v>
      </c>
      <c r="H140" s="228">
        <v>72691.03</v>
      </c>
      <c r="I140" s="328">
        <v>203878.85</v>
      </c>
      <c r="J140" s="328">
        <v>27076.28</v>
      </c>
      <c r="L140" s="232">
        <v>128085</v>
      </c>
      <c r="N140" s="232">
        <v>15160</v>
      </c>
      <c r="Q140" s="328">
        <v>-2611418.15</v>
      </c>
      <c r="R140" s="328">
        <v>3234091.19</v>
      </c>
      <c r="U140" s="229">
        <v>2401498.52</v>
      </c>
      <c r="W140" s="229">
        <v>824.1</v>
      </c>
      <c r="Y140" s="229">
        <v>997496.4</v>
      </c>
      <c r="Z140" s="229">
        <v>21000</v>
      </c>
      <c r="AA140" s="230">
        <v>2010942.4</v>
      </c>
      <c r="AB140" s="230">
        <v>5460</v>
      </c>
      <c r="AD140" s="230">
        <v>1435851.39</v>
      </c>
      <c r="AE140" s="230">
        <v>144747.96</v>
      </c>
      <c r="AH140" s="76">
        <f t="shared" si="13"/>
        <v>358780.18000000005</v>
      </c>
      <c r="AI140" s="31">
        <f t="shared" si="14"/>
        <v>143245</v>
      </c>
      <c r="AJ140" s="21">
        <f t="shared" si="15"/>
        <v>215535.18000000005</v>
      </c>
      <c r="AK140" s="15">
        <f t="shared" si="16"/>
        <v>3420819.02</v>
      </c>
      <c r="AL140" s="16">
        <f t="shared" si="17"/>
        <v>3597001.75</v>
      </c>
      <c r="AM140" s="26">
        <f t="shared" si="18"/>
        <v>-176182.72999999998</v>
      </c>
    </row>
    <row r="141" spans="1:39" x14ac:dyDescent="0.2">
      <c r="A141" s="1" t="s">
        <v>505</v>
      </c>
      <c r="B141" s="1" t="s">
        <v>506</v>
      </c>
      <c r="C141" s="66">
        <v>3400</v>
      </c>
      <c r="D141" s="67" t="s">
        <v>1215</v>
      </c>
      <c r="E141" s="328" t="s">
        <v>3141</v>
      </c>
      <c r="F141" s="228">
        <v>122760.46</v>
      </c>
      <c r="G141" s="228">
        <v>89560</v>
      </c>
      <c r="H141" s="228">
        <v>80110.539999999994</v>
      </c>
      <c r="I141" s="328">
        <v>493538.69</v>
      </c>
      <c r="J141" s="328">
        <v>113192.98</v>
      </c>
      <c r="L141" s="232">
        <v>95575.5</v>
      </c>
      <c r="N141" s="232">
        <v>125</v>
      </c>
      <c r="Q141" s="328">
        <v>-917503.9</v>
      </c>
      <c r="R141" s="328">
        <v>1809525.85</v>
      </c>
      <c r="U141" s="229">
        <v>1912141.02</v>
      </c>
      <c r="W141" s="229">
        <v>928.88</v>
      </c>
      <c r="Y141" s="229">
        <v>1245451.5</v>
      </c>
      <c r="Z141" s="229">
        <v>13500</v>
      </c>
      <c r="AA141" s="230">
        <v>2126197.5</v>
      </c>
      <c r="AD141" s="230">
        <v>1010959.63</v>
      </c>
      <c r="AE141" s="230">
        <v>123415.05</v>
      </c>
      <c r="AF141" s="230">
        <v>9</v>
      </c>
      <c r="AH141" s="76">
        <f t="shared" si="13"/>
        <v>292431</v>
      </c>
      <c r="AI141" s="31">
        <f t="shared" si="14"/>
        <v>95700.5</v>
      </c>
      <c r="AJ141" s="21">
        <f t="shared" si="15"/>
        <v>196730.5</v>
      </c>
      <c r="AK141" s="15">
        <f t="shared" si="16"/>
        <v>3172021.4</v>
      </c>
      <c r="AL141" s="16">
        <f t="shared" si="17"/>
        <v>3260581.1799999997</v>
      </c>
      <c r="AM141" s="26">
        <f t="shared" si="18"/>
        <v>-88559.779999999795</v>
      </c>
    </row>
    <row r="142" spans="1:39" x14ac:dyDescent="0.2">
      <c r="A142" s="1" t="s">
        <v>505</v>
      </c>
      <c r="B142" s="1" t="s">
        <v>506</v>
      </c>
      <c r="C142" s="66">
        <v>7272</v>
      </c>
      <c r="D142" s="67" t="s">
        <v>1216</v>
      </c>
      <c r="E142" s="328" t="s">
        <v>3142</v>
      </c>
      <c r="F142" s="228">
        <v>418153.33</v>
      </c>
      <c r="G142" s="228">
        <v>88900</v>
      </c>
      <c r="H142" s="228">
        <v>103192.44</v>
      </c>
      <c r="I142" s="328">
        <v>1018099.39</v>
      </c>
      <c r="J142" s="328">
        <v>190760.82</v>
      </c>
      <c r="L142" s="232">
        <v>96400</v>
      </c>
      <c r="N142" s="232">
        <v>1280.3900000000001</v>
      </c>
      <c r="Q142" s="328">
        <v>809751.31</v>
      </c>
      <c r="R142" s="328">
        <v>1034850.95</v>
      </c>
      <c r="U142" s="229">
        <v>2272338.67</v>
      </c>
      <c r="V142" s="229">
        <v>91950</v>
      </c>
      <c r="W142" s="229">
        <v>2328.12</v>
      </c>
      <c r="Y142" s="229">
        <v>1103821.5</v>
      </c>
      <c r="Z142" s="229">
        <v>95970</v>
      </c>
      <c r="AA142" s="230">
        <v>2145560.5</v>
      </c>
      <c r="AD142" s="230">
        <v>1315793.25</v>
      </c>
      <c r="AE142" s="230">
        <v>228216.21</v>
      </c>
      <c r="AF142" s="230">
        <v>15</v>
      </c>
      <c r="AH142" s="76">
        <f t="shared" si="13"/>
        <v>610245.77</v>
      </c>
      <c r="AI142" s="31">
        <f t="shared" si="14"/>
        <v>97680.39</v>
      </c>
      <c r="AJ142" s="21">
        <f t="shared" si="15"/>
        <v>512565.38</v>
      </c>
      <c r="AK142" s="15">
        <f t="shared" si="16"/>
        <v>3566408.29</v>
      </c>
      <c r="AL142" s="16">
        <f t="shared" si="17"/>
        <v>3689584.96</v>
      </c>
      <c r="AM142" s="26">
        <f t="shared" si="18"/>
        <v>-123176.66999999993</v>
      </c>
    </row>
    <row r="143" spans="1:39" x14ac:dyDescent="0.2">
      <c r="A143" s="1" t="s">
        <v>505</v>
      </c>
      <c r="B143" s="1" t="s">
        <v>506</v>
      </c>
      <c r="C143" s="66">
        <v>4130</v>
      </c>
      <c r="D143" s="67" t="s">
        <v>1217</v>
      </c>
      <c r="E143" s="328" t="s">
        <v>3143</v>
      </c>
      <c r="F143" s="228">
        <v>297825.90000000002</v>
      </c>
      <c r="G143" s="228">
        <v>94120</v>
      </c>
      <c r="H143" s="228">
        <v>55989.91</v>
      </c>
      <c r="I143" s="328">
        <v>135609.69</v>
      </c>
      <c r="J143" s="328">
        <v>45966.44</v>
      </c>
      <c r="L143" s="232">
        <v>101182.5</v>
      </c>
      <c r="N143" s="232">
        <v>38.31</v>
      </c>
      <c r="Q143" s="328">
        <v>-1098122.94</v>
      </c>
      <c r="R143" s="328">
        <v>1778360.15</v>
      </c>
      <c r="U143" s="229">
        <v>2277022.06</v>
      </c>
      <c r="W143" s="229">
        <v>4684.3500000000004</v>
      </c>
      <c r="Y143" s="229">
        <v>1288129.5</v>
      </c>
      <c r="Z143" s="229">
        <v>31500</v>
      </c>
      <c r="AA143" s="230">
        <v>2334754.5</v>
      </c>
      <c r="AB143" s="230">
        <v>13396</v>
      </c>
      <c r="AD143" s="230">
        <v>1225677.3500000001</v>
      </c>
      <c r="AE143" s="230">
        <v>179428.14</v>
      </c>
      <c r="AF143" s="230">
        <v>26</v>
      </c>
      <c r="AH143" s="76">
        <f t="shared" si="13"/>
        <v>447935.81000000006</v>
      </c>
      <c r="AI143" s="31">
        <f t="shared" si="14"/>
        <v>101220.81</v>
      </c>
      <c r="AJ143" s="21">
        <f t="shared" si="15"/>
        <v>346715.00000000006</v>
      </c>
      <c r="AK143" s="15">
        <f t="shared" si="16"/>
        <v>3601335.91</v>
      </c>
      <c r="AL143" s="16">
        <f t="shared" si="17"/>
        <v>3753281.99</v>
      </c>
      <c r="AM143" s="26">
        <f t="shared" si="18"/>
        <v>-151946.08000000007</v>
      </c>
    </row>
    <row r="144" spans="1:39" x14ac:dyDescent="0.2">
      <c r="A144" s="1" t="s">
        <v>505</v>
      </c>
      <c r="B144" s="1" t="s">
        <v>506</v>
      </c>
      <c r="C144" s="66">
        <v>3177</v>
      </c>
      <c r="D144" s="67" t="s">
        <v>1218</v>
      </c>
      <c r="E144" s="328" t="s">
        <v>3144</v>
      </c>
      <c r="F144" s="228">
        <v>219441.64</v>
      </c>
      <c r="G144" s="228">
        <v>93110</v>
      </c>
      <c r="H144" s="228">
        <v>70690.89</v>
      </c>
      <c r="I144" s="328">
        <v>640331.29</v>
      </c>
      <c r="J144" s="328">
        <v>18914.580000000002</v>
      </c>
      <c r="L144" s="232">
        <v>98172.5</v>
      </c>
      <c r="N144" s="232">
        <v>138015.17000000001</v>
      </c>
      <c r="Q144" s="328">
        <v>-1429505.52</v>
      </c>
      <c r="R144" s="328">
        <v>2463401.71</v>
      </c>
      <c r="U144" s="229">
        <v>1700900.5</v>
      </c>
      <c r="V144" s="229">
        <v>30</v>
      </c>
      <c r="W144" s="229">
        <v>886.35</v>
      </c>
      <c r="Y144" s="229">
        <v>1212561</v>
      </c>
      <c r="Z144" s="229">
        <v>18000</v>
      </c>
      <c r="AA144" s="230">
        <v>2070639</v>
      </c>
      <c r="AB144" s="230">
        <v>3702</v>
      </c>
      <c r="AD144" s="230">
        <v>910847.09</v>
      </c>
      <c r="AE144" s="230">
        <v>174777.22</v>
      </c>
      <c r="AF144" s="230">
        <v>8</v>
      </c>
      <c r="AH144" s="76">
        <f t="shared" si="13"/>
        <v>383242.53</v>
      </c>
      <c r="AI144" s="31">
        <f t="shared" si="14"/>
        <v>236187.67</v>
      </c>
      <c r="AJ144" s="21">
        <f t="shared" si="15"/>
        <v>147054.86000000002</v>
      </c>
      <c r="AK144" s="15">
        <f t="shared" si="16"/>
        <v>2932377.85</v>
      </c>
      <c r="AL144" s="16">
        <f t="shared" si="17"/>
        <v>3159973.31</v>
      </c>
      <c r="AM144" s="26">
        <f t="shared" si="18"/>
        <v>-227595.45999999996</v>
      </c>
    </row>
    <row r="145" spans="1:39" x14ac:dyDescent="0.2">
      <c r="A145" s="1" t="s">
        <v>505</v>
      </c>
      <c r="B145" s="1" t="s">
        <v>506</v>
      </c>
      <c r="C145" s="66">
        <v>5043</v>
      </c>
      <c r="D145" s="67" t="s">
        <v>1219</v>
      </c>
      <c r="E145" s="328" t="s">
        <v>3145</v>
      </c>
      <c r="F145" s="228">
        <v>454935.77</v>
      </c>
      <c r="G145" s="228">
        <v>130230</v>
      </c>
      <c r="H145" s="228">
        <v>145678.39999999999</v>
      </c>
      <c r="I145" s="328">
        <v>41814.559999999998</v>
      </c>
      <c r="J145" s="328">
        <v>63112.32</v>
      </c>
      <c r="L145" s="232">
        <v>125592.5</v>
      </c>
      <c r="N145" s="232">
        <v>17011.5</v>
      </c>
      <c r="Q145" s="328">
        <v>-1367440.63</v>
      </c>
      <c r="R145" s="328">
        <v>1748544.54</v>
      </c>
      <c r="U145" s="229">
        <v>3166362.98</v>
      </c>
      <c r="W145" s="229">
        <v>3518.03</v>
      </c>
      <c r="Y145" s="229">
        <v>1861471.5</v>
      </c>
      <c r="Z145" s="229">
        <v>18000</v>
      </c>
      <c r="AA145" s="230">
        <v>3088631.5</v>
      </c>
      <c r="AB145" s="230">
        <v>8402</v>
      </c>
      <c r="AD145" s="230">
        <v>1588503.05</v>
      </c>
      <c r="AE145" s="230">
        <v>51752.82</v>
      </c>
      <c r="AH145" s="76">
        <f t="shared" si="13"/>
        <v>730844.17</v>
      </c>
      <c r="AI145" s="31">
        <f t="shared" si="14"/>
        <v>142604</v>
      </c>
      <c r="AJ145" s="21">
        <f t="shared" si="15"/>
        <v>588240.17000000004</v>
      </c>
      <c r="AK145" s="15">
        <f t="shared" si="16"/>
        <v>5049352.51</v>
      </c>
      <c r="AL145" s="16">
        <f t="shared" si="17"/>
        <v>4737289.37</v>
      </c>
      <c r="AM145" s="26">
        <f t="shared" si="18"/>
        <v>312063.13999999966</v>
      </c>
    </row>
    <row r="146" spans="1:39" x14ac:dyDescent="0.2">
      <c r="A146" s="1" t="s">
        <v>505</v>
      </c>
      <c r="B146" s="1" t="s">
        <v>506</v>
      </c>
      <c r="C146" s="66">
        <v>4781</v>
      </c>
      <c r="D146" s="67" t="s">
        <v>1220</v>
      </c>
      <c r="E146" s="328" t="s">
        <v>3146</v>
      </c>
      <c r="F146" s="228">
        <v>458835.13</v>
      </c>
      <c r="G146" s="228">
        <v>116800</v>
      </c>
      <c r="H146" s="228">
        <v>152062.09</v>
      </c>
      <c r="I146" s="328">
        <v>1196426.05</v>
      </c>
      <c r="J146" s="328">
        <v>96410.89</v>
      </c>
      <c r="L146" s="232">
        <v>124675</v>
      </c>
      <c r="N146" s="232">
        <v>0</v>
      </c>
      <c r="Q146" s="328">
        <v>1154200.8700000001</v>
      </c>
      <c r="R146" s="328">
        <v>577706.88</v>
      </c>
      <c r="U146" s="229">
        <v>2820763.14</v>
      </c>
      <c r="V146" s="229">
        <v>66500</v>
      </c>
      <c r="W146" s="229">
        <v>1878.14</v>
      </c>
      <c r="Y146" s="229">
        <v>1962330</v>
      </c>
      <c r="Z146" s="229">
        <v>22500</v>
      </c>
      <c r="AA146" s="230">
        <v>3188768.97</v>
      </c>
      <c r="AB146" s="230">
        <v>4000</v>
      </c>
      <c r="AD146" s="230">
        <v>1363139.73</v>
      </c>
      <c r="AE146" s="230">
        <v>154093.17000000001</v>
      </c>
      <c r="AF146" s="230">
        <v>18</v>
      </c>
      <c r="AH146" s="76">
        <f t="shared" si="13"/>
        <v>727697.22</v>
      </c>
      <c r="AI146" s="31">
        <f t="shared" si="14"/>
        <v>124675</v>
      </c>
      <c r="AJ146" s="21">
        <f t="shared" si="15"/>
        <v>603022.22</v>
      </c>
      <c r="AK146" s="15">
        <f t="shared" si="16"/>
        <v>4873971.28</v>
      </c>
      <c r="AL146" s="16">
        <f t="shared" si="17"/>
        <v>4710019.87</v>
      </c>
      <c r="AM146" s="26">
        <f t="shared" si="18"/>
        <v>163951.41000000015</v>
      </c>
    </row>
    <row r="147" spans="1:39" x14ac:dyDescent="0.2">
      <c r="A147" s="1" t="s">
        <v>505</v>
      </c>
      <c r="B147" s="1" t="s">
        <v>506</v>
      </c>
      <c r="C147" s="66">
        <v>7022</v>
      </c>
      <c r="D147" s="67" t="s">
        <v>1221</v>
      </c>
      <c r="E147" s="328" t="s">
        <v>3147</v>
      </c>
      <c r="F147" s="228">
        <v>852076.52</v>
      </c>
      <c r="G147" s="228">
        <v>113080</v>
      </c>
      <c r="H147" s="228">
        <v>141677.04999999999</v>
      </c>
      <c r="I147" s="328">
        <v>73906.13</v>
      </c>
      <c r="J147" s="328">
        <v>128541</v>
      </c>
      <c r="L147" s="232">
        <v>120658</v>
      </c>
      <c r="N147" s="232">
        <v>18244.68</v>
      </c>
      <c r="Q147" s="328">
        <v>-2987645.05</v>
      </c>
      <c r="R147" s="328">
        <v>3628551.99</v>
      </c>
      <c r="U147" s="229">
        <v>3520746.51</v>
      </c>
      <c r="W147" s="229">
        <v>2434.91</v>
      </c>
      <c r="Y147" s="229">
        <v>1966482</v>
      </c>
      <c r="Z147" s="229">
        <v>22500</v>
      </c>
      <c r="AA147" s="230">
        <v>3117543</v>
      </c>
      <c r="AB147" s="230">
        <v>480</v>
      </c>
      <c r="AD147" s="230">
        <v>1802679.62</v>
      </c>
      <c r="AE147" s="230">
        <v>59489.72</v>
      </c>
      <c r="AG147" s="230">
        <v>2500</v>
      </c>
      <c r="AH147" s="76">
        <f t="shared" si="13"/>
        <v>1106833.57</v>
      </c>
      <c r="AI147" s="31">
        <f t="shared" si="14"/>
        <v>138902.68</v>
      </c>
      <c r="AJ147" s="21">
        <f t="shared" si="15"/>
        <v>967930.89000000013</v>
      </c>
      <c r="AK147" s="15">
        <f t="shared" si="16"/>
        <v>5512163.4199999999</v>
      </c>
      <c r="AL147" s="16">
        <f t="shared" si="17"/>
        <v>4982692.34</v>
      </c>
      <c r="AM147" s="26">
        <f t="shared" si="18"/>
        <v>529471.08000000007</v>
      </c>
    </row>
    <row r="148" spans="1:39" x14ac:dyDescent="0.2">
      <c r="A148" s="1" t="s">
        <v>505</v>
      </c>
      <c r="B148" s="1" t="s">
        <v>506</v>
      </c>
      <c r="C148" s="66">
        <v>5099</v>
      </c>
      <c r="D148" s="67" t="s">
        <v>1222</v>
      </c>
      <c r="E148" s="328" t="s">
        <v>3148</v>
      </c>
      <c r="F148" s="228">
        <v>476167.62</v>
      </c>
      <c r="G148" s="228">
        <v>65120</v>
      </c>
      <c r="H148" s="228">
        <v>96151.41</v>
      </c>
      <c r="I148" s="328">
        <v>586028.21</v>
      </c>
      <c r="J148" s="328">
        <v>180591.46</v>
      </c>
      <c r="L148" s="232">
        <v>71620</v>
      </c>
      <c r="N148" s="232">
        <v>12500</v>
      </c>
      <c r="Q148" s="328">
        <v>581343.38</v>
      </c>
      <c r="R148" s="328">
        <v>2252597.11</v>
      </c>
      <c r="U148" s="229">
        <v>2008007.1</v>
      </c>
      <c r="W148" s="229">
        <v>2220.62</v>
      </c>
      <c r="Y148" s="229">
        <v>1374765</v>
      </c>
      <c r="Z148" s="229">
        <v>36000</v>
      </c>
      <c r="AA148" s="230">
        <v>2144862</v>
      </c>
      <c r="AB148" s="230">
        <v>10430</v>
      </c>
      <c r="AD148" s="230">
        <v>1121102.2</v>
      </c>
      <c r="AE148" s="230">
        <v>1658579.31</v>
      </c>
      <c r="AF148" s="230">
        <v>21</v>
      </c>
      <c r="AH148" s="76">
        <f t="shared" si="13"/>
        <v>637439.03</v>
      </c>
      <c r="AI148" s="31">
        <f t="shared" si="14"/>
        <v>84120</v>
      </c>
      <c r="AJ148" s="21">
        <f t="shared" si="15"/>
        <v>553319.03</v>
      </c>
      <c r="AK148" s="15">
        <f t="shared" si="16"/>
        <v>3420992.72</v>
      </c>
      <c r="AL148" s="16">
        <f t="shared" si="17"/>
        <v>4934994.51</v>
      </c>
      <c r="AM148" s="26">
        <f t="shared" si="18"/>
        <v>-1514001.7899999996</v>
      </c>
    </row>
    <row r="149" spans="1:39" x14ac:dyDescent="0.2">
      <c r="A149" s="1" t="s">
        <v>505</v>
      </c>
      <c r="B149" s="1" t="s">
        <v>506</v>
      </c>
      <c r="C149" s="66">
        <v>2341</v>
      </c>
      <c r="D149" s="67" t="s">
        <v>1223</v>
      </c>
      <c r="E149" s="328" t="s">
        <v>3149</v>
      </c>
      <c r="F149" s="228">
        <v>194797.82</v>
      </c>
      <c r="G149" s="228">
        <v>32360</v>
      </c>
      <c r="H149" s="228">
        <v>37982.29</v>
      </c>
      <c r="I149" s="328">
        <v>1357225.77</v>
      </c>
      <c r="J149" s="328">
        <v>29231.66</v>
      </c>
      <c r="L149" s="232">
        <v>40235</v>
      </c>
      <c r="Q149" s="328">
        <v>1070702.1000000001</v>
      </c>
      <c r="R149" s="328">
        <v>605433.22</v>
      </c>
      <c r="U149" s="229">
        <v>1341406.26</v>
      </c>
      <c r="W149" s="229">
        <v>855.1</v>
      </c>
      <c r="Y149" s="229">
        <v>1079631</v>
      </c>
      <c r="Z149" s="229">
        <v>4500</v>
      </c>
      <c r="AA149" s="230">
        <v>1594211</v>
      </c>
      <c r="AB149" s="230">
        <v>8415</v>
      </c>
      <c r="AD149" s="230">
        <v>733886.67</v>
      </c>
      <c r="AE149" s="230">
        <v>154652.47</v>
      </c>
      <c r="AH149" s="76">
        <f t="shared" si="13"/>
        <v>265140.11</v>
      </c>
      <c r="AI149" s="31">
        <f t="shared" si="14"/>
        <v>40235</v>
      </c>
      <c r="AJ149" s="21">
        <f t="shared" si="15"/>
        <v>224905.11</v>
      </c>
      <c r="AK149" s="15">
        <f t="shared" si="16"/>
        <v>2426392.3600000003</v>
      </c>
      <c r="AL149" s="16">
        <f t="shared" si="17"/>
        <v>2491165.14</v>
      </c>
      <c r="AM149" s="26">
        <f t="shared" si="18"/>
        <v>-64772.779999999795</v>
      </c>
    </row>
    <row r="150" spans="1:39" x14ac:dyDescent="0.2">
      <c r="A150" s="1" t="s">
        <v>505</v>
      </c>
      <c r="B150" s="1" t="s">
        <v>506</v>
      </c>
      <c r="C150" s="66">
        <v>1923</v>
      </c>
      <c r="D150" s="67" t="s">
        <v>1224</v>
      </c>
      <c r="E150" s="328" t="s">
        <v>3150</v>
      </c>
      <c r="F150" s="228">
        <v>296565.90000000002</v>
      </c>
      <c r="G150" s="228">
        <v>49275</v>
      </c>
      <c r="H150" s="228">
        <v>58444.36</v>
      </c>
      <c r="I150" s="328">
        <v>1360742.6</v>
      </c>
      <c r="J150" s="328">
        <v>54032.04</v>
      </c>
      <c r="L150" s="232">
        <v>34110.5</v>
      </c>
      <c r="N150" s="232">
        <v>297.05</v>
      </c>
      <c r="Q150" s="328">
        <v>1417934.94</v>
      </c>
      <c r="R150" s="328">
        <v>698047.3</v>
      </c>
      <c r="U150" s="229">
        <v>1311665.55</v>
      </c>
      <c r="W150" s="229">
        <v>1495.76</v>
      </c>
      <c r="Y150" s="229">
        <v>1559930.5</v>
      </c>
      <c r="Z150" s="229">
        <v>32000</v>
      </c>
      <c r="AA150" s="230">
        <v>2041566.5</v>
      </c>
      <c r="AD150" s="230">
        <v>774268.42</v>
      </c>
      <c r="AE150" s="230">
        <v>420584.78</v>
      </c>
      <c r="AF150" s="230">
        <v>2</v>
      </c>
      <c r="AH150" s="76">
        <f t="shared" si="13"/>
        <v>404285.26</v>
      </c>
      <c r="AI150" s="31">
        <f t="shared" si="14"/>
        <v>34407.550000000003</v>
      </c>
      <c r="AJ150" s="21">
        <f t="shared" si="15"/>
        <v>369877.71</v>
      </c>
      <c r="AK150" s="15">
        <f t="shared" si="16"/>
        <v>2905091.81</v>
      </c>
      <c r="AL150" s="16">
        <f t="shared" si="17"/>
        <v>3236421.7</v>
      </c>
      <c r="AM150" s="26">
        <f t="shared" si="18"/>
        <v>-331329.89000000013</v>
      </c>
    </row>
    <row r="151" spans="1:39" x14ac:dyDescent="0.2">
      <c r="A151" s="1" t="s">
        <v>505</v>
      </c>
      <c r="B151" s="1" t="s">
        <v>506</v>
      </c>
      <c r="C151" s="66">
        <v>1617</v>
      </c>
      <c r="D151" s="67" t="s">
        <v>1225</v>
      </c>
      <c r="E151" s="328" t="s">
        <v>3151</v>
      </c>
      <c r="F151" s="228">
        <v>42323.31</v>
      </c>
      <c r="G151" s="228">
        <v>27960</v>
      </c>
      <c r="H151" s="228">
        <v>69595.839999999997</v>
      </c>
      <c r="I151" s="328">
        <v>972051.08</v>
      </c>
      <c r="J151" s="328">
        <v>43002.34</v>
      </c>
      <c r="L151" s="232">
        <v>35835</v>
      </c>
      <c r="N151" s="232">
        <v>590.33000000000004</v>
      </c>
      <c r="Q151" s="328">
        <v>902171.1</v>
      </c>
      <c r="R151" s="328">
        <v>399608.02</v>
      </c>
      <c r="U151" s="229">
        <v>1199570.6599999999</v>
      </c>
      <c r="W151" s="229">
        <v>475.75</v>
      </c>
      <c r="Y151" s="229">
        <v>576676.35</v>
      </c>
      <c r="Z151" s="229">
        <v>18000</v>
      </c>
      <c r="AA151" s="230">
        <v>1042292.35</v>
      </c>
      <c r="AB151" s="230">
        <v>2000</v>
      </c>
      <c r="AD151" s="230">
        <v>801886.81</v>
      </c>
      <c r="AE151" s="230">
        <v>131815.48000000001</v>
      </c>
      <c r="AH151" s="76">
        <f t="shared" si="13"/>
        <v>139879.15</v>
      </c>
      <c r="AI151" s="31">
        <f t="shared" si="14"/>
        <v>36425.33</v>
      </c>
      <c r="AJ151" s="21">
        <f t="shared" si="15"/>
        <v>103453.81999999999</v>
      </c>
      <c r="AK151" s="15">
        <f t="shared" si="16"/>
        <v>1794722.7599999998</v>
      </c>
      <c r="AL151" s="16">
        <f t="shared" si="17"/>
        <v>1977994.6400000001</v>
      </c>
      <c r="AM151" s="26">
        <f t="shared" si="18"/>
        <v>-183271.88000000035</v>
      </c>
    </row>
    <row r="152" spans="1:39" x14ac:dyDescent="0.2">
      <c r="A152" s="1" t="s">
        <v>505</v>
      </c>
      <c r="B152" s="1" t="s">
        <v>506</v>
      </c>
      <c r="C152" s="66">
        <v>1689</v>
      </c>
      <c r="D152" s="67" t="s">
        <v>1226</v>
      </c>
      <c r="E152" s="328" t="s">
        <v>3152</v>
      </c>
      <c r="F152" s="228">
        <v>89483.61</v>
      </c>
      <c r="G152" s="228">
        <v>94070</v>
      </c>
      <c r="H152" s="228">
        <v>79802.84</v>
      </c>
      <c r="I152" s="328">
        <v>330451.15999999997</v>
      </c>
      <c r="J152" s="328">
        <v>195047.01</v>
      </c>
      <c r="L152" s="232">
        <v>101132.5</v>
      </c>
      <c r="N152" s="232">
        <v>15000</v>
      </c>
      <c r="O152" s="328">
        <v>0</v>
      </c>
      <c r="Q152" s="328">
        <v>-999745.11</v>
      </c>
      <c r="R152" s="328">
        <v>1677902.08</v>
      </c>
      <c r="U152" s="229">
        <v>1722741.4</v>
      </c>
      <c r="V152" s="229">
        <v>583460</v>
      </c>
      <c r="W152" s="229">
        <v>819.04</v>
      </c>
      <c r="Y152" s="229">
        <v>1056253</v>
      </c>
      <c r="Z152" s="229">
        <v>24500</v>
      </c>
      <c r="AA152" s="230">
        <v>2011205</v>
      </c>
      <c r="AD152" s="230">
        <v>830982.76</v>
      </c>
      <c r="AE152" s="230">
        <v>551010.53</v>
      </c>
      <c r="AF152" s="230">
        <v>10</v>
      </c>
      <c r="AH152" s="76">
        <f t="shared" si="13"/>
        <v>263356.44999999995</v>
      </c>
      <c r="AI152" s="31">
        <f t="shared" si="14"/>
        <v>116132.5</v>
      </c>
      <c r="AJ152" s="21">
        <f t="shared" si="15"/>
        <v>147223.94999999995</v>
      </c>
      <c r="AK152" s="15">
        <f t="shared" si="16"/>
        <v>3387773.44</v>
      </c>
      <c r="AL152" s="16">
        <f t="shared" si="17"/>
        <v>3393208.29</v>
      </c>
      <c r="AM152" s="26">
        <f t="shared" si="18"/>
        <v>-5434.8500000000931</v>
      </c>
    </row>
    <row r="153" spans="1:39" x14ac:dyDescent="0.2">
      <c r="A153" s="1" t="s">
        <v>505</v>
      </c>
      <c r="B153" s="1" t="s">
        <v>506</v>
      </c>
      <c r="C153" s="66">
        <v>4089</v>
      </c>
      <c r="D153" s="67" t="s">
        <v>1227</v>
      </c>
      <c r="E153" s="328" t="s">
        <v>3153</v>
      </c>
      <c r="F153" s="228">
        <v>54238.93</v>
      </c>
      <c r="G153" s="228">
        <v>158080</v>
      </c>
      <c r="H153" s="228">
        <v>114281.24</v>
      </c>
      <c r="I153" s="328">
        <v>944334.77</v>
      </c>
      <c r="J153" s="328">
        <v>90682.23</v>
      </c>
      <c r="L153" s="232">
        <v>107467.5</v>
      </c>
      <c r="N153" s="232">
        <v>0</v>
      </c>
      <c r="Q153" s="328">
        <v>998395.17</v>
      </c>
      <c r="R153" s="328">
        <v>511906.95</v>
      </c>
      <c r="U153" s="229">
        <v>2226378.9300000002</v>
      </c>
      <c r="V153" s="229">
        <v>114800</v>
      </c>
      <c r="W153" s="229">
        <v>645.33000000000004</v>
      </c>
      <c r="Y153" s="229">
        <v>2397143</v>
      </c>
      <c r="Z153" s="229">
        <v>58500</v>
      </c>
      <c r="AA153" s="230">
        <v>3501129</v>
      </c>
      <c r="AB153" s="230">
        <v>68836</v>
      </c>
      <c r="AD153" s="230">
        <v>1152129.7</v>
      </c>
      <c r="AE153" s="230">
        <v>331523.01</v>
      </c>
      <c r="AF153" s="230">
        <v>2</v>
      </c>
      <c r="AH153" s="76">
        <f t="shared" si="13"/>
        <v>326600.17</v>
      </c>
      <c r="AI153" s="31">
        <f t="shared" si="14"/>
        <v>107467.5</v>
      </c>
      <c r="AJ153" s="21">
        <f t="shared" si="15"/>
        <v>219132.66999999998</v>
      </c>
      <c r="AK153" s="15">
        <f t="shared" si="16"/>
        <v>4797467.26</v>
      </c>
      <c r="AL153" s="16">
        <f t="shared" si="17"/>
        <v>5053619.71</v>
      </c>
      <c r="AM153" s="26">
        <f t="shared" si="18"/>
        <v>-256152.45000000019</v>
      </c>
    </row>
    <row r="154" spans="1:39" x14ac:dyDescent="0.2">
      <c r="A154" s="1" t="s">
        <v>505</v>
      </c>
      <c r="B154" s="1" t="s">
        <v>506</v>
      </c>
      <c r="C154" s="66">
        <v>5940</v>
      </c>
      <c r="D154" s="67" t="s">
        <v>1228</v>
      </c>
      <c r="E154" s="328" t="s">
        <v>3154</v>
      </c>
      <c r="F154" s="228">
        <v>692754.45</v>
      </c>
      <c r="G154" s="228">
        <v>32360</v>
      </c>
      <c r="H154" s="228">
        <v>137486.98000000001</v>
      </c>
      <c r="I154" s="328">
        <v>939090.54</v>
      </c>
      <c r="J154" s="328">
        <v>237217.92000000001</v>
      </c>
      <c r="L154" s="232">
        <v>38860</v>
      </c>
      <c r="N154" s="232">
        <v>15155</v>
      </c>
      <c r="Q154" s="328">
        <v>360061.94</v>
      </c>
      <c r="R154" s="328">
        <v>3252587.34</v>
      </c>
      <c r="U154" s="229">
        <v>2116156.7000000002</v>
      </c>
      <c r="W154" s="229">
        <v>4631.68</v>
      </c>
      <c r="Y154" s="229">
        <v>2027660.4</v>
      </c>
      <c r="Z154" s="229">
        <v>49500</v>
      </c>
      <c r="AA154" s="230">
        <v>2795208.4</v>
      </c>
      <c r="AB154" s="230">
        <v>2240</v>
      </c>
      <c r="AD154" s="230">
        <v>1221793.5</v>
      </c>
      <c r="AE154" s="230">
        <v>1806433.27</v>
      </c>
      <c r="AF154" s="230">
        <v>28</v>
      </c>
      <c r="AH154" s="76">
        <f t="shared" si="13"/>
        <v>862601.42999999993</v>
      </c>
      <c r="AI154" s="31">
        <f t="shared" si="14"/>
        <v>54015</v>
      </c>
      <c r="AJ154" s="21">
        <f t="shared" si="15"/>
        <v>808586.42999999993</v>
      </c>
      <c r="AK154" s="15">
        <f t="shared" si="16"/>
        <v>4197948.78</v>
      </c>
      <c r="AL154" s="16">
        <f t="shared" si="17"/>
        <v>5825703.1699999999</v>
      </c>
      <c r="AM154" s="26">
        <f t="shared" si="18"/>
        <v>-1627754.3899999997</v>
      </c>
    </row>
    <row r="155" spans="1:39" x14ac:dyDescent="0.2">
      <c r="A155" s="1" t="s">
        <v>505</v>
      </c>
      <c r="B155" s="1" t="s">
        <v>506</v>
      </c>
      <c r="C155" s="66">
        <v>3290</v>
      </c>
      <c r="D155" s="67" t="s">
        <v>1229</v>
      </c>
      <c r="E155" s="328" t="s">
        <v>3199</v>
      </c>
      <c r="F155" s="228">
        <v>455600.71</v>
      </c>
      <c r="G155" s="228">
        <v>88870</v>
      </c>
      <c r="H155" s="228">
        <v>97644.17</v>
      </c>
      <c r="I155" s="328">
        <v>1700854.52</v>
      </c>
      <c r="J155" s="328">
        <v>149014.47</v>
      </c>
      <c r="L155" s="232">
        <v>95370</v>
      </c>
      <c r="N155" s="232">
        <v>20150</v>
      </c>
      <c r="Q155" s="328">
        <v>763717.46</v>
      </c>
      <c r="R155" s="328">
        <v>2705484.32</v>
      </c>
      <c r="U155" s="229">
        <v>1720600.88</v>
      </c>
      <c r="V155" s="229">
        <v>226763</v>
      </c>
      <c r="W155" s="229">
        <v>940.93</v>
      </c>
      <c r="Y155" s="229">
        <v>1137645</v>
      </c>
      <c r="Z155" s="229">
        <v>18000</v>
      </c>
      <c r="AA155" s="230">
        <v>2042292</v>
      </c>
      <c r="AD155" s="230">
        <v>1010557.87</v>
      </c>
      <c r="AE155" s="230">
        <v>1143827.8500000001</v>
      </c>
      <c r="AF155" s="230">
        <v>10</v>
      </c>
      <c r="AH155" s="76">
        <f t="shared" si="13"/>
        <v>642114.88</v>
      </c>
      <c r="AI155" s="31">
        <f t="shared" si="14"/>
        <v>115520</v>
      </c>
      <c r="AJ155" s="21">
        <f t="shared" si="15"/>
        <v>526594.88</v>
      </c>
      <c r="AK155" s="15">
        <f t="shared" si="16"/>
        <v>3103949.8099999996</v>
      </c>
      <c r="AL155" s="16">
        <f t="shared" si="17"/>
        <v>4196687.7200000007</v>
      </c>
      <c r="AM155" s="26">
        <f t="shared" si="18"/>
        <v>-1092737.9100000011</v>
      </c>
    </row>
    <row r="156" spans="1:39" x14ac:dyDescent="0.2">
      <c r="A156" s="1" t="s">
        <v>509</v>
      </c>
      <c r="B156" s="1" t="s">
        <v>510</v>
      </c>
      <c r="C156" s="66">
        <v>3875</v>
      </c>
      <c r="D156" s="67" t="s">
        <v>1230</v>
      </c>
      <c r="E156" s="328" t="s">
        <v>3155</v>
      </c>
      <c r="F156" s="228">
        <v>186505.35</v>
      </c>
      <c r="G156" s="228">
        <v>0</v>
      </c>
      <c r="H156" s="228">
        <v>66466.66</v>
      </c>
      <c r="I156" s="328">
        <v>499922</v>
      </c>
      <c r="J156" s="328">
        <v>419030.67</v>
      </c>
      <c r="L156" s="232">
        <v>34595</v>
      </c>
      <c r="N156" s="232">
        <v>459.8</v>
      </c>
      <c r="Q156" s="328">
        <v>-286112.26</v>
      </c>
      <c r="R156" s="328">
        <v>1733406.94</v>
      </c>
      <c r="U156" s="229">
        <v>2036457.1</v>
      </c>
      <c r="V156" s="229">
        <v>145040</v>
      </c>
      <c r="W156" s="229">
        <v>1045.3699999999999</v>
      </c>
      <c r="Y156" s="229">
        <v>2249240</v>
      </c>
      <c r="Z156" s="229">
        <v>16500</v>
      </c>
      <c r="AA156" s="230">
        <v>3495589</v>
      </c>
      <c r="AD156" s="230">
        <v>954590.86</v>
      </c>
      <c r="AE156" s="230">
        <v>308527.40999999997</v>
      </c>
      <c r="AH156" s="76">
        <f t="shared" si="13"/>
        <v>252972.01</v>
      </c>
      <c r="AI156" s="31">
        <f t="shared" si="14"/>
        <v>35054.800000000003</v>
      </c>
      <c r="AJ156" s="21">
        <f t="shared" si="15"/>
        <v>217917.21000000002</v>
      </c>
      <c r="AK156" s="15">
        <f t="shared" si="16"/>
        <v>4448282.4700000007</v>
      </c>
      <c r="AL156" s="16">
        <f t="shared" si="17"/>
        <v>4758707.2700000005</v>
      </c>
      <c r="AM156" s="26">
        <f t="shared" si="18"/>
        <v>-310424.79999999981</v>
      </c>
    </row>
    <row r="157" spans="1:39" x14ac:dyDescent="0.2">
      <c r="A157" s="1" t="s">
        <v>509</v>
      </c>
      <c r="B157" s="1" t="s">
        <v>510</v>
      </c>
      <c r="C157" s="66">
        <v>4209</v>
      </c>
      <c r="D157" s="67" t="s">
        <v>1231</v>
      </c>
      <c r="E157" s="328" t="s">
        <v>3156</v>
      </c>
      <c r="F157" s="228">
        <v>198286.89</v>
      </c>
      <c r="G157" s="228">
        <v>0</v>
      </c>
      <c r="H157" s="228">
        <v>36632.53</v>
      </c>
      <c r="I157" s="328">
        <v>199770.04</v>
      </c>
      <c r="J157" s="328">
        <v>57714.5</v>
      </c>
      <c r="L157" s="232">
        <v>16265</v>
      </c>
      <c r="N157" s="232">
        <v>376.8</v>
      </c>
      <c r="Q157" s="328">
        <v>-1309987.1399999999</v>
      </c>
      <c r="R157" s="328">
        <v>1890457.72</v>
      </c>
      <c r="U157" s="229">
        <v>1704101.56</v>
      </c>
      <c r="V157" s="229">
        <v>145490</v>
      </c>
      <c r="W157" s="229">
        <v>1151.79</v>
      </c>
      <c r="Y157" s="229">
        <v>726230</v>
      </c>
      <c r="Z157" s="229">
        <v>18000</v>
      </c>
      <c r="AA157" s="230">
        <v>1845034</v>
      </c>
      <c r="AB157" s="230">
        <v>10872</v>
      </c>
      <c r="AD157" s="230">
        <v>682985.84</v>
      </c>
      <c r="AE157" s="230">
        <v>127809.93</v>
      </c>
      <c r="AG157" s="230">
        <v>32980</v>
      </c>
      <c r="AH157" s="76">
        <f t="shared" si="13"/>
        <v>234919.42</v>
      </c>
      <c r="AI157" s="31">
        <f t="shared" si="14"/>
        <v>16641.8</v>
      </c>
      <c r="AJ157" s="21">
        <f t="shared" si="15"/>
        <v>218277.62000000002</v>
      </c>
      <c r="AK157" s="15">
        <f t="shared" si="16"/>
        <v>2594973.35</v>
      </c>
      <c r="AL157" s="16">
        <f t="shared" si="17"/>
        <v>2699681.77</v>
      </c>
      <c r="AM157" s="26">
        <f t="shared" si="18"/>
        <v>-104708.41999999993</v>
      </c>
    </row>
    <row r="158" spans="1:39" x14ac:dyDescent="0.2">
      <c r="A158" s="1" t="s">
        <v>509</v>
      </c>
      <c r="B158" s="1" t="s">
        <v>510</v>
      </c>
      <c r="C158" s="66">
        <v>5209</v>
      </c>
      <c r="D158" s="67" t="s">
        <v>1232</v>
      </c>
      <c r="E158" s="328" t="s">
        <v>3157</v>
      </c>
      <c r="F158" s="228">
        <v>157829.91</v>
      </c>
      <c r="G158" s="228">
        <v>0</v>
      </c>
      <c r="H158" s="228">
        <v>90491.86</v>
      </c>
      <c r="I158" s="328">
        <v>2194792.7799999998</v>
      </c>
      <c r="J158" s="328">
        <v>206368.84</v>
      </c>
      <c r="L158" s="232">
        <v>21045</v>
      </c>
      <c r="N158" s="232">
        <v>4069.78</v>
      </c>
      <c r="Q158" s="328">
        <v>2258850.31</v>
      </c>
      <c r="R158" s="328">
        <v>715300.29</v>
      </c>
      <c r="U158" s="229">
        <v>2235199.7000000002</v>
      </c>
      <c r="V158" s="229">
        <v>506850</v>
      </c>
      <c r="W158" s="229">
        <v>2333.4499999999998</v>
      </c>
      <c r="Y158" s="229">
        <v>1513980</v>
      </c>
      <c r="Z158" s="229">
        <v>30000</v>
      </c>
      <c r="AA158" s="230">
        <v>2904974</v>
      </c>
      <c r="AD158" s="230">
        <v>1454240.29</v>
      </c>
      <c r="AE158" s="230">
        <v>257930.85</v>
      </c>
      <c r="AG158" s="230">
        <v>21000</v>
      </c>
      <c r="AH158" s="76">
        <f t="shared" si="13"/>
        <v>248321.77000000002</v>
      </c>
      <c r="AI158" s="31">
        <f t="shared" si="14"/>
        <v>25114.78</v>
      </c>
      <c r="AJ158" s="21">
        <f t="shared" si="15"/>
        <v>223206.99000000002</v>
      </c>
      <c r="AK158" s="15">
        <f t="shared" si="16"/>
        <v>4288363.1500000004</v>
      </c>
      <c r="AL158" s="16">
        <f t="shared" si="17"/>
        <v>4638145.1399999997</v>
      </c>
      <c r="AM158" s="26">
        <f t="shared" si="18"/>
        <v>-349781.98999999929</v>
      </c>
    </row>
    <row r="159" spans="1:39" x14ac:dyDescent="0.2">
      <c r="A159" s="1" t="s">
        <v>509</v>
      </c>
      <c r="B159" s="1" t="s">
        <v>510</v>
      </c>
      <c r="C159" s="66">
        <v>5460</v>
      </c>
      <c r="D159" s="67" t="s">
        <v>1233</v>
      </c>
      <c r="E159" s="328" t="s">
        <v>3158</v>
      </c>
      <c r="F159" s="228">
        <v>313037.51</v>
      </c>
      <c r="G159" s="228">
        <v>0</v>
      </c>
      <c r="H159" s="228">
        <v>100424.9</v>
      </c>
      <c r="I159" s="328">
        <v>257438.72</v>
      </c>
      <c r="J159" s="328">
        <v>169333.2</v>
      </c>
      <c r="L159" s="232">
        <v>14700</v>
      </c>
      <c r="N159" s="232">
        <v>24</v>
      </c>
      <c r="Q159" s="328">
        <v>-736600.24</v>
      </c>
      <c r="R159" s="328">
        <v>1595931.52</v>
      </c>
      <c r="U159" s="229">
        <v>2029463.66</v>
      </c>
      <c r="V159" s="229">
        <v>373250</v>
      </c>
      <c r="W159" s="229">
        <v>2142.64</v>
      </c>
      <c r="Y159" s="229">
        <v>826790</v>
      </c>
      <c r="AA159" s="230">
        <v>2095217</v>
      </c>
      <c r="AD159" s="230">
        <v>933477.97</v>
      </c>
      <c r="AE159" s="230">
        <v>139332.28</v>
      </c>
      <c r="AG159" s="230">
        <v>97440</v>
      </c>
      <c r="AH159" s="76">
        <f t="shared" si="13"/>
        <v>413462.41000000003</v>
      </c>
      <c r="AI159" s="31">
        <f t="shared" si="14"/>
        <v>14724</v>
      </c>
      <c r="AJ159" s="21">
        <f t="shared" si="15"/>
        <v>398738.41000000003</v>
      </c>
      <c r="AK159" s="15">
        <f t="shared" si="16"/>
        <v>3231646.3000000003</v>
      </c>
      <c r="AL159" s="16">
        <f t="shared" si="17"/>
        <v>3265467.2499999995</v>
      </c>
      <c r="AM159" s="26">
        <f t="shared" si="18"/>
        <v>-33820.949999999255</v>
      </c>
    </row>
    <row r="160" spans="1:39" x14ac:dyDescent="0.2">
      <c r="A160" s="1" t="s">
        <v>513</v>
      </c>
      <c r="B160" s="1" t="s">
        <v>514</v>
      </c>
      <c r="C160" s="66">
        <v>2090</v>
      </c>
      <c r="D160" s="67" t="s">
        <v>1234</v>
      </c>
      <c r="E160" s="328" t="s">
        <v>3159</v>
      </c>
      <c r="F160" s="228">
        <v>350757.56</v>
      </c>
      <c r="G160" s="228">
        <v>0</v>
      </c>
      <c r="H160" s="228">
        <v>40046.870000000003</v>
      </c>
      <c r="I160" s="328">
        <v>287362.33</v>
      </c>
      <c r="J160" s="328">
        <v>98625.37</v>
      </c>
      <c r="K160" s="232">
        <v>46000</v>
      </c>
      <c r="L160" s="232">
        <v>25463</v>
      </c>
      <c r="N160" s="232">
        <v>0</v>
      </c>
      <c r="Q160" s="328">
        <v>-1539784.25</v>
      </c>
      <c r="R160" s="328">
        <v>2218013.29</v>
      </c>
      <c r="U160" s="229">
        <v>1079783.7</v>
      </c>
      <c r="V160" s="229">
        <v>30000</v>
      </c>
      <c r="W160" s="229">
        <v>1554.14</v>
      </c>
      <c r="Y160" s="229">
        <v>1563496.8</v>
      </c>
      <c r="AA160" s="230">
        <v>2139882.36</v>
      </c>
      <c r="AD160" s="230">
        <v>412937.68</v>
      </c>
      <c r="AE160" s="230">
        <v>94914.51</v>
      </c>
      <c r="AH160" s="76">
        <f t="shared" si="13"/>
        <v>390804.43</v>
      </c>
      <c r="AI160" s="31">
        <f t="shared" si="14"/>
        <v>71463</v>
      </c>
      <c r="AJ160" s="21">
        <f t="shared" si="15"/>
        <v>319341.43</v>
      </c>
      <c r="AK160" s="15">
        <f t="shared" si="16"/>
        <v>2674834.6399999997</v>
      </c>
      <c r="AL160" s="16">
        <f t="shared" si="17"/>
        <v>2647734.5499999998</v>
      </c>
      <c r="AM160" s="26">
        <f t="shared" si="18"/>
        <v>27100.089999999851</v>
      </c>
    </row>
    <row r="161" spans="1:39" x14ac:dyDescent="0.2">
      <c r="A161" s="1" t="s">
        <v>513</v>
      </c>
      <c r="B161" s="1" t="s">
        <v>514</v>
      </c>
      <c r="C161" s="66">
        <v>3852</v>
      </c>
      <c r="D161" s="67" t="s">
        <v>1235</v>
      </c>
      <c r="E161" s="328" t="s">
        <v>3160</v>
      </c>
      <c r="F161" s="228">
        <v>205351.11</v>
      </c>
      <c r="G161" s="228">
        <v>0</v>
      </c>
      <c r="H161" s="228">
        <v>25177.16</v>
      </c>
      <c r="I161" s="328">
        <v>121846.2</v>
      </c>
      <c r="J161" s="328">
        <v>593552.51</v>
      </c>
      <c r="N161" s="232">
        <v>1272.01</v>
      </c>
      <c r="Q161" s="328">
        <v>-757829.6</v>
      </c>
      <c r="R161" s="328">
        <v>1904185.77</v>
      </c>
      <c r="U161" s="229">
        <v>1475210.77</v>
      </c>
      <c r="V161" s="229">
        <v>114439</v>
      </c>
      <c r="W161" s="229">
        <v>1165.01</v>
      </c>
      <c r="Y161" s="229">
        <v>2690643</v>
      </c>
      <c r="AA161" s="230">
        <v>3714976.77</v>
      </c>
      <c r="AD161" s="230">
        <v>534855.57999999996</v>
      </c>
      <c r="AE161" s="230">
        <v>233326.63</v>
      </c>
      <c r="AH161" s="76">
        <f t="shared" si="13"/>
        <v>230528.27</v>
      </c>
      <c r="AI161" s="31">
        <f t="shared" si="14"/>
        <v>1272.01</v>
      </c>
      <c r="AJ161" s="21">
        <f t="shared" si="15"/>
        <v>229256.25999999998</v>
      </c>
      <c r="AK161" s="15">
        <f t="shared" si="16"/>
        <v>4281457.78</v>
      </c>
      <c r="AL161" s="16">
        <f t="shared" si="17"/>
        <v>4483158.9799999995</v>
      </c>
      <c r="AM161" s="26">
        <f t="shared" si="18"/>
        <v>-201701.19999999925</v>
      </c>
    </row>
    <row r="162" spans="1:39" x14ac:dyDescent="0.2">
      <c r="A162" s="1" t="s">
        <v>513</v>
      </c>
      <c r="B162" s="1" t="s">
        <v>514</v>
      </c>
      <c r="C162" s="66">
        <v>4000</v>
      </c>
      <c r="D162" s="67" t="s">
        <v>1236</v>
      </c>
      <c r="E162" s="328" t="s">
        <v>3161</v>
      </c>
      <c r="F162" s="228">
        <v>246534.86</v>
      </c>
      <c r="H162" s="228">
        <v>13113.47</v>
      </c>
      <c r="I162" s="328">
        <v>381765.85</v>
      </c>
      <c r="J162" s="328">
        <v>625998.82999999996</v>
      </c>
      <c r="N162" s="232">
        <v>6.9</v>
      </c>
      <c r="Q162" s="328">
        <v>-687022.81</v>
      </c>
      <c r="R162" s="328">
        <v>2050038.21</v>
      </c>
      <c r="U162" s="229">
        <v>1535506.01</v>
      </c>
      <c r="V162" s="229">
        <v>96325</v>
      </c>
      <c r="W162" s="229">
        <v>1141.6199999999999</v>
      </c>
      <c r="Y162" s="229">
        <v>1378742.38</v>
      </c>
      <c r="Z162" s="229">
        <v>2810.38</v>
      </c>
      <c r="AA162" s="230">
        <v>2313939.38</v>
      </c>
      <c r="AD162" s="230">
        <v>566188.96</v>
      </c>
      <c r="AE162" s="230">
        <v>230005.96</v>
      </c>
      <c r="AG162" s="230">
        <v>0.38</v>
      </c>
      <c r="AH162" s="76">
        <f t="shared" si="13"/>
        <v>259648.33</v>
      </c>
      <c r="AI162" s="31">
        <f t="shared" si="14"/>
        <v>6.9</v>
      </c>
      <c r="AJ162" s="21">
        <f t="shared" si="15"/>
        <v>259641.43</v>
      </c>
      <c r="AK162" s="15">
        <f t="shared" si="16"/>
        <v>3014525.3899999997</v>
      </c>
      <c r="AL162" s="16">
        <f t="shared" si="17"/>
        <v>3110134.6799999997</v>
      </c>
      <c r="AM162" s="26">
        <f t="shared" si="18"/>
        <v>-95609.290000000037</v>
      </c>
    </row>
    <row r="163" spans="1:39" x14ac:dyDescent="0.2">
      <c r="A163" s="1" t="s">
        <v>513</v>
      </c>
      <c r="B163" s="1" t="s">
        <v>514</v>
      </c>
      <c r="C163" s="66">
        <v>5502</v>
      </c>
      <c r="D163" s="67" t="s">
        <v>1237</v>
      </c>
      <c r="E163" s="328" t="s">
        <v>3162</v>
      </c>
      <c r="F163" s="228">
        <v>372170.56</v>
      </c>
      <c r="G163" s="228">
        <v>0</v>
      </c>
      <c r="H163" s="228">
        <v>79793.14</v>
      </c>
      <c r="I163" s="328">
        <v>1808227.03</v>
      </c>
      <c r="J163" s="328">
        <v>246506.05</v>
      </c>
      <c r="N163" s="232">
        <v>990</v>
      </c>
      <c r="Q163" s="328">
        <v>2213789.2799999998</v>
      </c>
      <c r="R163" s="328">
        <v>345682.71</v>
      </c>
      <c r="U163" s="229">
        <v>2202361.6800000002</v>
      </c>
      <c r="V163" s="229">
        <v>228400</v>
      </c>
      <c r="W163" s="229">
        <v>2189.4299999999998</v>
      </c>
      <c r="Y163" s="229">
        <v>2124689</v>
      </c>
      <c r="AA163" s="230">
        <v>3448389</v>
      </c>
      <c r="AD163" s="230">
        <v>766290.27</v>
      </c>
      <c r="AE163" s="230">
        <v>396726.05</v>
      </c>
      <c r="AH163" s="76">
        <f t="shared" si="13"/>
        <v>451963.7</v>
      </c>
      <c r="AI163" s="31">
        <f t="shared" si="14"/>
        <v>990</v>
      </c>
      <c r="AJ163" s="21">
        <f t="shared" si="15"/>
        <v>450973.7</v>
      </c>
      <c r="AK163" s="15">
        <f t="shared" si="16"/>
        <v>4557640.1100000003</v>
      </c>
      <c r="AL163" s="16">
        <f t="shared" si="17"/>
        <v>4611405.3199999994</v>
      </c>
      <c r="AM163" s="26">
        <f t="shared" si="18"/>
        <v>-53765.209999999031</v>
      </c>
    </row>
    <row r="164" spans="1:39" x14ac:dyDescent="0.2">
      <c r="A164" s="1" t="s">
        <v>517</v>
      </c>
      <c r="B164" s="1" t="s">
        <v>518</v>
      </c>
      <c r="C164" s="66">
        <v>2505</v>
      </c>
      <c r="D164" s="67" t="s">
        <v>1238</v>
      </c>
      <c r="E164" s="328" t="s">
        <v>3163</v>
      </c>
      <c r="F164" s="228">
        <v>626224.77</v>
      </c>
      <c r="G164" s="228">
        <v>0</v>
      </c>
      <c r="H164" s="228">
        <v>63263.77</v>
      </c>
      <c r="I164" s="328">
        <v>856802.01</v>
      </c>
      <c r="J164" s="328">
        <v>243426.8</v>
      </c>
      <c r="K164" s="232">
        <v>3500</v>
      </c>
      <c r="L164" s="232">
        <v>15007.5</v>
      </c>
      <c r="N164" s="232">
        <v>2694.15</v>
      </c>
      <c r="Q164" s="328">
        <v>1535160.66</v>
      </c>
      <c r="R164" s="328">
        <v>633085.80000000005</v>
      </c>
      <c r="U164" s="229">
        <v>1201112.3899999999</v>
      </c>
      <c r="V164" s="229">
        <v>369300</v>
      </c>
      <c r="W164" s="229">
        <v>4002.13</v>
      </c>
      <c r="Y164" s="229">
        <v>1136520</v>
      </c>
      <c r="Z164" s="229">
        <v>19250</v>
      </c>
      <c r="AA164" s="230">
        <v>1694740</v>
      </c>
      <c r="AB164" s="230">
        <v>1390</v>
      </c>
      <c r="AC164" s="230">
        <v>2232</v>
      </c>
      <c r="AD164" s="230">
        <v>1269223.9099999999</v>
      </c>
      <c r="AE164" s="230">
        <v>162329.37</v>
      </c>
      <c r="AH164" s="76">
        <f t="shared" si="13"/>
        <v>689488.54</v>
      </c>
      <c r="AI164" s="31">
        <f t="shared" si="14"/>
        <v>21201.65</v>
      </c>
      <c r="AJ164" s="21">
        <f t="shared" si="15"/>
        <v>668286.89</v>
      </c>
      <c r="AK164" s="15">
        <f t="shared" si="16"/>
        <v>2730184.5199999996</v>
      </c>
      <c r="AL164" s="16">
        <f t="shared" si="17"/>
        <v>3129915.2800000003</v>
      </c>
      <c r="AM164" s="26">
        <f t="shared" si="18"/>
        <v>-399730.76000000071</v>
      </c>
    </row>
    <row r="165" spans="1:39" x14ac:dyDescent="0.2">
      <c r="A165" s="1" t="s">
        <v>517</v>
      </c>
      <c r="B165" s="1" t="s">
        <v>518</v>
      </c>
      <c r="C165" s="66">
        <v>3733</v>
      </c>
      <c r="D165" s="67" t="s">
        <v>1239</v>
      </c>
      <c r="E165" s="328" t="s">
        <v>3164</v>
      </c>
      <c r="F165" s="228">
        <v>1410828.59</v>
      </c>
      <c r="G165" s="228">
        <v>10000</v>
      </c>
      <c r="H165" s="228">
        <v>32968.04</v>
      </c>
      <c r="I165" s="328">
        <v>85110.13</v>
      </c>
      <c r="J165" s="328">
        <v>191778.1</v>
      </c>
      <c r="L165" s="232">
        <v>33525</v>
      </c>
      <c r="N165" s="232">
        <v>216.73</v>
      </c>
      <c r="Q165" s="328">
        <v>111266.96</v>
      </c>
      <c r="R165" s="328">
        <v>1315994.6399999999</v>
      </c>
      <c r="U165" s="229">
        <v>1441067.69</v>
      </c>
      <c r="V165" s="229">
        <v>345077</v>
      </c>
      <c r="W165" s="229">
        <v>4201.28</v>
      </c>
      <c r="Y165" s="229">
        <v>1682320</v>
      </c>
      <c r="Z165" s="229">
        <v>48950</v>
      </c>
      <c r="AA165" s="230">
        <v>2313785</v>
      </c>
      <c r="AB165" s="230">
        <v>8384</v>
      </c>
      <c r="AD165" s="230">
        <v>856573.1</v>
      </c>
      <c r="AE165" s="230">
        <v>73192.34</v>
      </c>
      <c r="AH165" s="76">
        <f t="shared" si="13"/>
        <v>1453796.6300000001</v>
      </c>
      <c r="AI165" s="31">
        <f t="shared" si="14"/>
        <v>33741.730000000003</v>
      </c>
      <c r="AJ165" s="21">
        <f t="shared" si="15"/>
        <v>1420054.9000000001</v>
      </c>
      <c r="AK165" s="15">
        <f t="shared" si="16"/>
        <v>3521615.9699999997</v>
      </c>
      <c r="AL165" s="16">
        <f t="shared" si="17"/>
        <v>3251934.44</v>
      </c>
      <c r="AM165" s="26">
        <f t="shared" si="18"/>
        <v>269681.5299999998</v>
      </c>
    </row>
    <row r="166" spans="1:39" x14ac:dyDescent="0.2">
      <c r="A166" s="1" t="s">
        <v>517</v>
      </c>
      <c r="B166" s="1" t="s">
        <v>518</v>
      </c>
      <c r="C166" s="66">
        <v>5221</v>
      </c>
      <c r="D166" s="67" t="s">
        <v>1240</v>
      </c>
      <c r="E166" s="328" t="s">
        <v>3165</v>
      </c>
      <c r="F166" s="228">
        <v>600806</v>
      </c>
      <c r="G166" s="228">
        <v>0</v>
      </c>
      <c r="H166" s="228">
        <v>48623.35</v>
      </c>
      <c r="I166" s="328">
        <v>108802.88</v>
      </c>
      <c r="J166" s="328">
        <v>523271.3</v>
      </c>
      <c r="N166" s="232">
        <v>717.75</v>
      </c>
      <c r="Q166" s="328">
        <v>-605511.11</v>
      </c>
      <c r="R166" s="328">
        <v>1954472.19</v>
      </c>
      <c r="U166" s="229">
        <v>1584096.12</v>
      </c>
      <c r="V166" s="229">
        <v>381810</v>
      </c>
      <c r="W166" s="229">
        <v>2723.12</v>
      </c>
      <c r="Y166" s="229">
        <v>1597690</v>
      </c>
      <c r="Z166" s="229">
        <v>28800</v>
      </c>
      <c r="AA166" s="230">
        <v>2349846</v>
      </c>
      <c r="AD166" s="230">
        <v>1103870.78</v>
      </c>
      <c r="AE166" s="230">
        <v>209577.76</v>
      </c>
      <c r="AH166" s="76">
        <f t="shared" si="13"/>
        <v>649429.35</v>
      </c>
      <c r="AI166" s="31">
        <f t="shared" si="14"/>
        <v>717.75</v>
      </c>
      <c r="AJ166" s="21">
        <f t="shared" si="15"/>
        <v>648711.6</v>
      </c>
      <c r="AK166" s="15">
        <f t="shared" si="16"/>
        <v>3595119.24</v>
      </c>
      <c r="AL166" s="16">
        <f t="shared" si="17"/>
        <v>3663294.54</v>
      </c>
      <c r="AM166" s="26">
        <f t="shared" si="18"/>
        <v>-68175.299999999814</v>
      </c>
    </row>
    <row r="167" spans="1:39" x14ac:dyDescent="0.2">
      <c r="A167" s="1" t="s">
        <v>517</v>
      </c>
      <c r="B167" s="1" t="s">
        <v>518</v>
      </c>
      <c r="C167" s="66">
        <v>2747</v>
      </c>
      <c r="D167" s="67" t="s">
        <v>1241</v>
      </c>
      <c r="E167" s="328" t="s">
        <v>3166</v>
      </c>
      <c r="F167" s="228">
        <v>620781.21</v>
      </c>
      <c r="G167" s="228">
        <v>0</v>
      </c>
      <c r="H167" s="228">
        <v>42275.37</v>
      </c>
      <c r="I167" s="328">
        <v>466733.04</v>
      </c>
      <c r="J167" s="328">
        <v>39246.93</v>
      </c>
      <c r="K167" s="232">
        <v>9200</v>
      </c>
      <c r="L167" s="232">
        <v>69690</v>
      </c>
      <c r="N167" s="232">
        <v>1133.3800000000001</v>
      </c>
      <c r="Q167" s="328">
        <v>-282343.56</v>
      </c>
      <c r="R167" s="328">
        <v>1659140.58</v>
      </c>
      <c r="U167" s="229">
        <v>1311936.93</v>
      </c>
      <c r="V167" s="229">
        <v>247000</v>
      </c>
      <c r="W167" s="229">
        <v>2968.72</v>
      </c>
      <c r="Y167" s="229">
        <v>1941480</v>
      </c>
      <c r="Z167" s="229">
        <v>40000</v>
      </c>
      <c r="AA167" s="230">
        <v>2422052</v>
      </c>
      <c r="AB167" s="230">
        <v>8560</v>
      </c>
      <c r="AC167" s="230">
        <v>2280</v>
      </c>
      <c r="AD167" s="230">
        <v>1244308.1599999999</v>
      </c>
      <c r="AE167" s="230">
        <v>153969.34</v>
      </c>
      <c r="AH167" s="76">
        <f t="shared" si="13"/>
        <v>663056.57999999996</v>
      </c>
      <c r="AI167" s="31">
        <f t="shared" si="14"/>
        <v>80023.38</v>
      </c>
      <c r="AJ167" s="21">
        <f t="shared" si="15"/>
        <v>583033.19999999995</v>
      </c>
      <c r="AK167" s="15">
        <f t="shared" si="16"/>
        <v>3543385.65</v>
      </c>
      <c r="AL167" s="16">
        <f t="shared" si="17"/>
        <v>3831169.5</v>
      </c>
      <c r="AM167" s="26">
        <f t="shared" si="18"/>
        <v>-287783.85000000009</v>
      </c>
    </row>
    <row r="168" spans="1:39" x14ac:dyDescent="0.2">
      <c r="A168" s="1" t="s">
        <v>517</v>
      </c>
      <c r="B168" s="1" t="s">
        <v>518</v>
      </c>
      <c r="C168" s="66">
        <v>3860</v>
      </c>
      <c r="D168" s="67" t="s">
        <v>1242</v>
      </c>
      <c r="E168" s="328" t="s">
        <v>3167</v>
      </c>
      <c r="F168" s="228">
        <v>367256.53</v>
      </c>
      <c r="G168" s="228">
        <v>0</v>
      </c>
      <c r="H168" s="228">
        <v>54635.57</v>
      </c>
      <c r="I168" s="328">
        <v>386998.36</v>
      </c>
      <c r="J168" s="328">
        <v>119742.83</v>
      </c>
      <c r="K168" s="232">
        <v>35000</v>
      </c>
      <c r="L168" s="232">
        <v>39236.65</v>
      </c>
      <c r="N168" s="232">
        <v>1423.73</v>
      </c>
      <c r="Q168" s="328">
        <v>-2109275.2400000002</v>
      </c>
      <c r="R168" s="328">
        <v>3430123.36</v>
      </c>
      <c r="U168" s="229">
        <v>1581989.67</v>
      </c>
      <c r="V168" s="229">
        <v>267000</v>
      </c>
      <c r="W168" s="229">
        <v>1973.95</v>
      </c>
      <c r="Y168" s="229">
        <v>2789680</v>
      </c>
      <c r="Z168" s="229">
        <v>41350</v>
      </c>
      <c r="AA168" s="230">
        <v>3538523</v>
      </c>
      <c r="AB168" s="230">
        <v>16724</v>
      </c>
      <c r="AC168" s="230">
        <v>6512</v>
      </c>
      <c r="AD168" s="230">
        <v>1396819.5</v>
      </c>
      <c r="AE168" s="230">
        <v>191290.33</v>
      </c>
      <c r="AH168" s="76">
        <f t="shared" si="13"/>
        <v>421892.10000000003</v>
      </c>
      <c r="AI168" s="31">
        <f t="shared" si="14"/>
        <v>75660.37999999999</v>
      </c>
      <c r="AJ168" s="21">
        <f t="shared" si="15"/>
        <v>346231.72000000003</v>
      </c>
      <c r="AK168" s="15">
        <f t="shared" si="16"/>
        <v>4681993.62</v>
      </c>
      <c r="AL168" s="16">
        <f t="shared" si="17"/>
        <v>5149868.83</v>
      </c>
      <c r="AM168" s="26">
        <f t="shared" si="18"/>
        <v>-467875.20999999996</v>
      </c>
    </row>
    <row r="169" spans="1:39" x14ac:dyDescent="0.2">
      <c r="A169" s="1" t="s">
        <v>521</v>
      </c>
      <c r="B169" s="1" t="s">
        <v>522</v>
      </c>
      <c r="C169" s="66">
        <v>992</v>
      </c>
      <c r="D169" s="67" t="s">
        <v>1243</v>
      </c>
      <c r="E169" s="328" t="s">
        <v>3168</v>
      </c>
      <c r="F169" s="228">
        <v>521834.73</v>
      </c>
      <c r="H169" s="228">
        <v>42136.06</v>
      </c>
      <c r="I169" s="328">
        <v>3732109.93</v>
      </c>
      <c r="J169" s="328">
        <v>110841.21</v>
      </c>
      <c r="N169" s="232">
        <v>901.92</v>
      </c>
      <c r="Q169" s="328">
        <v>2341847.27</v>
      </c>
      <c r="R169" s="328">
        <v>2074034.47</v>
      </c>
      <c r="U169" s="229">
        <v>1564878.73</v>
      </c>
      <c r="V169" s="229">
        <v>51100</v>
      </c>
      <c r="W169" s="229">
        <v>1886.91</v>
      </c>
      <c r="Y169" s="229">
        <v>918560</v>
      </c>
      <c r="AA169" s="230">
        <v>1796085</v>
      </c>
      <c r="AD169" s="230">
        <v>737405.46</v>
      </c>
      <c r="AE169" s="230">
        <v>12796.91</v>
      </c>
      <c r="AH169" s="76">
        <f t="shared" si="13"/>
        <v>563970.79</v>
      </c>
      <c r="AI169" s="31">
        <f t="shared" si="14"/>
        <v>901.92</v>
      </c>
      <c r="AJ169" s="21">
        <f t="shared" si="15"/>
        <v>563068.87</v>
      </c>
      <c r="AK169" s="15">
        <f t="shared" si="16"/>
        <v>2536425.6399999997</v>
      </c>
      <c r="AL169" s="16">
        <f t="shared" si="17"/>
        <v>2546287.37</v>
      </c>
      <c r="AM169" s="26">
        <f t="shared" si="18"/>
        <v>-9861.730000000447</v>
      </c>
    </row>
    <row r="170" spans="1:39" x14ac:dyDescent="0.2">
      <c r="A170" s="1" t="s">
        <v>521</v>
      </c>
      <c r="B170" s="1" t="s">
        <v>522</v>
      </c>
      <c r="C170" s="66">
        <v>5690</v>
      </c>
      <c r="D170" s="67" t="s">
        <v>1244</v>
      </c>
      <c r="E170" s="328" t="s">
        <v>3169</v>
      </c>
      <c r="F170" s="228">
        <v>658269.05000000005</v>
      </c>
      <c r="G170" s="228">
        <v>0</v>
      </c>
      <c r="H170" s="228">
        <v>54707.94</v>
      </c>
      <c r="I170" s="328">
        <v>171270.15</v>
      </c>
      <c r="J170" s="328">
        <v>658168.14</v>
      </c>
      <c r="N170" s="232">
        <v>141448</v>
      </c>
      <c r="Q170" s="328">
        <v>-1288188.3700000001</v>
      </c>
      <c r="R170" s="328">
        <v>2188176.4900000002</v>
      </c>
      <c r="U170" s="229">
        <v>2837109.84</v>
      </c>
      <c r="V170" s="229">
        <v>206800</v>
      </c>
      <c r="W170" s="229">
        <v>2478.9699999999998</v>
      </c>
      <c r="Y170" s="229">
        <v>1513381</v>
      </c>
      <c r="AA170" s="230">
        <v>2648862.9900000002</v>
      </c>
      <c r="AD170" s="230">
        <v>1258459</v>
      </c>
      <c r="AE170" s="230">
        <v>151468.66</v>
      </c>
      <c r="AH170" s="76">
        <f t="shared" si="13"/>
        <v>712976.99</v>
      </c>
      <c r="AI170" s="31">
        <f t="shared" si="14"/>
        <v>141448</v>
      </c>
      <c r="AJ170" s="21">
        <f t="shared" si="15"/>
        <v>571528.99</v>
      </c>
      <c r="AK170" s="15">
        <f t="shared" si="16"/>
        <v>4559769.8100000005</v>
      </c>
      <c r="AL170" s="16">
        <f t="shared" si="17"/>
        <v>4058790.6500000004</v>
      </c>
      <c r="AM170" s="26">
        <f t="shared" si="18"/>
        <v>500979.16000000015</v>
      </c>
    </row>
    <row r="171" spans="1:39" x14ac:dyDescent="0.2">
      <c r="A171" s="1" t="s">
        <v>521</v>
      </c>
      <c r="B171" s="1" t="s">
        <v>522</v>
      </c>
      <c r="C171" s="66">
        <v>3265</v>
      </c>
      <c r="D171" s="67" t="s">
        <v>1245</v>
      </c>
      <c r="E171" s="328" t="s">
        <v>3170</v>
      </c>
      <c r="F171" s="228">
        <v>492190.69</v>
      </c>
      <c r="G171" s="228">
        <v>0</v>
      </c>
      <c r="H171" s="228">
        <v>37346.67</v>
      </c>
      <c r="I171" s="328">
        <v>430889.84</v>
      </c>
      <c r="J171" s="328">
        <v>642873.71</v>
      </c>
      <c r="Q171" s="328">
        <v>-254273.89</v>
      </c>
      <c r="R171" s="328">
        <v>1890317.34</v>
      </c>
      <c r="U171" s="229">
        <v>1581062.65</v>
      </c>
      <c r="V171" s="229">
        <v>138000</v>
      </c>
      <c r="W171" s="229">
        <v>2816.06</v>
      </c>
      <c r="Y171" s="229">
        <v>1393540</v>
      </c>
      <c r="AA171" s="230">
        <v>2068939</v>
      </c>
      <c r="AD171" s="230">
        <v>976599.22</v>
      </c>
      <c r="AE171" s="230">
        <v>102623.03</v>
      </c>
      <c r="AH171" s="76">
        <f t="shared" si="13"/>
        <v>529537.36</v>
      </c>
      <c r="AI171" s="31">
        <f t="shared" si="14"/>
        <v>0</v>
      </c>
      <c r="AJ171" s="21">
        <f t="shared" si="15"/>
        <v>529537.36</v>
      </c>
      <c r="AK171" s="15">
        <f t="shared" si="16"/>
        <v>3115418.71</v>
      </c>
      <c r="AL171" s="16">
        <f t="shared" si="17"/>
        <v>3148161.2499999995</v>
      </c>
      <c r="AM171" s="26">
        <f t="shared" si="18"/>
        <v>-32742.539999999572</v>
      </c>
    </row>
    <row r="172" spans="1:39" x14ac:dyDescent="0.2">
      <c r="A172" s="1" t="s">
        <v>521</v>
      </c>
      <c r="B172" s="1" t="s">
        <v>522</v>
      </c>
      <c r="C172" s="66">
        <v>5131</v>
      </c>
      <c r="D172" s="67" t="s">
        <v>1246</v>
      </c>
      <c r="E172" s="328" t="s">
        <v>3171</v>
      </c>
      <c r="F172" s="228">
        <v>557231.76</v>
      </c>
      <c r="G172" s="228">
        <v>0</v>
      </c>
      <c r="H172" s="228">
        <v>35017.870000000003</v>
      </c>
      <c r="I172" s="328">
        <v>262068.95</v>
      </c>
      <c r="J172" s="328">
        <v>127739.05</v>
      </c>
      <c r="N172" s="232">
        <v>183820.79999999999</v>
      </c>
      <c r="Q172" s="328">
        <v>-1374687.64</v>
      </c>
      <c r="R172" s="328">
        <v>2400624.13</v>
      </c>
      <c r="U172" s="229">
        <v>1592215.21</v>
      </c>
      <c r="V172" s="229">
        <v>222890</v>
      </c>
      <c r="W172" s="229">
        <v>2253.16</v>
      </c>
      <c r="Y172" s="229">
        <v>2204160</v>
      </c>
      <c r="AA172" s="230">
        <v>2922259.75</v>
      </c>
      <c r="AB172" s="230">
        <v>7500</v>
      </c>
      <c r="AD172" s="230">
        <v>1123370.72</v>
      </c>
      <c r="AE172" s="230">
        <v>196087.56</v>
      </c>
      <c r="AH172" s="76">
        <f t="shared" si="13"/>
        <v>592249.63</v>
      </c>
      <c r="AI172" s="31">
        <f t="shared" si="14"/>
        <v>183820.79999999999</v>
      </c>
      <c r="AJ172" s="21">
        <f t="shared" si="15"/>
        <v>408428.83</v>
      </c>
      <c r="AK172" s="15">
        <f t="shared" si="16"/>
        <v>4021518.37</v>
      </c>
      <c r="AL172" s="16">
        <f t="shared" si="17"/>
        <v>4249218.0299999993</v>
      </c>
      <c r="AM172" s="26">
        <f t="shared" si="18"/>
        <v>-227699.65999999922</v>
      </c>
    </row>
    <row r="173" spans="1:39" x14ac:dyDescent="0.2">
      <c r="A173" s="1" t="s">
        <v>521</v>
      </c>
      <c r="B173" s="1" t="s">
        <v>522</v>
      </c>
      <c r="C173" s="66">
        <v>3470</v>
      </c>
      <c r="D173" s="67" t="s">
        <v>1247</v>
      </c>
      <c r="E173" s="328" t="s">
        <v>3172</v>
      </c>
      <c r="F173" s="228">
        <v>936272.33</v>
      </c>
      <c r="G173" s="228">
        <v>0</v>
      </c>
      <c r="H173" s="228">
        <v>56369.75</v>
      </c>
      <c r="I173" s="328">
        <v>636361</v>
      </c>
      <c r="J173" s="328">
        <v>452204.15</v>
      </c>
      <c r="N173" s="232">
        <v>24375.98</v>
      </c>
      <c r="Q173" s="328">
        <v>503177.13</v>
      </c>
      <c r="R173" s="328">
        <v>1658240.02</v>
      </c>
      <c r="U173" s="229">
        <v>2404257.94</v>
      </c>
      <c r="V173" s="229">
        <v>200800</v>
      </c>
      <c r="W173" s="229">
        <v>3685.38</v>
      </c>
      <c r="Y173" s="229">
        <v>1326660</v>
      </c>
      <c r="AA173" s="230">
        <v>2594655</v>
      </c>
      <c r="AD173" s="230">
        <v>1275080.74</v>
      </c>
      <c r="AE173" s="230">
        <v>170253.48</v>
      </c>
      <c r="AH173" s="76">
        <f t="shared" si="13"/>
        <v>992642.08</v>
      </c>
      <c r="AI173" s="31">
        <f t="shared" si="14"/>
        <v>24375.98</v>
      </c>
      <c r="AJ173" s="21">
        <f t="shared" si="15"/>
        <v>968266.1</v>
      </c>
      <c r="AK173" s="15">
        <f t="shared" si="16"/>
        <v>3935403.32</v>
      </c>
      <c r="AL173" s="16">
        <f t="shared" si="17"/>
        <v>4039989.22</v>
      </c>
      <c r="AM173" s="26">
        <f t="shared" si="18"/>
        <v>-104585.90000000037</v>
      </c>
    </row>
    <row r="174" spans="1:39" x14ac:dyDescent="0.2">
      <c r="A174" s="1" t="s">
        <v>521</v>
      </c>
      <c r="B174" s="1" t="s">
        <v>522</v>
      </c>
      <c r="C174" s="66">
        <v>6314</v>
      </c>
      <c r="D174" s="67" t="s">
        <v>1248</v>
      </c>
      <c r="E174" s="328" t="s">
        <v>3173</v>
      </c>
      <c r="F174" s="228">
        <v>569536.81000000006</v>
      </c>
      <c r="G174" s="228">
        <v>0</v>
      </c>
      <c r="H174" s="228">
        <v>15721.21</v>
      </c>
      <c r="I174" s="328">
        <v>314917.15999999997</v>
      </c>
      <c r="J174" s="328">
        <v>93141.08</v>
      </c>
      <c r="N174" s="232">
        <v>35</v>
      </c>
      <c r="Q174" s="328">
        <v>-1331652.6599999999</v>
      </c>
      <c r="R174" s="328">
        <v>2400624.13</v>
      </c>
      <c r="U174" s="229">
        <v>2481117.96</v>
      </c>
      <c r="V174" s="229">
        <v>242500</v>
      </c>
      <c r="W174" s="229">
        <v>1847.2</v>
      </c>
      <c r="Y174" s="229">
        <v>1303680</v>
      </c>
      <c r="AA174" s="230">
        <v>2626586.92</v>
      </c>
      <c r="AD174" s="230">
        <v>1367945.77</v>
      </c>
      <c r="AE174" s="230">
        <v>110302.68</v>
      </c>
      <c r="AH174" s="76">
        <f t="shared" si="13"/>
        <v>585258.02</v>
      </c>
      <c r="AI174" s="31">
        <f t="shared" si="14"/>
        <v>35</v>
      </c>
      <c r="AJ174" s="21">
        <f t="shared" si="15"/>
        <v>585223.02</v>
      </c>
      <c r="AK174" s="15">
        <f t="shared" si="16"/>
        <v>4029145.16</v>
      </c>
      <c r="AL174" s="16">
        <f t="shared" si="17"/>
        <v>4104835.37</v>
      </c>
      <c r="AM174" s="26">
        <f t="shared" si="18"/>
        <v>-75690.209999999963</v>
      </c>
    </row>
    <row r="175" spans="1:39" x14ac:dyDescent="0.2">
      <c r="A175" s="1" t="s">
        <v>525</v>
      </c>
      <c r="B175" s="1" t="s">
        <v>526</v>
      </c>
      <c r="C175" s="66">
        <v>4818</v>
      </c>
      <c r="D175" s="67" t="s">
        <v>1249</v>
      </c>
      <c r="E175" s="328" t="s">
        <v>3174</v>
      </c>
      <c r="F175" s="228">
        <v>852456.95999999996</v>
      </c>
      <c r="G175" s="228">
        <v>0</v>
      </c>
      <c r="H175" s="228">
        <v>61224.75</v>
      </c>
      <c r="I175" s="328">
        <v>123817.87</v>
      </c>
      <c r="J175" s="328">
        <v>62631.839999999997</v>
      </c>
      <c r="N175" s="232">
        <v>514.44000000000005</v>
      </c>
      <c r="Q175" s="328">
        <v>-855255.16</v>
      </c>
      <c r="R175" s="328">
        <v>1908740.29</v>
      </c>
      <c r="U175" s="229">
        <v>2377797.48</v>
      </c>
      <c r="V175" s="229">
        <v>243000</v>
      </c>
      <c r="W175" s="229">
        <v>2931.92</v>
      </c>
      <c r="Y175" s="229">
        <v>1598318</v>
      </c>
      <c r="AA175" s="230">
        <v>2851293</v>
      </c>
      <c r="AB175" s="230">
        <v>11426.92</v>
      </c>
      <c r="AC175" s="230">
        <v>2576</v>
      </c>
      <c r="AD175" s="230">
        <v>1227751.79</v>
      </c>
      <c r="AE175" s="230">
        <v>82867.839999999997</v>
      </c>
      <c r="AH175" s="76">
        <f t="shared" si="13"/>
        <v>913681.71</v>
      </c>
      <c r="AI175" s="31">
        <f t="shared" si="14"/>
        <v>514.44000000000005</v>
      </c>
      <c r="AJ175" s="21">
        <f t="shared" si="15"/>
        <v>913167.27</v>
      </c>
      <c r="AK175" s="15">
        <f t="shared" si="16"/>
        <v>4222047.4000000004</v>
      </c>
      <c r="AL175" s="16">
        <f t="shared" si="17"/>
        <v>4175915.55</v>
      </c>
      <c r="AM175" s="26">
        <f t="shared" si="18"/>
        <v>46131.850000000559</v>
      </c>
    </row>
    <row r="176" spans="1:39" x14ac:dyDescent="0.2">
      <c r="A176" s="1" t="s">
        <v>525</v>
      </c>
      <c r="B176" s="1" t="s">
        <v>526</v>
      </c>
      <c r="C176" s="66">
        <v>3493</v>
      </c>
      <c r="D176" s="67" t="s">
        <v>1250</v>
      </c>
      <c r="E176" s="328" t="s">
        <v>3175</v>
      </c>
      <c r="F176" s="228">
        <v>812388.15</v>
      </c>
      <c r="G176" s="228">
        <v>0</v>
      </c>
      <c r="H176" s="228">
        <v>70606.12</v>
      </c>
      <c r="I176" s="328">
        <v>405802.73</v>
      </c>
      <c r="J176" s="328">
        <v>155481.94</v>
      </c>
      <c r="N176" s="232">
        <v>246.73</v>
      </c>
      <c r="Q176" s="328">
        <v>-624117.98</v>
      </c>
      <c r="R176" s="328">
        <v>2036218.61</v>
      </c>
      <c r="U176" s="229">
        <v>2347545.44</v>
      </c>
      <c r="V176" s="229">
        <v>146129.89000000001</v>
      </c>
      <c r="W176" s="229">
        <v>1420.58</v>
      </c>
      <c r="Y176" s="229">
        <v>1626840</v>
      </c>
      <c r="AA176" s="230">
        <v>3038104</v>
      </c>
      <c r="AB176" s="230">
        <v>4652</v>
      </c>
      <c r="AD176" s="230">
        <v>827464.54</v>
      </c>
      <c r="AE176" s="230">
        <v>219783.79</v>
      </c>
      <c r="AH176" s="76">
        <f t="shared" si="13"/>
        <v>882994.27</v>
      </c>
      <c r="AI176" s="31">
        <f t="shared" si="14"/>
        <v>246.73</v>
      </c>
      <c r="AJ176" s="21">
        <f t="shared" si="15"/>
        <v>882747.54</v>
      </c>
      <c r="AK176" s="15">
        <f t="shared" si="16"/>
        <v>4121935.91</v>
      </c>
      <c r="AL176" s="16">
        <f t="shared" si="17"/>
        <v>4090004.33</v>
      </c>
      <c r="AM176" s="26">
        <f t="shared" si="18"/>
        <v>31931.580000000075</v>
      </c>
    </row>
    <row r="177" spans="1:39" x14ac:dyDescent="0.2">
      <c r="A177" s="1" t="s">
        <v>525</v>
      </c>
      <c r="B177" s="1" t="s">
        <v>526</v>
      </c>
      <c r="C177" s="66">
        <v>2171</v>
      </c>
      <c r="D177" s="67" t="s">
        <v>1251</v>
      </c>
      <c r="E177" s="328" t="s">
        <v>3176</v>
      </c>
      <c r="F177" s="228">
        <v>697637.31</v>
      </c>
      <c r="G177" s="228">
        <v>0</v>
      </c>
      <c r="H177" s="228">
        <v>56039.06</v>
      </c>
      <c r="I177" s="328">
        <v>-1238.06</v>
      </c>
      <c r="J177" s="328">
        <v>174672.82</v>
      </c>
      <c r="N177" s="232">
        <v>552.38</v>
      </c>
      <c r="Q177" s="328">
        <v>-1669841.4</v>
      </c>
      <c r="R177" s="328">
        <v>2581996.2400000002</v>
      </c>
      <c r="U177" s="229">
        <v>1387801.23</v>
      </c>
      <c r="V177" s="229">
        <v>190135</v>
      </c>
      <c r="W177" s="229">
        <v>2233.27</v>
      </c>
      <c r="Y177" s="229">
        <v>994090</v>
      </c>
      <c r="AA177" s="230">
        <v>1713875</v>
      </c>
      <c r="AD177" s="230">
        <v>633640.72</v>
      </c>
      <c r="AE177" s="230">
        <v>212339.87</v>
      </c>
      <c r="AH177" s="76">
        <f t="shared" si="13"/>
        <v>753676.37000000011</v>
      </c>
      <c r="AI177" s="31">
        <f t="shared" si="14"/>
        <v>552.38</v>
      </c>
      <c r="AJ177" s="21">
        <f t="shared" si="15"/>
        <v>753123.99000000011</v>
      </c>
      <c r="AK177" s="15">
        <f t="shared" si="16"/>
        <v>2574259.5</v>
      </c>
      <c r="AL177" s="16">
        <f t="shared" si="17"/>
        <v>2559855.59</v>
      </c>
      <c r="AM177" s="26">
        <f t="shared" si="18"/>
        <v>14403.910000000149</v>
      </c>
    </row>
    <row r="178" spans="1:39" x14ac:dyDescent="0.2">
      <c r="A178" s="1" t="s">
        <v>525</v>
      </c>
      <c r="B178" s="1" t="s">
        <v>526</v>
      </c>
      <c r="C178" s="66">
        <v>4974</v>
      </c>
      <c r="D178" s="67" t="s">
        <v>1252</v>
      </c>
      <c r="E178" s="328" t="s">
        <v>3177</v>
      </c>
      <c r="F178" s="228">
        <v>731714.23</v>
      </c>
      <c r="G178" s="228">
        <v>0</v>
      </c>
      <c r="H178" s="228">
        <v>46066.25</v>
      </c>
      <c r="I178" s="328">
        <v>136142.37</v>
      </c>
      <c r="J178" s="328">
        <v>815955.25</v>
      </c>
      <c r="N178" s="232">
        <v>110.66</v>
      </c>
      <c r="Q178" s="328">
        <v>-588876.04</v>
      </c>
      <c r="R178" s="328">
        <v>1442473.15</v>
      </c>
      <c r="U178" s="229">
        <v>2560126.2400000002</v>
      </c>
      <c r="V178" s="229">
        <v>403539</v>
      </c>
      <c r="W178" s="229">
        <v>2164.41</v>
      </c>
      <c r="Y178" s="229">
        <v>1365310</v>
      </c>
      <c r="Z178" s="229">
        <v>5608</v>
      </c>
      <c r="AA178" s="230">
        <v>2120314</v>
      </c>
      <c r="AD178" s="230">
        <v>1021364.37</v>
      </c>
      <c r="AE178" s="230">
        <v>318898.95</v>
      </c>
      <c r="AH178" s="76">
        <f t="shared" si="13"/>
        <v>777780.48</v>
      </c>
      <c r="AI178" s="31">
        <f t="shared" si="14"/>
        <v>110.66</v>
      </c>
      <c r="AJ178" s="21">
        <f t="shared" si="15"/>
        <v>777669.82</v>
      </c>
      <c r="AK178" s="15">
        <f t="shared" si="16"/>
        <v>4336747.6500000004</v>
      </c>
      <c r="AL178" s="16">
        <f t="shared" si="17"/>
        <v>3460577.3200000003</v>
      </c>
      <c r="AM178" s="26">
        <f t="shared" si="18"/>
        <v>876170.33000000007</v>
      </c>
    </row>
    <row r="179" spans="1:39" x14ac:dyDescent="0.2">
      <c r="A179" s="1" t="s">
        <v>525</v>
      </c>
      <c r="B179" s="1" t="s">
        <v>526</v>
      </c>
      <c r="C179" s="66">
        <v>2190</v>
      </c>
      <c r="D179" s="67" t="s">
        <v>1253</v>
      </c>
      <c r="E179" s="328" t="s">
        <v>3178</v>
      </c>
      <c r="F179" s="228">
        <v>747494.63</v>
      </c>
      <c r="G179" s="228">
        <v>0</v>
      </c>
      <c r="H179" s="228">
        <v>13937.07</v>
      </c>
      <c r="I179" s="328">
        <v>198049.7</v>
      </c>
      <c r="J179" s="328">
        <v>126153.89</v>
      </c>
      <c r="N179" s="232">
        <v>0</v>
      </c>
      <c r="Q179" s="328">
        <v>-594099.97</v>
      </c>
      <c r="R179" s="328">
        <v>1708773.29</v>
      </c>
      <c r="U179" s="229">
        <v>1249409.55</v>
      </c>
      <c r="V179" s="229">
        <v>113000</v>
      </c>
      <c r="W179" s="229">
        <v>2754.31</v>
      </c>
      <c r="Y179" s="229">
        <v>1166700</v>
      </c>
      <c r="AA179" s="230">
        <v>1752826</v>
      </c>
      <c r="AD179" s="230">
        <v>640609.59</v>
      </c>
      <c r="AE179" s="230">
        <v>167466.29999999999</v>
      </c>
      <c r="AH179" s="76">
        <f t="shared" si="13"/>
        <v>761431.7</v>
      </c>
      <c r="AI179" s="31">
        <f t="shared" si="14"/>
        <v>0</v>
      </c>
      <c r="AJ179" s="21">
        <f t="shared" si="15"/>
        <v>761431.7</v>
      </c>
      <c r="AK179" s="15">
        <f t="shared" si="16"/>
        <v>2531863.8600000003</v>
      </c>
      <c r="AL179" s="16">
        <f t="shared" si="17"/>
        <v>2560901.8899999997</v>
      </c>
      <c r="AM179" s="26">
        <f t="shared" si="18"/>
        <v>-29038.029999999329</v>
      </c>
    </row>
    <row r="180" spans="1:39" x14ac:dyDescent="0.2">
      <c r="A180" s="1" t="s">
        <v>525</v>
      </c>
      <c r="B180" s="1" t="s">
        <v>526</v>
      </c>
      <c r="C180" s="66">
        <v>3183</v>
      </c>
      <c r="D180" s="67" t="s">
        <v>1254</v>
      </c>
      <c r="E180" s="328" t="s">
        <v>3179</v>
      </c>
      <c r="F180" s="228">
        <v>513194.18</v>
      </c>
      <c r="G180" s="228">
        <v>0</v>
      </c>
      <c r="H180" s="228">
        <v>35005.31</v>
      </c>
      <c r="I180" s="328">
        <v>22786.95</v>
      </c>
      <c r="J180" s="328">
        <v>36115.43</v>
      </c>
      <c r="N180" s="232">
        <v>0</v>
      </c>
      <c r="Q180" s="328">
        <v>-1049406.1100000001</v>
      </c>
      <c r="R180" s="328">
        <v>1572242.02</v>
      </c>
      <c r="U180" s="229">
        <v>1531930.47</v>
      </c>
      <c r="V180" s="229">
        <v>223815.2</v>
      </c>
      <c r="W180" s="229">
        <v>2015.24</v>
      </c>
      <c r="Y180" s="229">
        <v>1187850</v>
      </c>
      <c r="Z180" s="229">
        <v>2390</v>
      </c>
      <c r="AA180" s="230">
        <v>1980768.23</v>
      </c>
      <c r="AB180" s="230">
        <v>4800</v>
      </c>
      <c r="AD180" s="230">
        <v>820148.32</v>
      </c>
      <c r="AE180" s="230">
        <v>58018.400000000001</v>
      </c>
      <c r="AH180" s="76">
        <f t="shared" si="13"/>
        <v>548199.49</v>
      </c>
      <c r="AI180" s="31">
        <f t="shared" si="14"/>
        <v>0</v>
      </c>
      <c r="AJ180" s="21">
        <f t="shared" si="15"/>
        <v>548199.49</v>
      </c>
      <c r="AK180" s="15">
        <f t="shared" si="16"/>
        <v>2948000.91</v>
      </c>
      <c r="AL180" s="16">
        <f t="shared" si="17"/>
        <v>2863734.9499999997</v>
      </c>
      <c r="AM180" s="26">
        <f t="shared" si="18"/>
        <v>84265.960000000428</v>
      </c>
    </row>
    <row r="181" spans="1:39" x14ac:dyDescent="0.2">
      <c r="A181" s="1" t="s">
        <v>525</v>
      </c>
      <c r="B181" s="1" t="s">
        <v>526</v>
      </c>
      <c r="C181" s="66">
        <v>3642</v>
      </c>
      <c r="D181" s="67" t="s">
        <v>1255</v>
      </c>
      <c r="E181" s="328" t="s">
        <v>3180</v>
      </c>
      <c r="F181" s="228">
        <v>736991.42</v>
      </c>
      <c r="G181" s="228">
        <v>0</v>
      </c>
      <c r="H181" s="228">
        <v>62177.59</v>
      </c>
      <c r="I181" s="328">
        <v>89398.46</v>
      </c>
      <c r="J181" s="328">
        <v>676472.06</v>
      </c>
      <c r="N181" s="232">
        <v>46.73</v>
      </c>
      <c r="Q181" s="328">
        <v>-638831.72</v>
      </c>
      <c r="R181" s="328">
        <v>1286359.3700000001</v>
      </c>
      <c r="U181" s="229">
        <v>2730849.97</v>
      </c>
      <c r="V181" s="229">
        <v>382555</v>
      </c>
      <c r="W181" s="229">
        <v>2217.91</v>
      </c>
      <c r="Y181" s="229">
        <v>1287459</v>
      </c>
      <c r="AA181" s="230">
        <v>2194831</v>
      </c>
      <c r="AB181" s="230">
        <v>4360</v>
      </c>
      <c r="AC181" s="230">
        <v>2082</v>
      </c>
      <c r="AD181" s="230">
        <v>1103115.4099999999</v>
      </c>
      <c r="AE181" s="230">
        <v>181228.32</v>
      </c>
      <c r="AH181" s="76">
        <f t="shared" si="13"/>
        <v>799169.01</v>
      </c>
      <c r="AI181" s="31">
        <f t="shared" si="14"/>
        <v>46.73</v>
      </c>
      <c r="AJ181" s="21">
        <f t="shared" si="15"/>
        <v>799122.28</v>
      </c>
      <c r="AK181" s="15">
        <f t="shared" si="16"/>
        <v>4403081.8800000008</v>
      </c>
      <c r="AL181" s="16">
        <f t="shared" si="17"/>
        <v>3485616.73</v>
      </c>
      <c r="AM181" s="26">
        <f t="shared" si="18"/>
        <v>917465.15000000084</v>
      </c>
    </row>
    <row r="182" spans="1:39" x14ac:dyDescent="0.2">
      <c r="A182" s="1" t="s">
        <v>529</v>
      </c>
      <c r="B182" s="1" t="s">
        <v>531</v>
      </c>
      <c r="C182" s="66">
        <v>3093</v>
      </c>
      <c r="D182" s="67" t="s">
        <v>1256</v>
      </c>
      <c r="E182" s="328" t="s">
        <v>3181</v>
      </c>
      <c r="F182" s="228">
        <v>373486.66</v>
      </c>
      <c r="G182" s="228">
        <v>21454.880000000001</v>
      </c>
      <c r="H182" s="228">
        <v>61018.57</v>
      </c>
      <c r="I182" s="328">
        <v>229292.93</v>
      </c>
      <c r="J182" s="328">
        <v>127367.96</v>
      </c>
      <c r="K182" s="232">
        <v>31486.47</v>
      </c>
      <c r="L182" s="232">
        <v>504.76</v>
      </c>
      <c r="M182" s="232">
        <v>1107</v>
      </c>
      <c r="Q182" s="328">
        <v>-783938.72</v>
      </c>
      <c r="R182" s="328">
        <v>1621669.25</v>
      </c>
      <c r="U182" s="229">
        <v>923343.3</v>
      </c>
      <c r="V182" s="229">
        <v>43540</v>
      </c>
      <c r="W182" s="229">
        <v>2014.31</v>
      </c>
      <c r="Y182" s="229">
        <v>519240</v>
      </c>
      <c r="Z182" s="229">
        <v>228440.8</v>
      </c>
      <c r="AA182" s="230">
        <v>1303311.5</v>
      </c>
      <c r="AD182" s="230">
        <v>398107.68</v>
      </c>
      <c r="AE182" s="230">
        <v>73366.990000000005</v>
      </c>
      <c r="AH182" s="76">
        <f t="shared" si="13"/>
        <v>455960.11</v>
      </c>
      <c r="AI182" s="31">
        <f t="shared" si="14"/>
        <v>33098.229999999996</v>
      </c>
      <c r="AJ182" s="21">
        <f t="shared" si="15"/>
        <v>422861.88</v>
      </c>
      <c r="AK182" s="15">
        <f t="shared" si="16"/>
        <v>1716578.4100000001</v>
      </c>
      <c r="AL182" s="16">
        <f t="shared" si="17"/>
        <v>1774786.17</v>
      </c>
      <c r="AM182" s="26">
        <f t="shared" si="18"/>
        <v>-58207.759999999776</v>
      </c>
    </row>
    <row r="183" spans="1:39" x14ac:dyDescent="0.2">
      <c r="A183" s="1" t="s">
        <v>529</v>
      </c>
      <c r="B183" s="1" t="s">
        <v>531</v>
      </c>
      <c r="C183" s="66">
        <v>2775</v>
      </c>
      <c r="D183" s="67" t="s">
        <v>1257</v>
      </c>
      <c r="E183" s="328" t="s">
        <v>3182</v>
      </c>
      <c r="F183" s="228">
        <v>38830.53</v>
      </c>
      <c r="G183" s="228">
        <v>0</v>
      </c>
      <c r="H183" s="228">
        <v>68143.92</v>
      </c>
      <c r="I183" s="328">
        <v>271530.27</v>
      </c>
      <c r="J183" s="328">
        <v>848991.51</v>
      </c>
      <c r="K183" s="232">
        <v>39685</v>
      </c>
      <c r="Q183" s="328">
        <v>-1425770.06</v>
      </c>
      <c r="R183" s="328">
        <v>2143817.25</v>
      </c>
      <c r="U183" s="229">
        <v>1716360.51</v>
      </c>
      <c r="V183" s="229">
        <v>61800</v>
      </c>
      <c r="W183" s="229">
        <v>717.76</v>
      </c>
      <c r="Y183" s="229">
        <v>1593760</v>
      </c>
      <c r="Z183" s="229">
        <v>292300.08</v>
      </c>
      <c r="AA183" s="230">
        <v>2262615</v>
      </c>
      <c r="AD183" s="230">
        <v>759891.82</v>
      </c>
      <c r="AE183" s="230">
        <v>172667.49</v>
      </c>
      <c r="AH183" s="76">
        <f t="shared" si="13"/>
        <v>106974.45</v>
      </c>
      <c r="AI183" s="31">
        <f t="shared" si="14"/>
        <v>39685</v>
      </c>
      <c r="AJ183" s="21">
        <f t="shared" si="15"/>
        <v>67289.45</v>
      </c>
      <c r="AK183" s="15">
        <f t="shared" si="16"/>
        <v>3664938.35</v>
      </c>
      <c r="AL183" s="16">
        <f t="shared" si="17"/>
        <v>3195174.3099999996</v>
      </c>
      <c r="AM183" s="26">
        <f t="shared" si="18"/>
        <v>469764.0400000005</v>
      </c>
    </row>
    <row r="184" spans="1:39" x14ac:dyDescent="0.2">
      <c r="A184" s="1" t="s">
        <v>529</v>
      </c>
      <c r="B184" s="1" t="s">
        <v>531</v>
      </c>
      <c r="C184" s="66">
        <v>2224</v>
      </c>
      <c r="D184" s="67" t="s">
        <v>1258</v>
      </c>
      <c r="E184" s="328" t="s">
        <v>3183</v>
      </c>
      <c r="F184" s="228">
        <v>352643.99</v>
      </c>
      <c r="G184" s="228">
        <v>798</v>
      </c>
      <c r="H184" s="228">
        <v>24610.77</v>
      </c>
      <c r="I184" s="328">
        <v>2225476.4300000002</v>
      </c>
      <c r="J184" s="328">
        <v>205501.16</v>
      </c>
      <c r="K184" s="232">
        <v>0</v>
      </c>
      <c r="Q184" s="328">
        <v>2706097.72</v>
      </c>
      <c r="R184" s="328">
        <v>309335.96999999997</v>
      </c>
      <c r="U184" s="229">
        <v>710835.12</v>
      </c>
      <c r="V184" s="229">
        <v>44600</v>
      </c>
      <c r="W184" s="229">
        <v>1806.06</v>
      </c>
      <c r="Y184" s="229">
        <v>1126260</v>
      </c>
      <c r="Z184" s="229">
        <v>181324.56</v>
      </c>
      <c r="AA184" s="230">
        <v>1643185</v>
      </c>
      <c r="AB184" s="230">
        <v>16372</v>
      </c>
      <c r="AD184" s="230">
        <v>433996.7</v>
      </c>
      <c r="AE184" s="230">
        <v>177675.38</v>
      </c>
      <c r="AH184" s="76">
        <f t="shared" si="13"/>
        <v>378052.76</v>
      </c>
      <c r="AI184" s="31">
        <f t="shared" si="14"/>
        <v>0</v>
      </c>
      <c r="AJ184" s="21">
        <f t="shared" si="15"/>
        <v>378052.76</v>
      </c>
      <c r="AK184" s="15">
        <f t="shared" si="16"/>
        <v>2064825.7400000002</v>
      </c>
      <c r="AL184" s="16">
        <f t="shared" si="17"/>
        <v>2271229.08</v>
      </c>
      <c r="AM184" s="26">
        <f t="shared" si="18"/>
        <v>-206403.33999999985</v>
      </c>
    </row>
    <row r="185" spans="1:39" x14ac:dyDescent="0.2">
      <c r="A185" s="1" t="s">
        <v>529</v>
      </c>
      <c r="B185" s="1" t="s">
        <v>531</v>
      </c>
      <c r="C185" s="66">
        <v>2037</v>
      </c>
      <c r="D185" s="67" t="s">
        <v>1259</v>
      </c>
      <c r="E185" s="328" t="s">
        <v>3184</v>
      </c>
      <c r="F185" s="228">
        <v>87728.33</v>
      </c>
      <c r="G185" s="228">
        <v>32622.11</v>
      </c>
      <c r="H185" s="228">
        <v>44871.839999999997</v>
      </c>
      <c r="I185" s="328">
        <v>93279.87</v>
      </c>
      <c r="J185" s="328">
        <v>54843.06</v>
      </c>
      <c r="K185" s="232">
        <v>16629</v>
      </c>
      <c r="L185" s="232">
        <v>42537</v>
      </c>
      <c r="N185" s="232">
        <v>250</v>
      </c>
      <c r="Q185" s="328">
        <v>-1232465.22</v>
      </c>
      <c r="R185" s="328">
        <v>1558084.6</v>
      </c>
      <c r="U185" s="229">
        <v>837605.97</v>
      </c>
      <c r="V185" s="229">
        <v>65020</v>
      </c>
      <c r="W185" s="229">
        <v>731.89</v>
      </c>
      <c r="Y185" s="229">
        <v>950850</v>
      </c>
      <c r="Z185" s="229">
        <v>134106.38</v>
      </c>
      <c r="AA185" s="230">
        <v>1502260</v>
      </c>
      <c r="AD185" s="230">
        <v>506839.51</v>
      </c>
      <c r="AE185" s="230">
        <v>50904.9</v>
      </c>
      <c r="AH185" s="76">
        <f t="shared" si="13"/>
        <v>165222.28</v>
      </c>
      <c r="AI185" s="31">
        <f t="shared" si="14"/>
        <v>59416</v>
      </c>
      <c r="AJ185" s="21">
        <f t="shared" si="15"/>
        <v>105806.28</v>
      </c>
      <c r="AK185" s="15">
        <f t="shared" si="16"/>
        <v>1988314.2399999998</v>
      </c>
      <c r="AL185" s="16">
        <f t="shared" si="17"/>
        <v>2060004.41</v>
      </c>
      <c r="AM185" s="26">
        <f t="shared" si="18"/>
        <v>-71690.170000000158</v>
      </c>
    </row>
    <row r="186" spans="1:39" x14ac:dyDescent="0.2">
      <c r="A186" s="1" t="s">
        <v>529</v>
      </c>
      <c r="B186" s="1" t="s">
        <v>531</v>
      </c>
      <c r="C186" s="66">
        <v>3571</v>
      </c>
      <c r="D186" s="67" t="s">
        <v>1260</v>
      </c>
      <c r="E186" s="328" t="s">
        <v>3185</v>
      </c>
      <c r="F186" s="228">
        <v>283273.84000000003</v>
      </c>
      <c r="G186" s="228">
        <v>8434.15</v>
      </c>
      <c r="H186" s="228">
        <v>29232.01</v>
      </c>
      <c r="I186" s="328">
        <v>370407.45</v>
      </c>
      <c r="J186" s="328">
        <v>145771.81</v>
      </c>
      <c r="N186" s="232">
        <v>918</v>
      </c>
      <c r="Q186" s="328">
        <v>-960255.31</v>
      </c>
      <c r="R186" s="328">
        <v>1939631.19</v>
      </c>
      <c r="U186" s="229">
        <v>1424453.27</v>
      </c>
      <c r="V186" s="229">
        <v>119400</v>
      </c>
      <c r="W186" s="229">
        <v>1505.3</v>
      </c>
      <c r="Y186" s="229">
        <v>1143260</v>
      </c>
      <c r="Z186" s="229">
        <v>385709.58</v>
      </c>
      <c r="AA186" s="230">
        <v>2246508</v>
      </c>
      <c r="AD186" s="230">
        <v>848306.32</v>
      </c>
      <c r="AE186" s="230">
        <v>122688.45</v>
      </c>
      <c r="AH186" s="76">
        <f t="shared" si="13"/>
        <v>320940.00000000006</v>
      </c>
      <c r="AI186" s="31">
        <f t="shared" si="14"/>
        <v>918</v>
      </c>
      <c r="AJ186" s="21">
        <f t="shared" si="15"/>
        <v>320022.00000000006</v>
      </c>
      <c r="AK186" s="15">
        <f t="shared" si="16"/>
        <v>3074328.1500000004</v>
      </c>
      <c r="AL186" s="16">
        <f t="shared" si="17"/>
        <v>3217502.77</v>
      </c>
      <c r="AM186" s="26">
        <f t="shared" si="18"/>
        <v>-143174.61999999965</v>
      </c>
    </row>
    <row r="187" spans="1:39" x14ac:dyDescent="0.2">
      <c r="A187" s="1" t="s">
        <v>529</v>
      </c>
      <c r="B187" s="1" t="s">
        <v>531</v>
      </c>
      <c r="C187" s="66">
        <v>6793</v>
      </c>
      <c r="D187" s="67" t="s">
        <v>1261</v>
      </c>
      <c r="E187" s="328" t="s">
        <v>3186</v>
      </c>
      <c r="F187" s="228">
        <v>475308.76</v>
      </c>
      <c r="G187" s="228">
        <v>60066.25</v>
      </c>
      <c r="H187" s="228">
        <v>59357.17</v>
      </c>
      <c r="I187" s="328">
        <v>112541.28</v>
      </c>
      <c r="J187" s="328">
        <v>60155.49</v>
      </c>
      <c r="K187" s="232">
        <v>32830</v>
      </c>
      <c r="L187" s="232">
        <v>0</v>
      </c>
      <c r="N187" s="232">
        <v>0</v>
      </c>
      <c r="Q187" s="328">
        <v>-1270798.29</v>
      </c>
      <c r="R187" s="328">
        <v>2258666.42</v>
      </c>
      <c r="U187" s="229">
        <v>1659640.71</v>
      </c>
      <c r="V187" s="229">
        <v>166560</v>
      </c>
      <c r="W187" s="229">
        <v>2537.88</v>
      </c>
      <c r="Y187" s="229">
        <v>3596370</v>
      </c>
      <c r="Z187" s="229">
        <v>505149.51</v>
      </c>
      <c r="AA187" s="230">
        <v>4791979</v>
      </c>
      <c r="AD187" s="230">
        <v>1294627.69</v>
      </c>
      <c r="AE187" s="230">
        <v>96920.59</v>
      </c>
      <c r="AH187" s="76">
        <f t="shared" si="13"/>
        <v>594732.18000000005</v>
      </c>
      <c r="AI187" s="31">
        <f t="shared" si="14"/>
        <v>32830</v>
      </c>
      <c r="AJ187" s="21">
        <f t="shared" si="15"/>
        <v>561902.18000000005</v>
      </c>
      <c r="AK187" s="15">
        <f t="shared" si="16"/>
        <v>5930258.0999999996</v>
      </c>
      <c r="AL187" s="16">
        <f t="shared" si="17"/>
        <v>6183527.2799999993</v>
      </c>
      <c r="AM187" s="26">
        <f t="shared" si="18"/>
        <v>-253269.1799999997</v>
      </c>
    </row>
    <row r="188" spans="1:39" x14ac:dyDescent="0.2">
      <c r="A188" s="1" t="s">
        <v>529</v>
      </c>
      <c r="B188" s="1" t="s">
        <v>531</v>
      </c>
      <c r="C188" s="66">
        <v>1011</v>
      </c>
      <c r="D188" s="67" t="s">
        <v>1262</v>
      </c>
      <c r="E188" s="328" t="s">
        <v>3187</v>
      </c>
      <c r="F188" s="228">
        <v>106844.44</v>
      </c>
      <c r="G188" s="228">
        <v>41263.96</v>
      </c>
      <c r="H188" s="228">
        <v>70063.13</v>
      </c>
      <c r="I188" s="328">
        <v>-49685.16</v>
      </c>
      <c r="J188" s="328">
        <v>523242.51</v>
      </c>
      <c r="K188" s="232">
        <v>33722</v>
      </c>
      <c r="L188" s="232">
        <v>15835</v>
      </c>
      <c r="Q188" s="328">
        <v>-2537869.37</v>
      </c>
      <c r="R188" s="328">
        <v>3335566.08</v>
      </c>
      <c r="U188" s="229">
        <v>616536.87</v>
      </c>
      <c r="V188" s="229">
        <v>43600</v>
      </c>
      <c r="W188" s="229">
        <v>657.62</v>
      </c>
      <c r="Y188" s="229">
        <v>822520</v>
      </c>
      <c r="Z188" s="229">
        <v>99760.76</v>
      </c>
      <c r="AA188" s="230">
        <v>1137617</v>
      </c>
      <c r="AB188" s="230">
        <v>4800</v>
      </c>
      <c r="AD188" s="230">
        <v>419733.75</v>
      </c>
      <c r="AE188" s="230">
        <v>176449.33</v>
      </c>
      <c r="AH188" s="76">
        <f t="shared" si="13"/>
        <v>218171.53</v>
      </c>
      <c r="AI188" s="31">
        <f t="shared" si="14"/>
        <v>49557</v>
      </c>
      <c r="AJ188" s="21">
        <f t="shared" si="15"/>
        <v>168614.53</v>
      </c>
      <c r="AK188" s="15">
        <f t="shared" si="16"/>
        <v>1583075.25</v>
      </c>
      <c r="AL188" s="16">
        <f t="shared" si="17"/>
        <v>1738600.08</v>
      </c>
      <c r="AM188" s="26">
        <f t="shared" si="18"/>
        <v>-155524.83000000007</v>
      </c>
    </row>
    <row r="189" spans="1:39" x14ac:dyDescent="0.2">
      <c r="A189" s="1" t="s">
        <v>529</v>
      </c>
      <c r="B189" s="1" t="s">
        <v>531</v>
      </c>
      <c r="C189" s="66">
        <v>3164</v>
      </c>
      <c r="D189" s="67" t="s">
        <v>1263</v>
      </c>
      <c r="E189" s="328" t="s">
        <v>3188</v>
      </c>
      <c r="F189" s="228">
        <v>363759.45</v>
      </c>
      <c r="G189" s="228">
        <v>0</v>
      </c>
      <c r="H189" s="228">
        <v>19209.009999999998</v>
      </c>
      <c r="I189" s="328">
        <v>177580.72</v>
      </c>
      <c r="J189" s="328">
        <v>91744.72</v>
      </c>
      <c r="K189" s="232">
        <v>22170.77</v>
      </c>
      <c r="L189" s="232">
        <v>15456.21</v>
      </c>
      <c r="N189" s="232">
        <v>2234</v>
      </c>
      <c r="Q189" s="328">
        <v>-1244859.3999999999</v>
      </c>
      <c r="R189" s="328">
        <v>1980732.96</v>
      </c>
      <c r="U189" s="229">
        <v>1372713.53</v>
      </c>
      <c r="V189" s="229">
        <v>72400</v>
      </c>
      <c r="W189" s="229">
        <v>2015.84</v>
      </c>
      <c r="Y189" s="229">
        <v>961640</v>
      </c>
      <c r="Z189" s="229">
        <v>325281.46000000002</v>
      </c>
      <c r="AA189" s="230">
        <v>2042189</v>
      </c>
      <c r="AD189" s="230">
        <v>659327.13</v>
      </c>
      <c r="AE189" s="230">
        <v>155975.34</v>
      </c>
      <c r="AH189" s="76">
        <f t="shared" si="13"/>
        <v>382968.46</v>
      </c>
      <c r="AI189" s="31">
        <f t="shared" si="14"/>
        <v>39860.979999999996</v>
      </c>
      <c r="AJ189" s="21">
        <f t="shared" si="15"/>
        <v>343107.48000000004</v>
      </c>
      <c r="AK189" s="15">
        <f t="shared" si="16"/>
        <v>2734050.83</v>
      </c>
      <c r="AL189" s="16">
        <f t="shared" si="17"/>
        <v>2857491.4699999997</v>
      </c>
      <c r="AM189" s="26">
        <f t="shared" si="18"/>
        <v>-123440.63999999966</v>
      </c>
    </row>
    <row r="201" spans="5:31" x14ac:dyDescent="0.2">
      <c r="E201" s="328" t="s">
        <v>3200</v>
      </c>
      <c r="H201" s="228">
        <v>95717.71</v>
      </c>
      <c r="J201" s="328">
        <v>118515.69</v>
      </c>
      <c r="Q201" s="328">
        <v>239015.44</v>
      </c>
      <c r="U201" s="229">
        <v>376474.6</v>
      </c>
      <c r="AD201" s="230">
        <v>345829.15</v>
      </c>
      <c r="AE201" s="230">
        <v>55427.49</v>
      </c>
    </row>
    <row r="206" spans="5:31" x14ac:dyDescent="0.2">
      <c r="E206" s="328" t="s">
        <v>3205</v>
      </c>
      <c r="F206" s="228">
        <v>861484.41</v>
      </c>
      <c r="G206" s="228">
        <v>0</v>
      </c>
      <c r="H206" s="228">
        <v>8398.7999999999993</v>
      </c>
      <c r="I206" s="328">
        <v>1409798.61</v>
      </c>
      <c r="J206" s="328">
        <v>147506.46</v>
      </c>
      <c r="N206" s="232">
        <v>23.64</v>
      </c>
      <c r="Q206" s="328">
        <v>1334685</v>
      </c>
      <c r="R206" s="328">
        <v>669277.43000000005</v>
      </c>
      <c r="U206" s="229">
        <v>2002835.4</v>
      </c>
      <c r="V206" s="229">
        <v>312496</v>
      </c>
      <c r="W206" s="229">
        <v>1273.97</v>
      </c>
      <c r="AA206" s="230">
        <v>626420.6</v>
      </c>
      <c r="AB206" s="230">
        <v>18075</v>
      </c>
      <c r="AD206" s="230">
        <v>1023581.3</v>
      </c>
      <c r="AE206" s="230">
        <v>225326.26</v>
      </c>
    </row>
    <row r="207" spans="5:31" x14ac:dyDescent="0.2">
      <c r="E207" s="328" t="s">
        <v>3206</v>
      </c>
      <c r="F207" s="228">
        <v>1494311.47</v>
      </c>
      <c r="G207" s="228">
        <v>0</v>
      </c>
      <c r="H207" s="228">
        <v>22081.53</v>
      </c>
      <c r="J207" s="328">
        <v>20838.47</v>
      </c>
      <c r="N207" s="232">
        <v>815.49</v>
      </c>
      <c r="Q207" s="328">
        <v>789234.47</v>
      </c>
      <c r="U207" s="229">
        <v>2114886.5099999998</v>
      </c>
      <c r="V207" s="229">
        <v>88385</v>
      </c>
      <c r="W207" s="229">
        <v>3582</v>
      </c>
      <c r="AA207" s="230">
        <v>336732</v>
      </c>
      <c r="AB207" s="230">
        <v>18144</v>
      </c>
      <c r="AD207" s="230">
        <v>1084920.8500000001</v>
      </c>
      <c r="AE207" s="230">
        <v>19875.150000000001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6"/>
  <sheetViews>
    <sheetView topLeftCell="AB1" zoomScale="80" zoomScaleNormal="80" workbookViewId="0">
      <selection activeCell="AE1" sqref="A1:AE1048576"/>
    </sheetView>
  </sheetViews>
  <sheetFormatPr defaultColWidth="33.125" defaultRowHeight="14.25" x14ac:dyDescent="0.2"/>
  <cols>
    <col min="1" max="1" width="33.125" style="44"/>
    <col min="2" max="4" width="33.125" style="88"/>
    <col min="5" max="8" width="33.125" style="44"/>
    <col min="9" max="12" width="33.125" style="231"/>
    <col min="13" max="16" width="33.125" style="44"/>
    <col min="17" max="23" width="33.125" style="73"/>
    <col min="24" max="31" width="33.125" style="89"/>
    <col min="32" max="16384" width="33.125" style="44"/>
  </cols>
  <sheetData>
    <row r="1" spans="1:31" x14ac:dyDescent="0.2">
      <c r="A1" s="327" t="s">
        <v>2456</v>
      </c>
      <c r="B1" s="88" t="s">
        <v>2462</v>
      </c>
      <c r="C1" s="88" t="s">
        <v>2464</v>
      </c>
      <c r="D1" s="88" t="s">
        <v>2466</v>
      </c>
      <c r="E1" s="44" t="s">
        <v>2468</v>
      </c>
      <c r="F1" s="44" t="s">
        <v>2470</v>
      </c>
      <c r="G1" s="44" t="s">
        <v>2472</v>
      </c>
      <c r="H1" s="44" t="s">
        <v>2799</v>
      </c>
      <c r="I1" s="231" t="s">
        <v>2474</v>
      </c>
      <c r="J1" s="231" t="s">
        <v>2476</v>
      </c>
      <c r="K1" s="231" t="s">
        <v>2480</v>
      </c>
      <c r="L1" s="231" t="s">
        <v>2482</v>
      </c>
      <c r="M1" s="44" t="s">
        <v>2484</v>
      </c>
      <c r="N1" s="44" t="s">
        <v>2486</v>
      </c>
      <c r="O1" s="44" t="s">
        <v>2488</v>
      </c>
      <c r="P1" s="44" t="s">
        <v>2490</v>
      </c>
      <c r="Q1" s="73" t="s">
        <v>3017</v>
      </c>
      <c r="R1" s="73" t="s">
        <v>3359</v>
      </c>
      <c r="S1" s="73" t="s">
        <v>2492</v>
      </c>
      <c r="T1" s="73" t="s">
        <v>2494</v>
      </c>
      <c r="U1" s="73" t="s">
        <v>2496</v>
      </c>
      <c r="V1" s="73" t="s">
        <v>2498</v>
      </c>
      <c r="W1" s="73" t="s">
        <v>2500</v>
      </c>
      <c r="X1" s="89" t="s">
        <v>2502</v>
      </c>
      <c r="Y1" s="89" t="s">
        <v>2504</v>
      </c>
      <c r="Z1" s="89" t="s">
        <v>2506</v>
      </c>
      <c r="AA1" s="89" t="s">
        <v>2508</v>
      </c>
      <c r="AB1" s="89" t="s">
        <v>2510</v>
      </c>
      <c r="AC1" s="89" t="s">
        <v>3361</v>
      </c>
      <c r="AD1" s="89" t="s">
        <v>2805</v>
      </c>
      <c r="AE1" s="89" t="s">
        <v>2512</v>
      </c>
    </row>
    <row r="2" spans="1:31" x14ac:dyDescent="0.2">
      <c r="A2" s="327" t="s">
        <v>2457</v>
      </c>
      <c r="B2" s="88" t="s">
        <v>2463</v>
      </c>
      <c r="C2" s="88" t="s">
        <v>2465</v>
      </c>
      <c r="D2" s="88" t="s">
        <v>2467</v>
      </c>
      <c r="E2" s="44" t="s">
        <v>2469</v>
      </c>
      <c r="F2" s="44" t="s">
        <v>2471</v>
      </c>
      <c r="G2" s="44" t="s">
        <v>2473</v>
      </c>
      <c r="H2" s="44" t="s">
        <v>2800</v>
      </c>
      <c r="I2" s="231" t="s">
        <v>2475</v>
      </c>
      <c r="J2" s="231" t="s">
        <v>2477</v>
      </c>
      <c r="K2" s="231" t="s">
        <v>2481</v>
      </c>
      <c r="L2" s="231" t="s">
        <v>2483</v>
      </c>
      <c r="M2" s="44" t="s">
        <v>2485</v>
      </c>
      <c r="N2" s="44" t="s">
        <v>2487</v>
      </c>
      <c r="O2" s="44" t="s">
        <v>2489</v>
      </c>
      <c r="P2" s="44" t="s">
        <v>2491</v>
      </c>
      <c r="Q2" s="73" t="s">
        <v>3018</v>
      </c>
      <c r="R2" s="73" t="s">
        <v>3360</v>
      </c>
      <c r="S2" s="73" t="s">
        <v>2493</v>
      </c>
      <c r="T2" s="73" t="s">
        <v>2495</v>
      </c>
      <c r="U2" s="73" t="s">
        <v>2497</v>
      </c>
      <c r="V2" s="73" t="s">
        <v>2499</v>
      </c>
      <c r="W2" s="73" t="s">
        <v>2501</v>
      </c>
      <c r="X2" s="89" t="s">
        <v>2503</v>
      </c>
      <c r="Y2" s="89" t="s">
        <v>2505</v>
      </c>
      <c r="Z2" s="89" t="s">
        <v>2507</v>
      </c>
      <c r="AA2" s="89" t="s">
        <v>2509</v>
      </c>
      <c r="AB2" s="89" t="s">
        <v>2511</v>
      </c>
      <c r="AC2" s="89" t="s">
        <v>3362</v>
      </c>
      <c r="AD2" s="89" t="s">
        <v>2806</v>
      </c>
      <c r="AE2" s="89" t="s">
        <v>2513</v>
      </c>
    </row>
    <row r="3" spans="1:31" x14ac:dyDescent="0.2">
      <c r="A3" s="327" t="s">
        <v>2458</v>
      </c>
      <c r="B3" s="88">
        <v>54151725.68</v>
      </c>
      <c r="C3" s="88">
        <v>1245729.23</v>
      </c>
      <c r="D3" s="88">
        <v>15554299.08</v>
      </c>
      <c r="E3" s="44">
        <v>103798054.02</v>
      </c>
      <c r="F3" s="44">
        <v>34322861.600000001</v>
      </c>
      <c r="G3" s="44">
        <v>625.91</v>
      </c>
      <c r="H3" s="44">
        <v>194900</v>
      </c>
      <c r="I3" s="231">
        <v>420600</v>
      </c>
      <c r="J3" s="231">
        <v>3398555.91</v>
      </c>
      <c r="K3" s="231">
        <v>2689042.95</v>
      </c>
      <c r="L3" s="231">
        <v>1184807.33</v>
      </c>
      <c r="M3" s="44">
        <v>1043886</v>
      </c>
      <c r="N3" s="44">
        <v>-406076.5</v>
      </c>
      <c r="O3" s="44">
        <v>-73028452.920000002</v>
      </c>
      <c r="P3" s="44">
        <v>279071654.77999997</v>
      </c>
      <c r="Q3" s="73">
        <v>11039.27</v>
      </c>
      <c r="R3" s="73">
        <v>27510</v>
      </c>
      <c r="S3" s="73">
        <v>133018042.59999999</v>
      </c>
      <c r="T3" s="73">
        <v>15324684.310000001</v>
      </c>
      <c r="U3" s="73">
        <v>172055.88</v>
      </c>
      <c r="V3" s="73">
        <v>170143798.09999999</v>
      </c>
      <c r="W3" s="73">
        <v>20506570.670000002</v>
      </c>
      <c r="X3" s="89">
        <v>217756845.12</v>
      </c>
      <c r="Y3" s="89">
        <v>1178849.1599999999</v>
      </c>
      <c r="Z3" s="89">
        <v>1116288.1100000001</v>
      </c>
      <c r="AA3" s="89">
        <v>95518865.049999997</v>
      </c>
      <c r="AB3" s="89">
        <v>28321593.010000002</v>
      </c>
      <c r="AC3" s="89">
        <v>40000</v>
      </c>
      <c r="AD3" s="89">
        <v>423.45</v>
      </c>
      <c r="AE3" s="89">
        <v>376658.96</v>
      </c>
    </row>
    <row r="4" spans="1:31" x14ac:dyDescent="0.2">
      <c r="A4" s="327" t="s">
        <v>3210</v>
      </c>
      <c r="B4" s="88">
        <v>312525.69</v>
      </c>
      <c r="C4" s="88">
        <v>29512.95</v>
      </c>
      <c r="D4" s="88">
        <v>92842.01</v>
      </c>
      <c r="E4" s="44">
        <v>133182.72</v>
      </c>
      <c r="F4" s="44">
        <v>119211.63</v>
      </c>
      <c r="J4" s="231">
        <v>15971</v>
      </c>
      <c r="L4" s="231">
        <v>606</v>
      </c>
      <c r="M4" s="44">
        <v>10500</v>
      </c>
      <c r="O4" s="44">
        <v>-1239423.6200000001</v>
      </c>
      <c r="P4" s="44">
        <v>2193223.69</v>
      </c>
      <c r="S4" s="73">
        <v>964975.01</v>
      </c>
      <c r="T4" s="73">
        <v>50955</v>
      </c>
      <c r="U4" s="73">
        <v>1042.03</v>
      </c>
      <c r="V4" s="73">
        <v>1386960</v>
      </c>
      <c r="X4" s="89">
        <v>1520362.65</v>
      </c>
      <c r="Y4" s="89">
        <v>17430</v>
      </c>
      <c r="Z4" s="89">
        <v>14971.25</v>
      </c>
      <c r="AA4" s="89">
        <v>706955.88</v>
      </c>
      <c r="AB4" s="89">
        <v>437814.33</v>
      </c>
    </row>
    <row r="5" spans="1:31" x14ac:dyDescent="0.2">
      <c r="A5" s="327" t="s">
        <v>3211</v>
      </c>
      <c r="B5" s="88">
        <v>516740.16</v>
      </c>
      <c r="C5" s="88">
        <v>0</v>
      </c>
      <c r="D5" s="88">
        <v>141935.67000000001</v>
      </c>
      <c r="E5" s="44">
        <v>876086.55</v>
      </c>
      <c r="F5" s="44">
        <v>609789.5</v>
      </c>
      <c r="J5" s="231">
        <v>8403</v>
      </c>
      <c r="L5" s="231">
        <v>0</v>
      </c>
      <c r="M5" s="44">
        <v>42000</v>
      </c>
      <c r="O5" s="44">
        <v>563996.36</v>
      </c>
      <c r="P5" s="44">
        <v>1265427.9099999999</v>
      </c>
      <c r="S5" s="73">
        <v>1316039.79</v>
      </c>
      <c r="U5" s="73">
        <v>1981.33</v>
      </c>
      <c r="V5" s="73">
        <v>1725280</v>
      </c>
      <c r="X5" s="89">
        <v>2075214.96</v>
      </c>
      <c r="Y5" s="89">
        <v>1980</v>
      </c>
      <c r="Z5" s="89">
        <v>7120</v>
      </c>
      <c r="AA5" s="89">
        <v>685786.58</v>
      </c>
      <c r="AB5" s="89">
        <v>7514.97</v>
      </c>
      <c r="AE5" s="89">
        <v>960</v>
      </c>
    </row>
    <row r="6" spans="1:31" x14ac:dyDescent="0.2">
      <c r="A6" s="327" t="s">
        <v>3212</v>
      </c>
      <c r="B6" s="88">
        <v>344972.28</v>
      </c>
      <c r="C6" s="88">
        <v>0</v>
      </c>
      <c r="D6" s="88">
        <v>138167.71</v>
      </c>
      <c r="E6" s="44">
        <v>1019282.48</v>
      </c>
      <c r="F6" s="44">
        <v>813273.22</v>
      </c>
      <c r="I6" s="231">
        <v>2000</v>
      </c>
      <c r="J6" s="231">
        <v>13340</v>
      </c>
      <c r="K6" s="231">
        <v>97390</v>
      </c>
      <c r="L6" s="231">
        <v>1494.91</v>
      </c>
      <c r="M6" s="44">
        <v>6000</v>
      </c>
      <c r="O6" s="44">
        <v>-1106957.3999999999</v>
      </c>
      <c r="P6" s="44">
        <v>3482828.65</v>
      </c>
      <c r="S6" s="73">
        <v>924912.01</v>
      </c>
      <c r="T6" s="73">
        <v>173700</v>
      </c>
      <c r="U6" s="73">
        <v>1324.55</v>
      </c>
      <c r="V6" s="73">
        <v>1692220</v>
      </c>
      <c r="W6" s="73">
        <v>174785</v>
      </c>
      <c r="X6" s="89">
        <v>2002562</v>
      </c>
      <c r="Y6" s="89">
        <v>4780</v>
      </c>
      <c r="Z6" s="89">
        <v>600</v>
      </c>
      <c r="AA6" s="89">
        <v>946931.4</v>
      </c>
      <c r="AB6" s="89">
        <v>192468.63</v>
      </c>
    </row>
    <row r="7" spans="1:31" x14ac:dyDescent="0.2">
      <c r="A7" s="327" t="s">
        <v>3213</v>
      </c>
      <c r="B7" s="88">
        <v>260863.65</v>
      </c>
      <c r="C7" s="88">
        <v>0</v>
      </c>
      <c r="D7" s="88">
        <v>138298.01999999999</v>
      </c>
      <c r="E7" s="44">
        <v>438075.86</v>
      </c>
      <c r="F7" s="44">
        <v>357192.07</v>
      </c>
      <c r="J7" s="231">
        <v>163726.63</v>
      </c>
      <c r="L7" s="231">
        <v>11486</v>
      </c>
      <c r="M7" s="44">
        <v>48000</v>
      </c>
      <c r="O7" s="44">
        <v>-2841298.55</v>
      </c>
      <c r="P7" s="44">
        <v>3940312</v>
      </c>
      <c r="S7" s="73">
        <v>1322234.79</v>
      </c>
      <c r="T7" s="73">
        <v>67000</v>
      </c>
      <c r="U7" s="73">
        <v>883.68</v>
      </c>
      <c r="V7" s="73">
        <v>1040760</v>
      </c>
      <c r="X7" s="89">
        <v>1350320.69</v>
      </c>
      <c r="Y7" s="89">
        <v>2200</v>
      </c>
      <c r="Z7" s="89">
        <v>16095.16</v>
      </c>
      <c r="AA7" s="89">
        <v>830757.7</v>
      </c>
      <c r="AB7" s="89">
        <v>359301.4</v>
      </c>
    </row>
    <row r="8" spans="1:31" x14ac:dyDescent="0.2">
      <c r="A8" s="327" t="s">
        <v>3214</v>
      </c>
      <c r="B8" s="88">
        <v>484283.12</v>
      </c>
      <c r="C8" s="88">
        <v>0</v>
      </c>
      <c r="D8" s="88">
        <v>110621.37</v>
      </c>
      <c r="E8" s="44">
        <v>303751.86</v>
      </c>
      <c r="F8" s="44">
        <v>305380.82</v>
      </c>
      <c r="H8" s="44">
        <v>194900</v>
      </c>
      <c r="J8" s="231">
        <v>26950</v>
      </c>
      <c r="K8" s="231">
        <v>0</v>
      </c>
      <c r="M8" s="44">
        <v>54000</v>
      </c>
      <c r="O8" s="44">
        <v>-1367606.77</v>
      </c>
      <c r="P8" s="44">
        <v>2735240.51</v>
      </c>
      <c r="S8" s="73">
        <v>771772.76</v>
      </c>
      <c r="T8" s="73">
        <v>50900</v>
      </c>
      <c r="U8" s="73">
        <v>1849.32</v>
      </c>
      <c r="V8" s="73">
        <v>1327010</v>
      </c>
      <c r="X8" s="89">
        <v>1449094</v>
      </c>
      <c r="AA8" s="89">
        <v>630395.67000000004</v>
      </c>
      <c r="AB8" s="89">
        <v>121688.98</v>
      </c>
    </row>
    <row r="9" spans="1:31" x14ac:dyDescent="0.2">
      <c r="A9" s="327" t="s">
        <v>3215</v>
      </c>
      <c r="B9" s="88">
        <v>110993.5</v>
      </c>
      <c r="C9" s="88">
        <v>0</v>
      </c>
      <c r="D9" s="88">
        <v>61351.17</v>
      </c>
      <c r="E9" s="44">
        <v>757010.11</v>
      </c>
      <c r="F9" s="44">
        <v>1158191.29</v>
      </c>
      <c r="J9" s="231">
        <v>23050</v>
      </c>
      <c r="M9" s="44">
        <v>27000</v>
      </c>
      <c r="O9" s="44">
        <v>-217175.6</v>
      </c>
      <c r="P9" s="44">
        <v>2266802.89</v>
      </c>
      <c r="S9" s="73">
        <v>752817.12</v>
      </c>
      <c r="T9" s="73">
        <v>139000</v>
      </c>
      <c r="U9" s="73">
        <v>509.98</v>
      </c>
      <c r="V9" s="73">
        <v>942239</v>
      </c>
      <c r="X9" s="89">
        <v>1059711.8</v>
      </c>
      <c r="AA9" s="89">
        <v>777793.87</v>
      </c>
      <c r="AB9" s="89">
        <v>9191.65</v>
      </c>
    </row>
    <row r="10" spans="1:31" x14ac:dyDescent="0.2">
      <c r="A10" s="327" t="s">
        <v>3216</v>
      </c>
      <c r="B10" s="88">
        <v>450112.58</v>
      </c>
      <c r="C10" s="88">
        <v>0</v>
      </c>
      <c r="D10" s="88">
        <v>222843.95</v>
      </c>
      <c r="E10" s="44">
        <v>922232.76</v>
      </c>
      <c r="F10" s="44">
        <v>599335.87</v>
      </c>
      <c r="J10" s="231">
        <v>24653</v>
      </c>
      <c r="L10" s="231">
        <v>492</v>
      </c>
      <c r="M10" s="44">
        <v>175000</v>
      </c>
      <c r="O10" s="44">
        <v>-414676.54</v>
      </c>
      <c r="P10" s="44">
        <v>2678016.84</v>
      </c>
      <c r="S10" s="73">
        <v>1233852.43</v>
      </c>
      <c r="T10" s="73">
        <v>260</v>
      </c>
      <c r="U10" s="73">
        <v>911.57</v>
      </c>
      <c r="V10" s="73">
        <v>1022400</v>
      </c>
      <c r="X10" s="89">
        <v>1157037</v>
      </c>
      <c r="Y10" s="89">
        <v>13940</v>
      </c>
      <c r="AA10" s="89">
        <v>1096948.8700000001</v>
      </c>
      <c r="AB10" s="89">
        <v>258458.27</v>
      </c>
    </row>
    <row r="11" spans="1:31" x14ac:dyDescent="0.2">
      <c r="A11" s="327" t="s">
        <v>3217</v>
      </c>
      <c r="B11" s="88">
        <v>436359.33</v>
      </c>
      <c r="C11" s="88">
        <v>132247.24</v>
      </c>
      <c r="D11" s="88">
        <v>185311.88</v>
      </c>
      <c r="E11" s="44">
        <v>1898072</v>
      </c>
      <c r="F11" s="44">
        <v>177224.93</v>
      </c>
      <c r="J11" s="231">
        <v>40380</v>
      </c>
      <c r="L11" s="231">
        <v>35676.730000000003</v>
      </c>
      <c r="M11" s="44">
        <v>85000</v>
      </c>
      <c r="O11" s="44">
        <v>2019040.93</v>
      </c>
      <c r="P11" s="44">
        <v>585220.22</v>
      </c>
      <c r="S11" s="73">
        <v>1623552.55</v>
      </c>
      <c r="U11" s="73">
        <v>1037.1300000000001</v>
      </c>
      <c r="V11" s="73">
        <v>894050</v>
      </c>
      <c r="X11" s="89">
        <v>1271909.72</v>
      </c>
      <c r="Y11" s="89">
        <v>4140</v>
      </c>
      <c r="Z11" s="89">
        <v>11980</v>
      </c>
      <c r="AA11" s="89">
        <v>722738.69</v>
      </c>
      <c r="AB11" s="89">
        <v>443973.77</v>
      </c>
    </row>
    <row r="12" spans="1:31" x14ac:dyDescent="0.2">
      <c r="A12" s="327" t="s">
        <v>3218</v>
      </c>
      <c r="B12" s="88">
        <v>442260.82</v>
      </c>
      <c r="C12" s="88">
        <v>0</v>
      </c>
      <c r="D12" s="88">
        <v>189037.84</v>
      </c>
      <c r="E12" s="44">
        <v>430205.32</v>
      </c>
      <c r="F12" s="44">
        <v>971407.39</v>
      </c>
      <c r="J12" s="231">
        <v>41380</v>
      </c>
      <c r="L12" s="231">
        <v>0</v>
      </c>
      <c r="O12" s="44">
        <v>390366.59</v>
      </c>
      <c r="P12" s="44">
        <v>1804328.64</v>
      </c>
      <c r="S12" s="73">
        <v>682501.68</v>
      </c>
      <c r="T12" s="73">
        <v>55000</v>
      </c>
      <c r="U12" s="73">
        <v>1606.28</v>
      </c>
      <c r="V12" s="73">
        <v>1501220</v>
      </c>
      <c r="X12" s="89">
        <v>1591220</v>
      </c>
      <c r="AA12" s="89">
        <v>554316.51</v>
      </c>
      <c r="AB12" s="89">
        <v>297530.46999999997</v>
      </c>
      <c r="AE12" s="89">
        <v>424.84</v>
      </c>
    </row>
    <row r="13" spans="1:31" x14ac:dyDescent="0.2">
      <c r="A13" s="327" t="s">
        <v>3219</v>
      </c>
      <c r="B13" s="88">
        <v>298966.44</v>
      </c>
      <c r="C13" s="88">
        <v>12974.59</v>
      </c>
      <c r="D13" s="88">
        <v>149743.75</v>
      </c>
      <c r="E13" s="44">
        <v>189513.97</v>
      </c>
      <c r="F13" s="44">
        <v>345878.73</v>
      </c>
      <c r="J13" s="231">
        <v>16400</v>
      </c>
      <c r="L13" s="231">
        <v>430</v>
      </c>
      <c r="M13" s="44">
        <v>35000</v>
      </c>
      <c r="O13" s="44">
        <v>11441.31</v>
      </c>
      <c r="P13" s="44">
        <v>667029.63</v>
      </c>
      <c r="S13" s="73">
        <v>1339465.51</v>
      </c>
      <c r="T13" s="73">
        <v>99900</v>
      </c>
      <c r="U13" s="73">
        <v>962.5</v>
      </c>
      <c r="V13" s="73">
        <v>1088720</v>
      </c>
      <c r="X13" s="89">
        <v>1214748</v>
      </c>
      <c r="AA13" s="89">
        <v>961144.11</v>
      </c>
      <c r="AB13" s="89">
        <v>86379.36</v>
      </c>
    </row>
    <row r="14" spans="1:31" x14ac:dyDescent="0.2">
      <c r="A14" s="327" t="s">
        <v>3220</v>
      </c>
      <c r="B14" s="88">
        <v>181509.23</v>
      </c>
      <c r="C14" s="88">
        <v>20000</v>
      </c>
      <c r="D14" s="88">
        <v>224674.18</v>
      </c>
      <c r="E14" s="44">
        <v>3</v>
      </c>
      <c r="F14" s="44">
        <v>346537.8</v>
      </c>
      <c r="J14" s="231">
        <v>21900</v>
      </c>
      <c r="L14" s="231">
        <v>672.9</v>
      </c>
      <c r="M14" s="44">
        <v>15000</v>
      </c>
      <c r="O14" s="44">
        <v>-94235.45</v>
      </c>
      <c r="P14" s="44">
        <v>818351.54</v>
      </c>
      <c r="S14" s="73">
        <v>1163789.57</v>
      </c>
      <c r="U14" s="73">
        <v>506.17</v>
      </c>
      <c r="V14" s="73">
        <v>724680</v>
      </c>
      <c r="X14" s="89">
        <v>1078435.25</v>
      </c>
      <c r="Y14" s="89">
        <v>900</v>
      </c>
      <c r="Z14" s="89">
        <v>884</v>
      </c>
      <c r="AA14" s="89">
        <v>728962.57</v>
      </c>
      <c r="AB14" s="89">
        <v>68758.7</v>
      </c>
    </row>
    <row r="15" spans="1:31" x14ac:dyDescent="0.2">
      <c r="A15" s="327" t="s">
        <v>3221</v>
      </c>
      <c r="B15" s="88">
        <v>229213.88</v>
      </c>
      <c r="C15" s="88">
        <v>0</v>
      </c>
      <c r="D15" s="88">
        <v>47329.17</v>
      </c>
      <c r="E15" s="44">
        <v>525683.46</v>
      </c>
      <c r="F15" s="44">
        <v>-35406.050000000003</v>
      </c>
      <c r="J15" s="231">
        <v>34320</v>
      </c>
      <c r="K15" s="231">
        <v>178850</v>
      </c>
      <c r="L15" s="231">
        <v>1361.99</v>
      </c>
      <c r="O15" s="44">
        <v>-1365444.55</v>
      </c>
      <c r="P15" s="44">
        <v>3873985.05</v>
      </c>
      <c r="S15" s="73">
        <v>711734.91</v>
      </c>
      <c r="U15" s="73">
        <v>736.35</v>
      </c>
      <c r="V15" s="73">
        <v>1693290</v>
      </c>
      <c r="X15" s="89">
        <v>1778290</v>
      </c>
      <c r="Y15" s="89">
        <v>30000</v>
      </c>
      <c r="AA15" s="89">
        <v>655930.42000000004</v>
      </c>
      <c r="AB15" s="89">
        <v>1897792.87</v>
      </c>
    </row>
    <row r="16" spans="1:31" x14ac:dyDescent="0.2">
      <c r="A16" s="327" t="s">
        <v>3222</v>
      </c>
      <c r="B16" s="88">
        <v>219034.84</v>
      </c>
      <c r="C16" s="88">
        <v>0</v>
      </c>
      <c r="D16" s="88">
        <v>136036.19</v>
      </c>
      <c r="E16" s="44">
        <v>1495207.24</v>
      </c>
      <c r="F16" s="44">
        <v>189058.21</v>
      </c>
      <c r="J16" s="231">
        <v>61583</v>
      </c>
      <c r="K16" s="231">
        <v>29727.65</v>
      </c>
      <c r="L16" s="231">
        <v>0</v>
      </c>
      <c r="O16" s="44">
        <v>-95206.18</v>
      </c>
      <c r="P16" s="44">
        <v>2037072.22</v>
      </c>
      <c r="S16" s="73">
        <v>1223841.97</v>
      </c>
      <c r="T16" s="73">
        <v>101047.35</v>
      </c>
      <c r="U16" s="73">
        <v>580.73</v>
      </c>
      <c r="V16" s="73">
        <v>988830</v>
      </c>
      <c r="W16" s="73">
        <v>60040.88</v>
      </c>
      <c r="X16" s="89">
        <v>1346153.57</v>
      </c>
      <c r="Y16" s="89">
        <v>9540</v>
      </c>
      <c r="AA16" s="89">
        <v>809228.71</v>
      </c>
      <c r="AB16" s="89">
        <v>143217.98000000001</v>
      </c>
      <c r="AE16" s="89">
        <v>60040.88</v>
      </c>
    </row>
    <row r="17" spans="1:31" x14ac:dyDescent="0.2">
      <c r="A17" s="327" t="s">
        <v>3223</v>
      </c>
      <c r="B17" s="88">
        <v>258504.79</v>
      </c>
      <c r="C17" s="88">
        <v>35600</v>
      </c>
      <c r="D17" s="88">
        <v>77092.53</v>
      </c>
      <c r="E17" s="44">
        <v>159680.26</v>
      </c>
      <c r="F17" s="44">
        <v>474220.03</v>
      </c>
      <c r="I17" s="231">
        <v>20000</v>
      </c>
      <c r="J17" s="231">
        <v>71227</v>
      </c>
      <c r="O17" s="44">
        <v>-1649474.97</v>
      </c>
      <c r="P17" s="44">
        <v>2706524.69</v>
      </c>
      <c r="S17" s="73">
        <v>695967.55</v>
      </c>
      <c r="U17" s="73">
        <v>1019.27</v>
      </c>
      <c r="V17" s="73">
        <v>1113440</v>
      </c>
      <c r="W17" s="73">
        <v>49200</v>
      </c>
      <c r="X17" s="89">
        <v>1259503</v>
      </c>
      <c r="AA17" s="89">
        <v>501970.98</v>
      </c>
      <c r="AB17" s="89">
        <v>241331.95</v>
      </c>
    </row>
    <row r="18" spans="1:31" x14ac:dyDescent="0.2">
      <c r="A18" s="327" t="s">
        <v>3224</v>
      </c>
      <c r="B18" s="88">
        <v>212982.07</v>
      </c>
      <c r="C18" s="88">
        <v>44600</v>
      </c>
      <c r="D18" s="88">
        <v>232683.07</v>
      </c>
      <c r="E18" s="44">
        <v>2012565.4</v>
      </c>
      <c r="F18" s="44">
        <v>285367.84000000003</v>
      </c>
      <c r="I18" s="231">
        <v>22000</v>
      </c>
      <c r="J18" s="231">
        <v>33560</v>
      </c>
      <c r="K18" s="231">
        <v>0</v>
      </c>
      <c r="L18" s="231">
        <v>471.95</v>
      </c>
      <c r="M18" s="44">
        <v>30000</v>
      </c>
      <c r="O18" s="44">
        <v>-312714.64</v>
      </c>
      <c r="P18" s="44">
        <v>865508.28</v>
      </c>
      <c r="S18" s="73">
        <v>1145778.95</v>
      </c>
      <c r="T18" s="73">
        <v>46350</v>
      </c>
      <c r="U18" s="73">
        <v>785.37</v>
      </c>
      <c r="V18" s="73">
        <v>162120</v>
      </c>
      <c r="W18" s="73">
        <v>3094900</v>
      </c>
      <c r="X18" s="89">
        <v>329631</v>
      </c>
      <c r="AA18" s="89">
        <v>710358.98</v>
      </c>
      <c r="AB18" s="89">
        <v>1260571.55</v>
      </c>
    </row>
    <row r="19" spans="1:31" x14ac:dyDescent="0.2">
      <c r="A19" s="327" t="s">
        <v>3225</v>
      </c>
      <c r="B19" s="88">
        <v>173019.53</v>
      </c>
      <c r="C19" s="88">
        <v>0</v>
      </c>
      <c r="D19" s="88">
        <v>54513.95</v>
      </c>
      <c r="E19" s="44">
        <v>29600.61</v>
      </c>
      <c r="F19" s="44">
        <v>213212.52</v>
      </c>
      <c r="J19" s="231">
        <v>6400</v>
      </c>
      <c r="M19" s="44">
        <v>90000</v>
      </c>
      <c r="O19" s="44">
        <v>-2430864.36</v>
      </c>
      <c r="P19" s="44">
        <v>2831701.19</v>
      </c>
      <c r="S19" s="73">
        <v>935640.76</v>
      </c>
      <c r="U19" s="73">
        <v>679.38</v>
      </c>
      <c r="V19" s="73">
        <v>1120680</v>
      </c>
      <c r="W19" s="73">
        <v>565.32000000000005</v>
      </c>
      <c r="X19" s="89">
        <v>1473213.5</v>
      </c>
      <c r="Y19" s="89">
        <v>23080</v>
      </c>
      <c r="AA19" s="89">
        <v>548541.67000000004</v>
      </c>
      <c r="AB19" s="89">
        <v>39620.51</v>
      </c>
    </row>
    <row r="20" spans="1:31" x14ac:dyDescent="0.2">
      <c r="A20" s="327" t="s">
        <v>3226</v>
      </c>
      <c r="B20" s="88">
        <v>593703</v>
      </c>
      <c r="C20" s="88">
        <v>0</v>
      </c>
      <c r="D20" s="88">
        <v>183256.45</v>
      </c>
      <c r="E20" s="44">
        <v>2505693.1</v>
      </c>
      <c r="F20" s="44">
        <v>497612.74</v>
      </c>
      <c r="J20" s="231">
        <v>17430</v>
      </c>
      <c r="L20" s="231">
        <v>104.5</v>
      </c>
      <c r="M20" s="44">
        <v>90000</v>
      </c>
      <c r="O20" s="44">
        <v>-1782342.89</v>
      </c>
      <c r="P20" s="44">
        <v>5546813.3099999996</v>
      </c>
      <c r="S20" s="73">
        <v>878132.08</v>
      </c>
      <c r="T20" s="73">
        <v>1000</v>
      </c>
      <c r="U20" s="73">
        <v>4077.51</v>
      </c>
      <c r="V20" s="73">
        <v>1364030</v>
      </c>
      <c r="W20" s="73">
        <v>2031.57</v>
      </c>
      <c r="X20" s="89">
        <v>1572248.17</v>
      </c>
      <c r="Y20" s="89">
        <v>19060</v>
      </c>
      <c r="Z20" s="89">
        <v>17915.71</v>
      </c>
      <c r="AA20" s="89">
        <v>605505.25</v>
      </c>
      <c r="AB20" s="89">
        <v>117281.66</v>
      </c>
      <c r="AE20" s="89">
        <v>9000</v>
      </c>
    </row>
    <row r="21" spans="1:31" x14ac:dyDescent="0.2">
      <c r="A21" s="327" t="s">
        <v>3227</v>
      </c>
      <c r="B21" s="88">
        <v>806085.22</v>
      </c>
      <c r="C21" s="88">
        <v>0</v>
      </c>
      <c r="D21" s="88">
        <v>28250.19</v>
      </c>
      <c r="E21" s="44">
        <v>2449656.4</v>
      </c>
      <c r="F21" s="44">
        <v>1317527.01</v>
      </c>
      <c r="I21" s="231">
        <v>2000</v>
      </c>
      <c r="J21" s="231">
        <v>27533</v>
      </c>
      <c r="L21" s="231">
        <v>900</v>
      </c>
      <c r="M21" s="44">
        <v>81000</v>
      </c>
      <c r="O21" s="44">
        <v>2465273.37</v>
      </c>
      <c r="P21" s="44">
        <v>1606327.04</v>
      </c>
      <c r="S21" s="73">
        <v>1993473.23</v>
      </c>
      <c r="T21" s="73">
        <v>185040</v>
      </c>
      <c r="U21" s="73">
        <v>1859.02</v>
      </c>
      <c r="V21" s="73">
        <v>1736350</v>
      </c>
      <c r="X21" s="89">
        <v>2416443</v>
      </c>
      <c r="Y21" s="89">
        <v>16400</v>
      </c>
      <c r="AA21" s="89">
        <v>856834.18</v>
      </c>
      <c r="AB21" s="89">
        <v>208559.66</v>
      </c>
    </row>
    <row r="22" spans="1:31" x14ac:dyDescent="0.2">
      <c r="A22" s="327" t="s">
        <v>3228</v>
      </c>
      <c r="B22" s="88">
        <v>876291.46</v>
      </c>
      <c r="C22" s="88">
        <v>0</v>
      </c>
      <c r="D22" s="88">
        <v>142777.64000000001</v>
      </c>
      <c r="E22" s="44">
        <v>1784356.17</v>
      </c>
      <c r="F22" s="44">
        <v>497489.17</v>
      </c>
      <c r="J22" s="231">
        <v>44229</v>
      </c>
      <c r="L22" s="231">
        <v>698</v>
      </c>
      <c r="M22" s="44">
        <v>24000</v>
      </c>
      <c r="O22" s="44">
        <v>1611665.24</v>
      </c>
      <c r="P22" s="44">
        <v>1373222.93</v>
      </c>
      <c r="S22" s="73">
        <v>1038549.79</v>
      </c>
      <c r="T22" s="73">
        <v>23775.71</v>
      </c>
      <c r="U22" s="73">
        <v>2557.1</v>
      </c>
      <c r="V22" s="73">
        <v>1530040</v>
      </c>
      <c r="W22" s="73">
        <v>47000</v>
      </c>
      <c r="X22" s="89">
        <v>1683905</v>
      </c>
      <c r="Y22" s="89">
        <v>5630</v>
      </c>
      <c r="Z22" s="89">
        <v>13047.71</v>
      </c>
      <c r="AA22" s="89">
        <v>490748.62</v>
      </c>
      <c r="AB22" s="89">
        <v>201492</v>
      </c>
    </row>
    <row r="23" spans="1:31" x14ac:dyDescent="0.2">
      <c r="A23" s="327" t="s">
        <v>3229</v>
      </c>
      <c r="B23" s="88">
        <v>363246.4</v>
      </c>
      <c r="C23" s="88">
        <v>3341.04</v>
      </c>
      <c r="D23" s="88">
        <v>82333.47</v>
      </c>
      <c r="E23" s="44">
        <v>1919301.55</v>
      </c>
      <c r="F23" s="44">
        <v>317498.38</v>
      </c>
      <c r="J23" s="231">
        <v>25230</v>
      </c>
      <c r="L23" s="231">
        <v>750</v>
      </c>
      <c r="O23" s="44">
        <v>2844932.83</v>
      </c>
      <c r="P23" s="44">
        <v>466379.49</v>
      </c>
      <c r="S23" s="73">
        <v>1125104.5900000001</v>
      </c>
      <c r="T23" s="73">
        <v>117900</v>
      </c>
      <c r="U23" s="73">
        <v>1743.57</v>
      </c>
      <c r="V23" s="73">
        <v>848700</v>
      </c>
      <c r="X23" s="89">
        <v>1134063</v>
      </c>
      <c r="Y23" s="89">
        <v>3430</v>
      </c>
      <c r="Z23" s="89">
        <v>15265.16</v>
      </c>
      <c r="AA23" s="89">
        <v>842701.02</v>
      </c>
      <c r="AB23" s="89">
        <v>749560.46</v>
      </c>
    </row>
    <row r="24" spans="1:31" x14ac:dyDescent="0.2">
      <c r="A24" s="327" t="s">
        <v>3230</v>
      </c>
      <c r="B24" s="88">
        <v>152873.10999999999</v>
      </c>
      <c r="C24" s="88">
        <v>17606</v>
      </c>
      <c r="D24" s="88">
        <v>163303.69</v>
      </c>
      <c r="E24" s="44">
        <v>202987.14</v>
      </c>
      <c r="F24" s="44">
        <v>310095.35999999999</v>
      </c>
      <c r="I24" s="231">
        <v>50000</v>
      </c>
      <c r="J24" s="231">
        <v>18800</v>
      </c>
      <c r="L24" s="231">
        <v>2573</v>
      </c>
      <c r="M24" s="44">
        <v>33000</v>
      </c>
      <c r="O24" s="44">
        <v>-902786.36</v>
      </c>
      <c r="P24" s="44">
        <v>1804328.64</v>
      </c>
      <c r="S24" s="73">
        <v>1062839.03</v>
      </c>
      <c r="U24" s="73">
        <v>428.46</v>
      </c>
      <c r="V24" s="73">
        <v>900802</v>
      </c>
      <c r="X24" s="89">
        <v>1022491</v>
      </c>
      <c r="Y24" s="89">
        <v>24556</v>
      </c>
      <c r="AA24" s="89">
        <v>774481.45</v>
      </c>
      <c r="AB24" s="89">
        <v>301591.02</v>
      </c>
    </row>
    <row r="25" spans="1:31" x14ac:dyDescent="0.2">
      <c r="A25" s="327" t="s">
        <v>3231</v>
      </c>
      <c r="B25" s="88">
        <v>341614.15</v>
      </c>
      <c r="C25" s="88">
        <v>0</v>
      </c>
      <c r="D25" s="88">
        <v>354676.87</v>
      </c>
      <c r="E25" s="44">
        <v>422971.98</v>
      </c>
      <c r="F25" s="44">
        <v>129799.76</v>
      </c>
      <c r="J25" s="231">
        <v>57592</v>
      </c>
      <c r="K25" s="231">
        <v>22080</v>
      </c>
      <c r="L25" s="231">
        <v>0</v>
      </c>
      <c r="M25" s="44">
        <v>50000</v>
      </c>
      <c r="O25" s="44">
        <v>-243314.95</v>
      </c>
      <c r="P25" s="44">
        <v>1601555.91</v>
      </c>
      <c r="S25" s="73">
        <v>1433206.75</v>
      </c>
      <c r="T25" s="73">
        <v>136650</v>
      </c>
      <c r="U25" s="73">
        <v>1159.4000000000001</v>
      </c>
      <c r="V25" s="73">
        <v>972100</v>
      </c>
      <c r="X25" s="89">
        <v>1546850.13</v>
      </c>
      <c r="Y25" s="89">
        <v>8720</v>
      </c>
      <c r="Z25" s="89">
        <v>1448</v>
      </c>
      <c r="AA25" s="89">
        <v>1184868</v>
      </c>
      <c r="AB25" s="89">
        <v>40080.22</v>
      </c>
    </row>
    <row r="26" spans="1:31" x14ac:dyDescent="0.2">
      <c r="A26" s="327" t="s">
        <v>3232</v>
      </c>
      <c r="B26" s="88">
        <v>231377.76</v>
      </c>
      <c r="C26" s="88">
        <v>0</v>
      </c>
      <c r="D26" s="88">
        <v>38916.879999999997</v>
      </c>
      <c r="E26" s="44">
        <v>64191.78</v>
      </c>
      <c r="F26" s="44">
        <v>291123.20000000001</v>
      </c>
      <c r="J26" s="231">
        <v>21047</v>
      </c>
      <c r="K26" s="231">
        <v>0</v>
      </c>
      <c r="L26" s="231">
        <v>1331.5</v>
      </c>
      <c r="M26" s="44">
        <v>110000</v>
      </c>
      <c r="O26" s="44">
        <v>-254335.95</v>
      </c>
      <c r="P26" s="44">
        <v>1188537.31</v>
      </c>
      <c r="S26" s="73">
        <v>687999.34</v>
      </c>
      <c r="T26" s="73">
        <v>142800</v>
      </c>
      <c r="U26" s="73">
        <v>968.55</v>
      </c>
      <c r="V26" s="73">
        <v>1411450</v>
      </c>
      <c r="X26" s="89">
        <v>1543115.45</v>
      </c>
      <c r="Y26" s="89">
        <v>28320</v>
      </c>
      <c r="AA26" s="89">
        <v>1011849.05</v>
      </c>
      <c r="AB26" s="89">
        <v>100903.63</v>
      </c>
    </row>
    <row r="27" spans="1:31" x14ac:dyDescent="0.2">
      <c r="A27" s="327" t="s">
        <v>3351</v>
      </c>
      <c r="B27" s="88">
        <v>135001.96</v>
      </c>
      <c r="D27" s="88">
        <v>96889</v>
      </c>
      <c r="E27" s="44">
        <v>687726.56</v>
      </c>
      <c r="F27" s="44">
        <v>371652</v>
      </c>
      <c r="J27" s="231">
        <v>17558</v>
      </c>
      <c r="L27" s="231">
        <v>415886.05</v>
      </c>
      <c r="O27" s="44">
        <v>-2527867.7400000002</v>
      </c>
      <c r="P27" s="44">
        <v>3378480.39</v>
      </c>
      <c r="S27" s="73">
        <v>1007618.67</v>
      </c>
      <c r="U27" s="73">
        <v>598.28</v>
      </c>
      <c r="V27" s="73">
        <v>717010</v>
      </c>
      <c r="X27" s="89">
        <v>1099419</v>
      </c>
      <c r="AA27" s="89">
        <v>614023.47</v>
      </c>
      <c r="AB27" s="89">
        <v>971.66</v>
      </c>
      <c r="AE27" s="89">
        <v>3600</v>
      </c>
    </row>
    <row r="28" spans="1:31" x14ac:dyDescent="0.2">
      <c r="A28" s="327" t="s">
        <v>3355</v>
      </c>
      <c r="B28" s="88">
        <v>327994.98</v>
      </c>
      <c r="C28" s="88">
        <v>0</v>
      </c>
      <c r="D28" s="88">
        <v>124623.4</v>
      </c>
      <c r="E28" s="44">
        <v>3493240.05</v>
      </c>
      <c r="F28" s="44">
        <v>221105.77</v>
      </c>
      <c r="J28" s="231">
        <v>48784</v>
      </c>
      <c r="K28" s="231">
        <v>0</v>
      </c>
      <c r="L28" s="231">
        <v>0</v>
      </c>
      <c r="O28" s="44">
        <v>-534734.68000000005</v>
      </c>
      <c r="P28" s="44">
        <v>4652638.84</v>
      </c>
      <c r="S28" s="73">
        <v>799456.6</v>
      </c>
      <c r="U28" s="73">
        <v>1029.5</v>
      </c>
      <c r="V28" s="73">
        <v>673720</v>
      </c>
      <c r="X28" s="89">
        <v>816446</v>
      </c>
      <c r="Y28" s="89">
        <v>7800</v>
      </c>
      <c r="AA28" s="89">
        <v>574650.77</v>
      </c>
      <c r="AB28" s="89">
        <v>75033.289999999994</v>
      </c>
    </row>
    <row r="29" spans="1:31" x14ac:dyDescent="0.2">
      <c r="A29" s="327" t="s">
        <v>3233</v>
      </c>
      <c r="B29" s="88">
        <v>186966.94</v>
      </c>
      <c r="C29" s="88">
        <v>0</v>
      </c>
      <c r="D29" s="88">
        <v>22508.97</v>
      </c>
      <c r="E29" s="44">
        <v>2194506.23</v>
      </c>
      <c r="F29" s="44">
        <v>297493.59999999998</v>
      </c>
      <c r="L29" s="231">
        <v>240</v>
      </c>
      <c r="O29" s="44">
        <v>-1234725.33</v>
      </c>
      <c r="P29" s="44">
        <v>3908830.71</v>
      </c>
      <c r="S29" s="73">
        <v>504039.16</v>
      </c>
      <c r="T29" s="73">
        <v>282135.19</v>
      </c>
      <c r="U29" s="73">
        <v>901.7</v>
      </c>
      <c r="V29" s="73">
        <v>1497360</v>
      </c>
      <c r="W29" s="73">
        <v>799112</v>
      </c>
      <c r="X29" s="89">
        <v>2138599</v>
      </c>
      <c r="Z29" s="89">
        <v>8500</v>
      </c>
      <c r="AA29" s="89">
        <v>678500.09</v>
      </c>
      <c r="AB29" s="89">
        <v>229587.6</v>
      </c>
      <c r="AE29" s="89">
        <v>1231</v>
      </c>
    </row>
    <row r="30" spans="1:31" x14ac:dyDescent="0.2">
      <c r="A30" s="327" t="s">
        <v>3234</v>
      </c>
      <c r="B30" s="88">
        <v>577776.65</v>
      </c>
      <c r="C30" s="88">
        <v>11004</v>
      </c>
      <c r="D30" s="88">
        <v>208619.57</v>
      </c>
      <c r="E30" s="44">
        <v>875304</v>
      </c>
      <c r="F30" s="44">
        <v>453513</v>
      </c>
      <c r="L30" s="231">
        <v>914.31</v>
      </c>
      <c r="O30" s="44">
        <v>-2230501.0499999998</v>
      </c>
      <c r="P30" s="44">
        <v>3967213.3</v>
      </c>
      <c r="Q30" s="73">
        <v>1116.76</v>
      </c>
      <c r="S30" s="73">
        <v>866740.94</v>
      </c>
      <c r="T30" s="73">
        <v>580000</v>
      </c>
      <c r="V30" s="73">
        <v>1332240</v>
      </c>
      <c r="W30" s="73">
        <v>332157</v>
      </c>
      <c r="X30" s="89">
        <v>1802942.3</v>
      </c>
      <c r="Z30" s="89">
        <v>14800</v>
      </c>
      <c r="AA30" s="89">
        <v>750449.74</v>
      </c>
      <c r="AB30" s="89">
        <v>155472</v>
      </c>
    </row>
    <row r="31" spans="1:31" x14ac:dyDescent="0.2">
      <c r="A31" s="327" t="s">
        <v>3235</v>
      </c>
      <c r="B31" s="88">
        <v>394037.33</v>
      </c>
      <c r="C31" s="88">
        <v>8500</v>
      </c>
      <c r="D31" s="88">
        <v>29215.98</v>
      </c>
      <c r="E31" s="44">
        <v>0</v>
      </c>
      <c r="F31" s="44">
        <v>339682.86</v>
      </c>
      <c r="L31" s="231">
        <v>-398</v>
      </c>
      <c r="O31" s="44">
        <v>-949683.53</v>
      </c>
      <c r="P31" s="44">
        <v>1728640.99</v>
      </c>
      <c r="Q31" s="73">
        <v>693.29</v>
      </c>
      <c r="S31" s="73">
        <v>665188.56999999995</v>
      </c>
      <c r="U31" s="73">
        <v>765.23</v>
      </c>
      <c r="V31" s="73">
        <v>1320000</v>
      </c>
      <c r="W31" s="73">
        <v>193103.71</v>
      </c>
      <c r="X31" s="89">
        <v>1453728</v>
      </c>
      <c r="Z31" s="89">
        <v>20920</v>
      </c>
      <c r="AA31" s="89">
        <v>545262.37</v>
      </c>
      <c r="AB31" s="89">
        <v>166963.72</v>
      </c>
    </row>
    <row r="32" spans="1:31" x14ac:dyDescent="0.2">
      <c r="A32" s="327" t="s">
        <v>3236</v>
      </c>
      <c r="B32" s="88">
        <v>166447.09</v>
      </c>
      <c r="C32" s="88">
        <v>23300</v>
      </c>
      <c r="D32" s="88">
        <v>67102.62</v>
      </c>
      <c r="E32" s="44">
        <v>-8104.85</v>
      </c>
      <c r="F32" s="44">
        <v>332935.15999999997</v>
      </c>
      <c r="L32" s="231">
        <v>0</v>
      </c>
      <c r="O32" s="44">
        <v>-1494738.57</v>
      </c>
      <c r="P32" s="44">
        <v>2399403.2599999998</v>
      </c>
      <c r="Q32" s="73">
        <v>450.79</v>
      </c>
      <c r="S32" s="73">
        <v>1178344.69</v>
      </c>
      <c r="X32" s="89">
        <v>494274</v>
      </c>
      <c r="Z32" s="89">
        <v>67884</v>
      </c>
      <c r="AA32" s="89">
        <v>780843.51</v>
      </c>
      <c r="AB32" s="89">
        <v>158329.23000000001</v>
      </c>
      <c r="AE32" s="89">
        <v>449.41</v>
      </c>
    </row>
    <row r="33" spans="1:28" x14ac:dyDescent="0.2">
      <c r="A33" s="327" t="s">
        <v>3237</v>
      </c>
      <c r="B33" s="88">
        <v>680565.69</v>
      </c>
      <c r="C33" s="88">
        <v>0</v>
      </c>
      <c r="D33" s="88">
        <v>50781.05</v>
      </c>
      <c r="E33" s="44">
        <v>11243999.960000001</v>
      </c>
      <c r="F33" s="44">
        <v>526468.43999999994</v>
      </c>
      <c r="L33" s="231">
        <v>4770.55</v>
      </c>
      <c r="O33" s="44">
        <v>4065917.73</v>
      </c>
      <c r="P33" s="44">
        <v>8039383.1299999999</v>
      </c>
      <c r="S33" s="73">
        <v>1356792.25</v>
      </c>
      <c r="T33" s="73">
        <v>520000</v>
      </c>
      <c r="U33" s="73">
        <v>1415.42</v>
      </c>
      <c r="V33" s="73">
        <v>954950</v>
      </c>
      <c r="W33" s="73">
        <v>79800</v>
      </c>
      <c r="X33" s="89">
        <v>1630485</v>
      </c>
      <c r="Z33" s="89">
        <v>15909.51</v>
      </c>
      <c r="AA33" s="89">
        <v>676148.39</v>
      </c>
      <c r="AB33" s="89">
        <v>198671.04</v>
      </c>
    </row>
    <row r="34" spans="1:28" x14ac:dyDescent="0.2">
      <c r="A34" s="327" t="s">
        <v>3238</v>
      </c>
      <c r="B34" s="88">
        <v>748717.18</v>
      </c>
      <c r="C34" s="88">
        <v>0</v>
      </c>
      <c r="D34" s="88">
        <v>109669.03</v>
      </c>
      <c r="E34" s="44">
        <v>1984227.12</v>
      </c>
      <c r="F34" s="44">
        <v>106706.32</v>
      </c>
      <c r="J34" s="231">
        <v>1500</v>
      </c>
      <c r="L34" s="231">
        <v>63106.77</v>
      </c>
      <c r="O34" s="44">
        <v>356626.43</v>
      </c>
      <c r="P34" s="44">
        <v>2109112.34</v>
      </c>
      <c r="Q34" s="73">
        <v>403.37</v>
      </c>
      <c r="S34" s="73">
        <v>1664235.53</v>
      </c>
      <c r="W34" s="73">
        <v>13415.88</v>
      </c>
      <c r="X34" s="89">
        <v>585325</v>
      </c>
      <c r="Z34" s="89">
        <v>25482</v>
      </c>
      <c r="AA34" s="89">
        <v>437567.9</v>
      </c>
      <c r="AB34" s="89">
        <v>210705.77</v>
      </c>
    </row>
    <row r="35" spans="1:28" x14ac:dyDescent="0.2">
      <c r="A35" s="327" t="s">
        <v>3239</v>
      </c>
      <c r="B35" s="88">
        <v>330530.8</v>
      </c>
      <c r="C35" s="88">
        <v>2500</v>
      </c>
      <c r="D35" s="88">
        <v>49826.28</v>
      </c>
      <c r="E35" s="44">
        <v>2115519.58</v>
      </c>
      <c r="F35" s="44">
        <v>317674.3</v>
      </c>
      <c r="L35" s="231">
        <v>95648.93</v>
      </c>
      <c r="O35" s="44">
        <v>783827.26</v>
      </c>
      <c r="P35" s="44">
        <v>2003005.18</v>
      </c>
      <c r="Q35" s="73">
        <v>-273.45</v>
      </c>
      <c r="S35" s="73">
        <v>896628.49</v>
      </c>
      <c r="T35" s="73">
        <v>20000</v>
      </c>
      <c r="U35" s="73">
        <v>991.16</v>
      </c>
      <c r="W35" s="73">
        <v>230400</v>
      </c>
      <c r="X35" s="89">
        <v>407949</v>
      </c>
      <c r="Y35" s="89">
        <v>1520</v>
      </c>
      <c r="Z35" s="89">
        <v>16140</v>
      </c>
      <c r="AA35" s="89">
        <v>592331.74</v>
      </c>
      <c r="AB35" s="89">
        <v>196235.87</v>
      </c>
    </row>
    <row r="36" spans="1:28" x14ac:dyDescent="0.2">
      <c r="A36" s="327" t="s">
        <v>3240</v>
      </c>
      <c r="B36" s="88">
        <v>430403.8</v>
      </c>
      <c r="C36" s="88">
        <v>0</v>
      </c>
      <c r="D36" s="88">
        <v>10607.42</v>
      </c>
      <c r="E36" s="44">
        <v>1230540.5</v>
      </c>
      <c r="F36" s="44">
        <v>210784.32</v>
      </c>
      <c r="L36" s="231">
        <v>200977</v>
      </c>
      <c r="O36" s="44">
        <v>-421262.16</v>
      </c>
      <c r="P36" s="44">
        <v>2067007.72</v>
      </c>
      <c r="S36" s="73">
        <v>839360.23</v>
      </c>
      <c r="U36" s="73">
        <v>696.82</v>
      </c>
      <c r="W36" s="73">
        <v>54000</v>
      </c>
      <c r="X36" s="89">
        <v>249637</v>
      </c>
      <c r="Z36" s="89">
        <v>26104</v>
      </c>
      <c r="AA36" s="89">
        <v>470718.21</v>
      </c>
      <c r="AB36" s="89">
        <v>111984.36</v>
      </c>
    </row>
    <row r="37" spans="1:28" x14ac:dyDescent="0.2">
      <c r="A37" s="327" t="s">
        <v>3241</v>
      </c>
      <c r="B37" s="88">
        <v>326314.11</v>
      </c>
      <c r="C37" s="88">
        <v>0</v>
      </c>
      <c r="D37" s="88">
        <v>212157.45</v>
      </c>
      <c r="E37" s="44">
        <v>541159.94999999995</v>
      </c>
      <c r="F37" s="44">
        <v>840174.57</v>
      </c>
      <c r="L37" s="231">
        <v>22327</v>
      </c>
      <c r="O37" s="44">
        <v>-1052658.8400000001</v>
      </c>
      <c r="P37" s="44">
        <v>2721924.84</v>
      </c>
      <c r="S37" s="73">
        <v>1451788.76</v>
      </c>
      <c r="U37" s="73">
        <v>-13.85</v>
      </c>
      <c r="V37" s="73">
        <v>928358</v>
      </c>
      <c r="W37" s="73">
        <v>135910</v>
      </c>
      <c r="X37" s="89">
        <v>1457290</v>
      </c>
      <c r="Z37" s="89">
        <v>21212</v>
      </c>
      <c r="AA37" s="89">
        <v>637199.82999999996</v>
      </c>
      <c r="AB37" s="89">
        <v>172128</v>
      </c>
    </row>
    <row r="38" spans="1:28" x14ac:dyDescent="0.2">
      <c r="A38" s="327" t="s">
        <v>3242</v>
      </c>
      <c r="B38" s="88">
        <v>351365.14</v>
      </c>
      <c r="C38" s="88">
        <v>0</v>
      </c>
      <c r="D38" s="88">
        <v>97312.88</v>
      </c>
      <c r="E38" s="44">
        <v>3</v>
      </c>
      <c r="F38" s="44">
        <v>-87810.83</v>
      </c>
      <c r="J38" s="231">
        <v>7650</v>
      </c>
      <c r="L38" s="231">
        <v>366</v>
      </c>
      <c r="O38" s="44">
        <v>-956956.49</v>
      </c>
      <c r="P38" s="44">
        <v>1153430.04</v>
      </c>
      <c r="S38" s="73">
        <v>790010.95</v>
      </c>
      <c r="T38" s="73">
        <v>150232</v>
      </c>
      <c r="U38" s="73">
        <v>1041.02</v>
      </c>
      <c r="V38" s="73">
        <v>1148080</v>
      </c>
      <c r="W38" s="73">
        <v>47400</v>
      </c>
      <c r="X38" s="89">
        <v>1423175</v>
      </c>
      <c r="Z38" s="89">
        <v>6880</v>
      </c>
      <c r="AA38" s="89">
        <v>483449.27</v>
      </c>
      <c r="AB38" s="89">
        <v>66879.06</v>
      </c>
    </row>
    <row r="39" spans="1:28" x14ac:dyDescent="0.2">
      <c r="A39" s="327" t="s">
        <v>3243</v>
      </c>
      <c r="B39" s="88">
        <v>498578.6</v>
      </c>
      <c r="C39" s="88">
        <v>0</v>
      </c>
      <c r="D39" s="88">
        <v>215467.71</v>
      </c>
      <c r="E39" s="44">
        <v>-439837.5</v>
      </c>
      <c r="F39" s="44">
        <v>75098.84</v>
      </c>
      <c r="L39" s="231">
        <v>120</v>
      </c>
      <c r="N39" s="44">
        <v>-2304521.69</v>
      </c>
      <c r="O39" s="44">
        <v>-341869.58</v>
      </c>
      <c r="P39" s="44">
        <v>2737074.7</v>
      </c>
      <c r="S39" s="73">
        <v>850161.5</v>
      </c>
      <c r="T39" s="73">
        <v>148210</v>
      </c>
      <c r="U39" s="73">
        <v>1431.86</v>
      </c>
      <c r="V39" s="73">
        <v>1893170</v>
      </c>
      <c r="W39" s="73">
        <v>55000</v>
      </c>
      <c r="X39" s="89">
        <v>2067978</v>
      </c>
      <c r="Y39" s="89">
        <v>2800</v>
      </c>
      <c r="Z39" s="89">
        <v>4080</v>
      </c>
      <c r="AA39" s="89">
        <v>491996.2</v>
      </c>
      <c r="AB39" s="89">
        <v>122614.94</v>
      </c>
    </row>
    <row r="40" spans="1:28" x14ac:dyDescent="0.2">
      <c r="A40" s="327" t="s">
        <v>3244</v>
      </c>
      <c r="B40" s="88">
        <v>511395.12</v>
      </c>
      <c r="C40" s="88">
        <v>0</v>
      </c>
      <c r="D40" s="88">
        <v>132231.41</v>
      </c>
      <c r="E40" s="44">
        <v>114947.11</v>
      </c>
      <c r="F40" s="44">
        <v>98435.62</v>
      </c>
      <c r="J40" s="231">
        <v>6300</v>
      </c>
      <c r="L40" s="231">
        <v>0</v>
      </c>
      <c r="O40" s="44">
        <v>-758805.88</v>
      </c>
      <c r="P40" s="44">
        <v>1656318.18</v>
      </c>
      <c r="S40" s="73">
        <v>460594.97</v>
      </c>
      <c r="T40" s="73">
        <v>124400</v>
      </c>
      <c r="U40" s="73">
        <v>2069.9899999999998</v>
      </c>
      <c r="V40" s="73">
        <v>1282740</v>
      </c>
      <c r="W40" s="73">
        <v>51479</v>
      </c>
      <c r="X40" s="89">
        <v>1454327</v>
      </c>
      <c r="Z40" s="89">
        <v>7840</v>
      </c>
      <c r="AA40" s="89">
        <v>373357.89</v>
      </c>
      <c r="AB40" s="89">
        <v>132562.10999999999</v>
      </c>
    </row>
    <row r="41" spans="1:28" x14ac:dyDescent="0.2">
      <c r="A41" s="327" t="s">
        <v>3245</v>
      </c>
      <c r="B41" s="88">
        <v>178561.68</v>
      </c>
      <c r="C41" s="88">
        <v>0</v>
      </c>
      <c r="D41" s="88">
        <v>50568.82</v>
      </c>
      <c r="E41" s="44">
        <v>92245.119999999995</v>
      </c>
      <c r="F41" s="44">
        <v>-66366.789999999994</v>
      </c>
      <c r="J41" s="231">
        <v>577325</v>
      </c>
      <c r="L41" s="231">
        <v>176.35</v>
      </c>
      <c r="O41" s="44">
        <v>-1472464.67</v>
      </c>
      <c r="P41" s="44">
        <v>1118559.83</v>
      </c>
      <c r="S41" s="73">
        <v>602389.48</v>
      </c>
      <c r="T41" s="73">
        <v>77860</v>
      </c>
      <c r="U41" s="73">
        <v>448.75</v>
      </c>
      <c r="V41" s="73">
        <v>1022570</v>
      </c>
      <c r="W41" s="73">
        <v>116534</v>
      </c>
      <c r="X41" s="89">
        <v>1279777</v>
      </c>
      <c r="AA41" s="89">
        <v>418664.84</v>
      </c>
      <c r="AB41" s="89">
        <v>89948.07</v>
      </c>
    </row>
    <row r="42" spans="1:28" x14ac:dyDescent="0.2">
      <c r="A42" s="327" t="s">
        <v>3246</v>
      </c>
      <c r="B42" s="88">
        <v>178432.45</v>
      </c>
      <c r="C42" s="88">
        <v>0</v>
      </c>
      <c r="D42" s="88">
        <v>137401</v>
      </c>
      <c r="E42" s="44">
        <v>-777794.81</v>
      </c>
      <c r="F42" s="44">
        <v>-148330.81</v>
      </c>
      <c r="J42" s="231">
        <v>41920</v>
      </c>
      <c r="L42" s="231">
        <v>937</v>
      </c>
      <c r="O42" s="44">
        <v>-2208780.62</v>
      </c>
      <c r="P42" s="44">
        <v>1381244.13</v>
      </c>
      <c r="S42" s="73">
        <v>736139.88</v>
      </c>
      <c r="T42" s="73">
        <v>190590</v>
      </c>
      <c r="U42" s="73">
        <v>808.13</v>
      </c>
      <c r="V42" s="73">
        <v>1444000</v>
      </c>
      <c r="W42" s="73">
        <v>210500</v>
      </c>
      <c r="X42" s="89">
        <v>1731470</v>
      </c>
      <c r="Y42" s="89">
        <v>5080</v>
      </c>
      <c r="Z42" s="89">
        <v>4016</v>
      </c>
      <c r="AA42" s="89">
        <v>485657.93</v>
      </c>
      <c r="AB42" s="89">
        <v>181426.76</v>
      </c>
    </row>
    <row r="43" spans="1:28" x14ac:dyDescent="0.2">
      <c r="A43" s="327" t="s">
        <v>3247</v>
      </c>
      <c r="B43" s="88">
        <v>344841.74</v>
      </c>
      <c r="C43" s="88">
        <v>0</v>
      </c>
      <c r="D43" s="88">
        <v>104110.06</v>
      </c>
      <c r="E43" s="44">
        <v>139323.19</v>
      </c>
      <c r="F43" s="44">
        <v>-138731.60999999999</v>
      </c>
      <c r="J43" s="231">
        <v>83280</v>
      </c>
      <c r="L43" s="231">
        <v>934</v>
      </c>
      <c r="O43" s="44">
        <v>-978749.23</v>
      </c>
      <c r="P43" s="44">
        <v>1240631.49</v>
      </c>
      <c r="S43" s="73">
        <v>842518.87</v>
      </c>
      <c r="T43" s="73">
        <v>68583.88</v>
      </c>
      <c r="U43" s="73">
        <v>1047.8</v>
      </c>
      <c r="V43" s="73">
        <v>1500500</v>
      </c>
      <c r="W43" s="73">
        <v>66900</v>
      </c>
      <c r="X43" s="89">
        <v>1823404.2</v>
      </c>
      <c r="Z43" s="89">
        <v>1280</v>
      </c>
      <c r="AA43" s="89">
        <v>335453.31</v>
      </c>
      <c r="AB43" s="89">
        <v>215965.92</v>
      </c>
    </row>
    <row r="44" spans="1:28" x14ac:dyDescent="0.2">
      <c r="A44" s="327" t="s">
        <v>3248</v>
      </c>
      <c r="B44" s="88">
        <v>277684.73</v>
      </c>
      <c r="C44" s="88">
        <v>0</v>
      </c>
      <c r="D44" s="88">
        <v>130839.95</v>
      </c>
      <c r="E44" s="44">
        <v>25778.78</v>
      </c>
      <c r="F44" s="44">
        <v>87312.83</v>
      </c>
      <c r="J44" s="231">
        <v>9050</v>
      </c>
      <c r="L44" s="231">
        <v>0</v>
      </c>
      <c r="O44" s="44">
        <v>-2318674.23</v>
      </c>
      <c r="P44" s="44">
        <v>2770050.54</v>
      </c>
      <c r="S44" s="73">
        <v>569678.18999999994</v>
      </c>
      <c r="T44" s="73">
        <v>89225</v>
      </c>
      <c r="U44" s="73">
        <v>1231.5899999999999</v>
      </c>
      <c r="V44" s="73">
        <v>6880</v>
      </c>
      <c r="X44" s="89">
        <v>172654</v>
      </c>
      <c r="Y44" s="89">
        <v>16500</v>
      </c>
      <c r="Z44" s="89">
        <v>19167.87</v>
      </c>
      <c r="AA44" s="89">
        <v>353939.92</v>
      </c>
      <c r="AB44" s="89">
        <v>43563.01</v>
      </c>
    </row>
    <row r="45" spans="1:28" x14ac:dyDescent="0.2">
      <c r="A45" s="327" t="s">
        <v>3249</v>
      </c>
      <c r="B45" s="88">
        <v>577934.94999999995</v>
      </c>
      <c r="C45" s="88">
        <v>0</v>
      </c>
      <c r="D45" s="88">
        <v>60484.4</v>
      </c>
      <c r="E45" s="44">
        <v>38097.31</v>
      </c>
      <c r="F45" s="44">
        <v>179737.04</v>
      </c>
      <c r="J45" s="231">
        <v>8540</v>
      </c>
      <c r="L45" s="231">
        <v>538.86</v>
      </c>
      <c r="N45" s="44">
        <v>16660.38</v>
      </c>
      <c r="O45" s="44">
        <v>-1636216.97</v>
      </c>
      <c r="P45" s="44">
        <v>2356118.79</v>
      </c>
      <c r="S45" s="73">
        <v>641294.19999999995</v>
      </c>
      <c r="T45" s="73">
        <v>160100</v>
      </c>
      <c r="U45" s="73">
        <v>2629.98</v>
      </c>
      <c r="V45" s="73">
        <v>1331100</v>
      </c>
      <c r="W45" s="73">
        <v>31293</v>
      </c>
      <c r="X45" s="89">
        <v>1486343.4</v>
      </c>
      <c r="Y45" s="89">
        <v>6320</v>
      </c>
      <c r="Z45" s="89">
        <v>10590</v>
      </c>
      <c r="AA45" s="89">
        <v>521420.09</v>
      </c>
      <c r="AB45" s="89">
        <v>31131.05</v>
      </c>
    </row>
    <row r="46" spans="1:28" x14ac:dyDescent="0.2">
      <c r="A46" s="327" t="s">
        <v>3250</v>
      </c>
      <c r="B46" s="88">
        <v>190533.71</v>
      </c>
      <c r="C46" s="88">
        <v>0</v>
      </c>
      <c r="D46" s="88">
        <v>88369.4</v>
      </c>
      <c r="E46" s="44">
        <v>127563.03</v>
      </c>
      <c r="F46" s="44">
        <v>219381.1</v>
      </c>
      <c r="J46" s="231">
        <v>47660</v>
      </c>
      <c r="K46" s="231">
        <v>2759</v>
      </c>
      <c r="L46" s="231">
        <v>1225.05</v>
      </c>
      <c r="N46" s="44">
        <v>-341908.85</v>
      </c>
      <c r="O46" s="44">
        <v>-1115802.6299999999</v>
      </c>
      <c r="P46" s="44">
        <v>1990390.15</v>
      </c>
      <c r="S46" s="73">
        <v>615108.65</v>
      </c>
      <c r="T46" s="73">
        <v>65200</v>
      </c>
      <c r="U46" s="73">
        <v>752.81</v>
      </c>
      <c r="V46" s="73">
        <v>918190</v>
      </c>
      <c r="W46" s="73">
        <v>101050</v>
      </c>
      <c r="X46" s="89">
        <v>1096219</v>
      </c>
      <c r="Z46" s="89">
        <v>8972</v>
      </c>
      <c r="AA46" s="89">
        <v>414517.18</v>
      </c>
      <c r="AB46" s="89">
        <v>139068.76</v>
      </c>
    </row>
    <row r="47" spans="1:28" x14ac:dyDescent="0.2">
      <c r="A47" s="327" t="s">
        <v>3251</v>
      </c>
      <c r="B47" s="88">
        <v>270984.83</v>
      </c>
      <c r="C47" s="88">
        <v>22080</v>
      </c>
      <c r="D47" s="88">
        <v>44865.24</v>
      </c>
      <c r="E47" s="44">
        <v>275449.49</v>
      </c>
      <c r="F47" s="44">
        <v>-16664.599999999999</v>
      </c>
      <c r="I47" s="231">
        <v>100000</v>
      </c>
      <c r="J47" s="231">
        <v>75630</v>
      </c>
      <c r="L47" s="231">
        <v>749.91</v>
      </c>
      <c r="O47" s="44">
        <v>-242369.88</v>
      </c>
      <c r="P47" s="44">
        <v>498635.02</v>
      </c>
      <c r="S47" s="73">
        <v>580765.78</v>
      </c>
      <c r="T47" s="73">
        <v>46250</v>
      </c>
      <c r="U47" s="73">
        <v>985.49</v>
      </c>
      <c r="V47" s="73">
        <v>989120</v>
      </c>
      <c r="W47" s="73">
        <v>51000</v>
      </c>
      <c r="X47" s="89">
        <v>1176190.29</v>
      </c>
      <c r="Z47" s="89">
        <v>1530</v>
      </c>
      <c r="AA47" s="89">
        <v>285490.05</v>
      </c>
      <c r="AB47" s="89">
        <v>40841.019999999997</v>
      </c>
    </row>
    <row r="48" spans="1:28" x14ac:dyDescent="0.2">
      <c r="A48" s="327" t="s">
        <v>3252</v>
      </c>
      <c r="B48" s="88">
        <v>124277.08</v>
      </c>
      <c r="C48" s="88">
        <v>0</v>
      </c>
      <c r="D48" s="88">
        <v>237939.44</v>
      </c>
      <c r="E48" s="44">
        <v>3</v>
      </c>
      <c r="F48" s="44">
        <v>17819.16</v>
      </c>
      <c r="J48" s="231">
        <v>6000</v>
      </c>
      <c r="L48" s="231">
        <v>0</v>
      </c>
      <c r="N48" s="44">
        <v>-11452.2</v>
      </c>
      <c r="O48" s="44">
        <v>-137663.44</v>
      </c>
      <c r="P48" s="44">
        <v>452082.82</v>
      </c>
      <c r="S48" s="73">
        <v>594833.79</v>
      </c>
      <c r="T48" s="73">
        <v>56595</v>
      </c>
      <c r="U48" s="73">
        <v>509.72</v>
      </c>
      <c r="V48" s="73">
        <v>771880</v>
      </c>
      <c r="W48" s="73">
        <v>123000</v>
      </c>
      <c r="X48" s="89">
        <v>1024502.02</v>
      </c>
      <c r="AA48" s="89">
        <v>425645.25</v>
      </c>
      <c r="AB48" s="89">
        <v>25599.74</v>
      </c>
    </row>
    <row r="49" spans="1:31" x14ac:dyDescent="0.2">
      <c r="A49" s="327" t="s">
        <v>3253</v>
      </c>
      <c r="B49" s="88">
        <v>419617.68</v>
      </c>
      <c r="C49" s="88">
        <v>11040</v>
      </c>
      <c r="D49" s="88">
        <v>41163.370000000003</v>
      </c>
      <c r="E49" s="44">
        <v>2522268.56</v>
      </c>
      <c r="F49" s="44">
        <v>139978.56</v>
      </c>
      <c r="J49" s="231">
        <v>26780</v>
      </c>
      <c r="L49" s="231">
        <v>0</v>
      </c>
      <c r="O49" s="44">
        <v>-2193604.87</v>
      </c>
      <c r="P49" s="44">
        <v>5378772.1500000004</v>
      </c>
      <c r="S49" s="73">
        <v>657966.36</v>
      </c>
      <c r="T49" s="73">
        <v>64080</v>
      </c>
      <c r="U49" s="73">
        <v>795.75</v>
      </c>
      <c r="V49" s="73">
        <v>1132950</v>
      </c>
      <c r="W49" s="73">
        <v>189000</v>
      </c>
      <c r="X49" s="89">
        <v>1437039</v>
      </c>
      <c r="Z49" s="89">
        <v>6960</v>
      </c>
      <c r="AA49" s="89">
        <v>463035.6</v>
      </c>
      <c r="AB49" s="89">
        <v>215636.62</v>
      </c>
    </row>
    <row r="50" spans="1:31" x14ac:dyDescent="0.2">
      <c r="A50" s="327" t="s">
        <v>3254</v>
      </c>
      <c r="B50" s="88">
        <v>245946.44</v>
      </c>
      <c r="C50" s="88">
        <v>0</v>
      </c>
      <c r="D50" s="88">
        <v>289177.95</v>
      </c>
      <c r="E50" s="44">
        <v>-179053.04</v>
      </c>
      <c r="F50" s="44">
        <v>-306905.02</v>
      </c>
      <c r="J50" s="231">
        <v>9350</v>
      </c>
      <c r="L50" s="231">
        <v>816</v>
      </c>
      <c r="M50" s="44">
        <v>4586</v>
      </c>
      <c r="O50" s="44">
        <v>-1738018.21</v>
      </c>
      <c r="P50" s="44">
        <v>1780248.13</v>
      </c>
      <c r="S50" s="73">
        <v>717214.04</v>
      </c>
      <c r="T50" s="73">
        <v>83345</v>
      </c>
      <c r="U50" s="73">
        <v>1290.82</v>
      </c>
      <c r="V50" s="73">
        <v>1354980</v>
      </c>
      <c r="W50" s="73">
        <v>63920</v>
      </c>
      <c r="X50" s="89">
        <v>1651035</v>
      </c>
      <c r="Y50" s="89">
        <v>3300</v>
      </c>
      <c r="Z50" s="89">
        <v>3418</v>
      </c>
      <c r="AA50" s="89">
        <v>398740.34</v>
      </c>
      <c r="AB50" s="89">
        <v>172072.11</v>
      </c>
    </row>
    <row r="51" spans="1:31" x14ac:dyDescent="0.2">
      <c r="A51" s="327" t="s">
        <v>3255</v>
      </c>
      <c r="B51" s="88">
        <v>463185.35</v>
      </c>
      <c r="C51" s="88">
        <v>66534.820000000007</v>
      </c>
      <c r="D51" s="88">
        <v>175390.04</v>
      </c>
      <c r="E51" s="44">
        <v>846846.72</v>
      </c>
      <c r="F51" s="44">
        <v>276177.14</v>
      </c>
      <c r="J51" s="231">
        <v>1000</v>
      </c>
      <c r="K51" s="231">
        <v>57130</v>
      </c>
      <c r="L51" s="231">
        <v>5153</v>
      </c>
      <c r="M51" s="44">
        <v>28800</v>
      </c>
      <c r="O51" s="44">
        <v>-794003.14</v>
      </c>
      <c r="P51" s="44">
        <v>2690789.95</v>
      </c>
      <c r="S51" s="73">
        <v>729433.2</v>
      </c>
      <c r="T51" s="73">
        <v>106200</v>
      </c>
      <c r="U51" s="73">
        <v>2078.33</v>
      </c>
      <c r="V51" s="73">
        <v>1157760</v>
      </c>
      <c r="W51" s="73">
        <v>206160</v>
      </c>
      <c r="X51" s="89">
        <v>1508714</v>
      </c>
      <c r="Y51" s="89">
        <v>14560</v>
      </c>
      <c r="Z51" s="89">
        <v>2456</v>
      </c>
      <c r="AA51" s="89">
        <v>835892.27</v>
      </c>
      <c r="AB51" s="89">
        <v>745</v>
      </c>
    </row>
    <row r="52" spans="1:31" x14ac:dyDescent="0.2">
      <c r="A52" s="327" t="s">
        <v>3256</v>
      </c>
      <c r="B52" s="88">
        <v>776120.57</v>
      </c>
      <c r="C52" s="88">
        <v>10000</v>
      </c>
      <c r="D52" s="88">
        <v>48938.9</v>
      </c>
      <c r="E52" s="44">
        <v>429928.76</v>
      </c>
      <c r="F52" s="44">
        <v>-45393.73</v>
      </c>
      <c r="L52" s="231">
        <v>2123</v>
      </c>
      <c r="O52" s="44">
        <v>-998282.69</v>
      </c>
      <c r="P52" s="44">
        <v>2057308.95</v>
      </c>
      <c r="S52" s="73">
        <v>534626.17000000004</v>
      </c>
      <c r="T52" s="73">
        <v>160500</v>
      </c>
      <c r="U52" s="73">
        <v>1305.17</v>
      </c>
      <c r="V52" s="73">
        <v>1414530</v>
      </c>
      <c r="W52" s="73">
        <v>44500</v>
      </c>
      <c r="X52" s="89">
        <v>1557469</v>
      </c>
      <c r="Z52" s="89">
        <v>7360</v>
      </c>
      <c r="AA52" s="89">
        <v>332945.82</v>
      </c>
      <c r="AB52" s="89">
        <v>99241.279999999999</v>
      </c>
    </row>
    <row r="53" spans="1:31" x14ac:dyDescent="0.2">
      <c r="A53" s="327" t="s">
        <v>3257</v>
      </c>
      <c r="B53" s="88">
        <v>92038.57</v>
      </c>
      <c r="C53" s="88">
        <v>0</v>
      </c>
      <c r="D53" s="88">
        <v>52925</v>
      </c>
      <c r="E53" s="44">
        <v>116921.41</v>
      </c>
      <c r="F53" s="44">
        <v>157644.20000000001</v>
      </c>
      <c r="L53" s="231">
        <v>14.39</v>
      </c>
      <c r="O53" s="44">
        <v>-1409729.73</v>
      </c>
      <c r="P53" s="44">
        <v>1988049.06</v>
      </c>
      <c r="S53" s="73">
        <v>425394.33</v>
      </c>
      <c r="T53" s="73">
        <v>43650</v>
      </c>
      <c r="U53" s="73">
        <v>306.79000000000002</v>
      </c>
      <c r="V53" s="73">
        <v>1022670</v>
      </c>
      <c r="W53" s="73">
        <v>216503.85</v>
      </c>
      <c r="X53" s="89">
        <v>1290298</v>
      </c>
      <c r="Z53" s="89">
        <v>1320</v>
      </c>
      <c r="AA53" s="89">
        <v>539017.85</v>
      </c>
      <c r="AB53" s="89">
        <v>36693.660000000003</v>
      </c>
    </row>
    <row r="54" spans="1:31" x14ac:dyDescent="0.2">
      <c r="A54" s="327" t="s">
        <v>3258</v>
      </c>
      <c r="B54" s="88">
        <v>88395.08</v>
      </c>
      <c r="C54" s="88">
        <v>0</v>
      </c>
      <c r="D54" s="88">
        <v>171116.14</v>
      </c>
      <c r="E54" s="44">
        <v>5835.74</v>
      </c>
      <c r="F54" s="44">
        <v>123137.16</v>
      </c>
      <c r="J54" s="231">
        <v>21590</v>
      </c>
      <c r="L54" s="231">
        <v>941</v>
      </c>
      <c r="N54" s="44">
        <v>249356.91</v>
      </c>
      <c r="O54" s="44">
        <v>-1917463.79</v>
      </c>
      <c r="P54" s="44">
        <v>1911374.52</v>
      </c>
      <c r="S54" s="73">
        <v>511226.28</v>
      </c>
      <c r="T54" s="73">
        <v>54900</v>
      </c>
      <c r="U54" s="73">
        <v>306.13</v>
      </c>
      <c r="V54" s="73">
        <v>1021270</v>
      </c>
      <c r="W54" s="73">
        <v>202100</v>
      </c>
      <c r="X54" s="89">
        <v>1306955</v>
      </c>
      <c r="Y54" s="89">
        <v>25854</v>
      </c>
      <c r="AA54" s="89">
        <v>273482.93</v>
      </c>
      <c r="AB54" s="89">
        <v>60825</v>
      </c>
    </row>
    <row r="55" spans="1:31" x14ac:dyDescent="0.2">
      <c r="A55" s="327" t="s">
        <v>3259</v>
      </c>
      <c r="B55" s="88">
        <v>469064.39</v>
      </c>
      <c r="C55" s="88">
        <v>7657.6</v>
      </c>
      <c r="D55" s="88">
        <v>28762.59</v>
      </c>
      <c r="E55" s="44">
        <v>100734.88</v>
      </c>
      <c r="F55" s="44">
        <v>136588.01</v>
      </c>
      <c r="J55" s="231">
        <v>32090</v>
      </c>
      <c r="L55" s="231">
        <v>211.2</v>
      </c>
      <c r="O55" s="44">
        <v>-1441950.77</v>
      </c>
      <c r="P55" s="44">
        <v>1946410.43</v>
      </c>
      <c r="Q55" s="73">
        <v>1248.6099999999999</v>
      </c>
      <c r="S55" s="73">
        <v>1296784.46</v>
      </c>
      <c r="T55" s="73">
        <v>262850</v>
      </c>
      <c r="V55" s="73">
        <v>1381632</v>
      </c>
      <c r="W55" s="73">
        <v>115900</v>
      </c>
      <c r="X55" s="89">
        <v>1647705</v>
      </c>
      <c r="Y55" s="89">
        <v>29410</v>
      </c>
      <c r="Z55" s="89">
        <v>22466</v>
      </c>
      <c r="AA55" s="89">
        <v>1073021.46</v>
      </c>
      <c r="AB55" s="89">
        <v>67389.31</v>
      </c>
      <c r="AE55" s="89">
        <v>12376.69</v>
      </c>
    </row>
    <row r="56" spans="1:31" x14ac:dyDescent="0.2">
      <c r="A56" s="327" t="s">
        <v>3260</v>
      </c>
      <c r="B56" s="88">
        <v>244867.81</v>
      </c>
      <c r="C56" s="88">
        <v>51619.75</v>
      </c>
      <c r="D56" s="88">
        <v>55338.21</v>
      </c>
      <c r="E56" s="44">
        <v>411157.52</v>
      </c>
      <c r="F56" s="44">
        <v>118226.65</v>
      </c>
      <c r="J56" s="231">
        <v>23588.29</v>
      </c>
      <c r="L56" s="231">
        <v>835.78</v>
      </c>
      <c r="O56" s="44">
        <v>-454619.33</v>
      </c>
      <c r="P56" s="44">
        <v>1372237.86</v>
      </c>
      <c r="S56" s="73">
        <v>596418.72</v>
      </c>
      <c r="T56" s="73">
        <v>131400</v>
      </c>
      <c r="U56" s="73">
        <v>925.87</v>
      </c>
      <c r="V56" s="73">
        <v>621625.4</v>
      </c>
      <c r="W56" s="73">
        <v>71400</v>
      </c>
      <c r="X56" s="89">
        <v>739325.4</v>
      </c>
      <c r="Y56" s="89">
        <v>30360</v>
      </c>
      <c r="Z56" s="89">
        <v>7120</v>
      </c>
      <c r="AA56" s="89">
        <v>468674.81</v>
      </c>
      <c r="AB56" s="89">
        <v>229975.27</v>
      </c>
      <c r="AE56" s="89">
        <v>7147.17</v>
      </c>
    </row>
    <row r="57" spans="1:31" x14ac:dyDescent="0.2">
      <c r="A57" s="327" t="s">
        <v>3261</v>
      </c>
      <c r="B57" s="88">
        <v>193898.73</v>
      </c>
      <c r="C57" s="88">
        <v>0</v>
      </c>
      <c r="D57" s="88">
        <v>72980.69</v>
      </c>
      <c r="E57" s="44">
        <v>20650.349999999999</v>
      </c>
      <c r="F57" s="44">
        <v>42734.33</v>
      </c>
      <c r="I57" s="231">
        <v>3000</v>
      </c>
      <c r="J57" s="231">
        <v>29290</v>
      </c>
      <c r="L57" s="231">
        <v>306.32</v>
      </c>
      <c r="O57" s="44">
        <v>-615325.03</v>
      </c>
      <c r="P57" s="44">
        <v>1028783.07</v>
      </c>
      <c r="Q57" s="73">
        <v>903.58</v>
      </c>
      <c r="S57" s="73">
        <v>723036.52</v>
      </c>
      <c r="T57" s="73">
        <v>90000</v>
      </c>
      <c r="V57" s="73">
        <v>565964.69999999995</v>
      </c>
      <c r="W57" s="73">
        <v>67000</v>
      </c>
      <c r="X57" s="89">
        <v>774706.8</v>
      </c>
      <c r="Y57" s="89">
        <v>29420</v>
      </c>
      <c r="Z57" s="89">
        <v>15320</v>
      </c>
      <c r="AA57" s="89">
        <v>695389.47</v>
      </c>
      <c r="AB57" s="89">
        <v>41179.71</v>
      </c>
      <c r="AE57" s="89">
        <v>6679.08</v>
      </c>
    </row>
    <row r="58" spans="1:31" x14ac:dyDescent="0.2">
      <c r="A58" s="327" t="s">
        <v>3262</v>
      </c>
      <c r="B58" s="88">
        <v>572063.1</v>
      </c>
      <c r="C58" s="88">
        <v>1994.95</v>
      </c>
      <c r="D58" s="88">
        <v>52407.839999999997</v>
      </c>
      <c r="E58" s="44">
        <v>69120.44</v>
      </c>
      <c r="F58" s="44">
        <v>57445.13</v>
      </c>
      <c r="I58" s="231">
        <v>2000</v>
      </c>
      <c r="J58" s="231">
        <v>35922.910000000003</v>
      </c>
      <c r="L58" s="231">
        <v>18.690000000000001</v>
      </c>
      <c r="O58" s="44">
        <v>103118.93</v>
      </c>
      <c r="P58" s="44">
        <v>566631.65</v>
      </c>
      <c r="S58" s="73">
        <v>814563.04</v>
      </c>
      <c r="T58" s="73">
        <v>211000</v>
      </c>
      <c r="U58" s="73">
        <v>2006.94</v>
      </c>
      <c r="V58" s="73">
        <v>1116730.5</v>
      </c>
      <c r="W58" s="73">
        <v>149100</v>
      </c>
      <c r="X58" s="89">
        <v>1351202.5</v>
      </c>
      <c r="Y58" s="89">
        <v>14940</v>
      </c>
      <c r="Z58" s="89">
        <v>5000</v>
      </c>
      <c r="AA58" s="89">
        <v>837515.32</v>
      </c>
      <c r="AB58" s="89">
        <v>27147.49</v>
      </c>
      <c r="AE58" s="89">
        <v>12255.89</v>
      </c>
    </row>
    <row r="59" spans="1:31" x14ac:dyDescent="0.2">
      <c r="A59" s="327" t="s">
        <v>3263</v>
      </c>
      <c r="B59" s="88">
        <v>140343.09</v>
      </c>
      <c r="C59" s="88">
        <v>16377.91</v>
      </c>
      <c r="D59" s="88">
        <v>14773.63</v>
      </c>
      <c r="E59" s="44">
        <v>168773.74</v>
      </c>
      <c r="F59" s="44">
        <v>68167.31</v>
      </c>
      <c r="J59" s="231">
        <v>29800</v>
      </c>
      <c r="L59" s="231">
        <v>598.79999999999995</v>
      </c>
      <c r="O59" s="44">
        <v>-1353288.65</v>
      </c>
      <c r="P59" s="44">
        <v>1787234.17</v>
      </c>
      <c r="S59" s="73">
        <v>858625.84</v>
      </c>
      <c r="T59" s="73">
        <v>174000</v>
      </c>
      <c r="U59" s="73">
        <v>617.65</v>
      </c>
      <c r="V59" s="73">
        <v>625527</v>
      </c>
      <c r="W59" s="73">
        <v>87900</v>
      </c>
      <c r="X59" s="89">
        <v>865118</v>
      </c>
      <c r="Y59" s="89">
        <v>22004</v>
      </c>
      <c r="Z59" s="89">
        <v>10550</v>
      </c>
      <c r="AA59" s="89">
        <v>763052.39</v>
      </c>
      <c r="AB59" s="89">
        <v>134803.20000000001</v>
      </c>
      <c r="AE59" s="89">
        <v>7051.54</v>
      </c>
    </row>
    <row r="60" spans="1:31" x14ac:dyDescent="0.2">
      <c r="A60" s="327" t="s">
        <v>3264</v>
      </c>
      <c r="B60" s="88">
        <v>168022.97</v>
      </c>
      <c r="C60" s="88">
        <v>17310.05</v>
      </c>
      <c r="D60" s="88">
        <v>48682.73</v>
      </c>
      <c r="E60" s="44">
        <v>2066567.95</v>
      </c>
      <c r="F60" s="44">
        <v>42119.56</v>
      </c>
      <c r="J60" s="231">
        <v>30825</v>
      </c>
      <c r="L60" s="231">
        <v>248.7</v>
      </c>
      <c r="O60" s="44">
        <v>-1500087.64</v>
      </c>
      <c r="P60" s="44">
        <v>3909726.18</v>
      </c>
      <c r="S60" s="73">
        <v>1044296.57</v>
      </c>
      <c r="T60" s="73">
        <v>262325</v>
      </c>
      <c r="U60" s="73">
        <v>728.74</v>
      </c>
      <c r="V60" s="73">
        <v>1276479.5</v>
      </c>
      <c r="W60" s="73">
        <v>175554.28</v>
      </c>
      <c r="X60" s="89">
        <v>1516269.5</v>
      </c>
      <c r="Y60" s="89">
        <v>23500</v>
      </c>
      <c r="Z60" s="89">
        <v>10300</v>
      </c>
      <c r="AA60" s="89">
        <v>1133518.74</v>
      </c>
      <c r="AB60" s="89">
        <v>173804.83</v>
      </c>
    </row>
    <row r="61" spans="1:31" x14ac:dyDescent="0.2">
      <c r="A61" s="327" t="s">
        <v>3265</v>
      </c>
      <c r="B61" s="88">
        <v>298259.49</v>
      </c>
      <c r="C61" s="88">
        <v>0</v>
      </c>
      <c r="D61" s="88">
        <v>10461.879999999999</v>
      </c>
      <c r="E61" s="44">
        <v>100859.95</v>
      </c>
      <c r="F61" s="44">
        <v>797628.48</v>
      </c>
      <c r="I61" s="231">
        <v>2000</v>
      </c>
      <c r="J61" s="231">
        <v>35300</v>
      </c>
      <c r="L61" s="231">
        <v>306.88</v>
      </c>
      <c r="O61" s="44">
        <v>-1224092.6499999999</v>
      </c>
      <c r="P61" s="44">
        <v>2469567.41</v>
      </c>
      <c r="Q61" s="73">
        <v>801.88</v>
      </c>
      <c r="S61" s="73">
        <v>940349.04</v>
      </c>
      <c r="T61" s="73">
        <v>71600</v>
      </c>
      <c r="U61" s="73">
        <v>463.42</v>
      </c>
      <c r="V61" s="73">
        <v>2020531</v>
      </c>
      <c r="W61" s="73">
        <v>112900</v>
      </c>
      <c r="X61" s="89">
        <v>2308512</v>
      </c>
      <c r="Y61" s="89">
        <v>36195</v>
      </c>
      <c r="Z61" s="89">
        <v>28100</v>
      </c>
      <c r="AA61" s="89">
        <v>636996.91</v>
      </c>
      <c r="AB61" s="89">
        <v>192011.64</v>
      </c>
      <c r="AE61" s="89">
        <v>20701.63</v>
      </c>
    </row>
    <row r="62" spans="1:31" x14ac:dyDescent="0.2">
      <c r="A62" s="327" t="s">
        <v>3349</v>
      </c>
      <c r="B62" s="88">
        <v>232399.11</v>
      </c>
      <c r="C62" s="88">
        <v>4198.68</v>
      </c>
      <c r="D62" s="88">
        <v>74331.58</v>
      </c>
      <c r="E62" s="44">
        <v>346587.9</v>
      </c>
      <c r="F62" s="44">
        <v>145748.51999999999</v>
      </c>
      <c r="I62" s="231">
        <v>3000</v>
      </c>
      <c r="J62" s="231">
        <v>24883.7</v>
      </c>
      <c r="L62" s="231">
        <v>232.33</v>
      </c>
      <c r="O62" s="44">
        <v>-1237151.31</v>
      </c>
      <c r="P62" s="44">
        <v>2114448.44</v>
      </c>
      <c r="S62" s="73">
        <v>724554.04</v>
      </c>
      <c r="T62" s="73">
        <v>184700</v>
      </c>
      <c r="U62" s="73">
        <v>1418.95</v>
      </c>
      <c r="V62" s="73">
        <v>837324.91</v>
      </c>
      <c r="W62" s="73">
        <v>86500</v>
      </c>
      <c r="X62" s="89">
        <v>973824.91</v>
      </c>
      <c r="Y62" s="89">
        <v>26700</v>
      </c>
      <c r="Z62" s="89">
        <v>15300</v>
      </c>
      <c r="AA62" s="89">
        <v>755066.52</v>
      </c>
      <c r="AB62" s="89">
        <v>152959.4</v>
      </c>
      <c r="AE62" s="89">
        <v>12794.44</v>
      </c>
    </row>
    <row r="63" spans="1:31" x14ac:dyDescent="0.2">
      <c r="A63" s="327" t="s">
        <v>3352</v>
      </c>
      <c r="B63" s="88">
        <v>195169.17</v>
      </c>
      <c r="C63" s="88">
        <v>0</v>
      </c>
      <c r="D63" s="88">
        <v>21959.58</v>
      </c>
      <c r="E63" s="44">
        <v>1697699.54</v>
      </c>
      <c r="F63" s="44">
        <v>24364.51</v>
      </c>
      <c r="J63" s="231">
        <v>30865</v>
      </c>
      <c r="L63" s="231">
        <v>0</v>
      </c>
      <c r="O63" s="44">
        <v>-814498.94</v>
      </c>
      <c r="P63" s="44">
        <v>2791483.6</v>
      </c>
      <c r="S63" s="73">
        <v>856083.06</v>
      </c>
      <c r="T63" s="73">
        <v>216750</v>
      </c>
      <c r="U63" s="73">
        <v>780.77</v>
      </c>
      <c r="V63" s="73">
        <v>1388916.06</v>
      </c>
      <c r="W63" s="73">
        <v>89400</v>
      </c>
      <c r="X63" s="89">
        <v>1628806.06</v>
      </c>
      <c r="Y63" s="89">
        <v>20495</v>
      </c>
      <c r="Z63" s="89">
        <v>19180</v>
      </c>
      <c r="AA63" s="89">
        <v>813748.62</v>
      </c>
      <c r="AB63" s="89">
        <v>131109.23000000001</v>
      </c>
      <c r="AE63" s="89">
        <v>7247.84</v>
      </c>
    </row>
    <row r="64" spans="1:31" x14ac:dyDescent="0.2">
      <c r="A64" s="327" t="s">
        <v>3266</v>
      </c>
      <c r="B64" s="88">
        <v>569358.98</v>
      </c>
      <c r="C64" s="88">
        <v>0</v>
      </c>
      <c r="D64" s="88">
        <v>273271.13</v>
      </c>
      <c r="E64" s="44">
        <v>294284.37</v>
      </c>
      <c r="F64" s="44">
        <v>23742.89</v>
      </c>
      <c r="J64" s="231">
        <v>6000</v>
      </c>
      <c r="K64" s="231">
        <v>22200</v>
      </c>
      <c r="L64" s="231">
        <v>741</v>
      </c>
      <c r="O64" s="44">
        <v>-638326.41</v>
      </c>
      <c r="P64" s="44">
        <v>1683662.57</v>
      </c>
      <c r="S64" s="73">
        <v>841201.4</v>
      </c>
      <c r="T64" s="73">
        <v>198440</v>
      </c>
      <c r="U64" s="73">
        <v>1335.1</v>
      </c>
      <c r="V64" s="73">
        <v>2102848.1</v>
      </c>
      <c r="W64" s="73">
        <v>88800</v>
      </c>
      <c r="X64" s="89">
        <v>2513806.1</v>
      </c>
      <c r="Y64" s="89">
        <v>13729.02</v>
      </c>
      <c r="AA64" s="89">
        <v>534950.73</v>
      </c>
      <c r="AB64" s="89">
        <v>83758.539999999994</v>
      </c>
    </row>
    <row r="65" spans="1:31" x14ac:dyDescent="0.2">
      <c r="A65" s="327" t="s">
        <v>3267</v>
      </c>
      <c r="B65" s="88">
        <v>688508.13</v>
      </c>
      <c r="C65" s="88">
        <v>0</v>
      </c>
      <c r="D65" s="88">
        <v>18127.439999999999</v>
      </c>
      <c r="E65" s="44">
        <v>27410.39</v>
      </c>
      <c r="F65" s="44">
        <v>334608.71999999997</v>
      </c>
      <c r="J65" s="231">
        <v>44800</v>
      </c>
      <c r="K65" s="231">
        <v>73800</v>
      </c>
      <c r="L65" s="231">
        <v>648.74</v>
      </c>
      <c r="O65" s="44">
        <v>-293175.94</v>
      </c>
      <c r="P65" s="44">
        <v>1188971.67</v>
      </c>
      <c r="S65" s="73">
        <v>1086737.22</v>
      </c>
      <c r="T65" s="73">
        <v>47600</v>
      </c>
      <c r="U65" s="73">
        <v>1937.13</v>
      </c>
      <c r="V65" s="73">
        <v>619790</v>
      </c>
      <c r="W65" s="73">
        <v>58200</v>
      </c>
      <c r="X65" s="89">
        <v>1039708</v>
      </c>
      <c r="Y65" s="89">
        <v>12646.68</v>
      </c>
      <c r="AA65" s="89">
        <v>527486.19999999995</v>
      </c>
      <c r="AB65" s="89">
        <v>180813.26</v>
      </c>
    </row>
    <row r="66" spans="1:31" x14ac:dyDescent="0.2">
      <c r="A66" s="327" t="s">
        <v>3268</v>
      </c>
      <c r="B66" s="88">
        <v>465324.68</v>
      </c>
      <c r="C66" s="88">
        <v>0</v>
      </c>
      <c r="D66" s="88">
        <v>60275.78</v>
      </c>
      <c r="E66" s="44">
        <v>532258.09</v>
      </c>
      <c r="F66" s="44">
        <v>343388.51</v>
      </c>
      <c r="J66" s="231">
        <v>9539.1299999999992</v>
      </c>
      <c r="L66" s="231">
        <v>640.5</v>
      </c>
      <c r="O66" s="44">
        <v>-444166.67</v>
      </c>
      <c r="P66" s="44">
        <v>2121250.9300000002</v>
      </c>
      <c r="Q66" s="73">
        <v>1129.8800000000001</v>
      </c>
      <c r="S66" s="73">
        <v>789483.8</v>
      </c>
      <c r="T66" s="73">
        <v>80000</v>
      </c>
      <c r="V66" s="73">
        <v>1046669</v>
      </c>
      <c r="W66" s="73">
        <v>224244</v>
      </c>
      <c r="X66" s="89">
        <v>1466182</v>
      </c>
      <c r="Z66" s="89">
        <v>13720.02</v>
      </c>
      <c r="AA66" s="89">
        <v>678937.73</v>
      </c>
      <c r="AB66" s="89">
        <v>268703.76</v>
      </c>
    </row>
    <row r="67" spans="1:31" x14ac:dyDescent="0.2">
      <c r="A67" s="327" t="s">
        <v>3269</v>
      </c>
      <c r="B67" s="88">
        <v>403177.34</v>
      </c>
      <c r="C67" s="88">
        <v>0</v>
      </c>
      <c r="D67" s="88">
        <v>192269.43</v>
      </c>
      <c r="E67" s="44">
        <v>26900.3</v>
      </c>
      <c r="F67" s="44">
        <v>-84809.51</v>
      </c>
      <c r="J67" s="231">
        <v>22620</v>
      </c>
      <c r="K67" s="231">
        <v>58700</v>
      </c>
      <c r="L67" s="231">
        <v>1123</v>
      </c>
      <c r="O67" s="44">
        <v>-830407.67</v>
      </c>
      <c r="P67" s="44">
        <v>1374864.38</v>
      </c>
      <c r="Q67" s="73">
        <v>742.23</v>
      </c>
      <c r="S67" s="73">
        <v>1157168.8999999999</v>
      </c>
      <c r="T67" s="73">
        <v>155000</v>
      </c>
      <c r="U67" s="73">
        <v>967.47</v>
      </c>
      <c r="V67" s="73">
        <v>1156076.3999999999</v>
      </c>
      <c r="W67" s="73">
        <v>96900</v>
      </c>
      <c r="X67" s="89">
        <v>1868998.4</v>
      </c>
      <c r="Y67" s="89">
        <v>22990.02</v>
      </c>
      <c r="AA67" s="89">
        <v>643625.88</v>
      </c>
      <c r="AB67" s="89">
        <v>120602.85</v>
      </c>
    </row>
    <row r="68" spans="1:31" x14ac:dyDescent="0.2">
      <c r="A68" s="327" t="s">
        <v>3270</v>
      </c>
      <c r="B68" s="88">
        <v>523152.96</v>
      </c>
      <c r="C68" s="88">
        <v>0</v>
      </c>
      <c r="D68" s="88">
        <v>35689.269999999997</v>
      </c>
      <c r="E68" s="44">
        <v>-85342.88</v>
      </c>
      <c r="F68" s="44">
        <v>28993.39</v>
      </c>
      <c r="J68" s="231">
        <v>65435.51</v>
      </c>
      <c r="K68" s="231">
        <v>523775</v>
      </c>
      <c r="L68" s="231">
        <v>676</v>
      </c>
      <c r="O68" s="44">
        <v>-834789.79</v>
      </c>
      <c r="P68" s="44">
        <v>2680574.06</v>
      </c>
      <c r="S68" s="73">
        <v>948535.97</v>
      </c>
      <c r="U68" s="73">
        <v>2549.6999999999998</v>
      </c>
      <c r="V68" s="73">
        <v>2480419.4</v>
      </c>
      <c r="W68" s="73">
        <v>179400</v>
      </c>
      <c r="X68" s="89">
        <v>3097914.4</v>
      </c>
      <c r="Y68" s="89">
        <v>22504.02</v>
      </c>
      <c r="AA68" s="89">
        <v>895326.88</v>
      </c>
      <c r="AB68" s="89">
        <v>1528337.81</v>
      </c>
    </row>
    <row r="69" spans="1:31" x14ac:dyDescent="0.2">
      <c r="A69" s="327" t="s">
        <v>3271</v>
      </c>
      <c r="B69" s="88">
        <v>820360.21</v>
      </c>
      <c r="C69" s="88">
        <v>5000</v>
      </c>
      <c r="D69" s="88">
        <v>203817.72</v>
      </c>
      <c r="E69" s="44">
        <v>21029.06</v>
      </c>
      <c r="F69" s="44">
        <v>126814.44</v>
      </c>
      <c r="J69" s="231">
        <v>6000</v>
      </c>
      <c r="K69" s="231">
        <v>4020</v>
      </c>
      <c r="L69" s="231">
        <v>2407</v>
      </c>
      <c r="M69" s="44">
        <v>5000</v>
      </c>
      <c r="O69" s="44">
        <v>-1147773.6599999999</v>
      </c>
      <c r="P69" s="44">
        <v>2191965</v>
      </c>
      <c r="S69" s="73">
        <v>979517.32</v>
      </c>
      <c r="T69" s="73">
        <v>191080</v>
      </c>
      <c r="U69" s="73">
        <v>1531.68</v>
      </c>
      <c r="V69" s="73">
        <v>1033020</v>
      </c>
      <c r="W69" s="73">
        <v>115200</v>
      </c>
      <c r="X69" s="89">
        <v>1568611</v>
      </c>
      <c r="Y69" s="89">
        <v>9146.68</v>
      </c>
      <c r="AA69" s="89">
        <v>471232.75</v>
      </c>
      <c r="AB69" s="89">
        <v>155955.48000000001</v>
      </c>
    </row>
    <row r="70" spans="1:31" x14ac:dyDescent="0.2">
      <c r="A70" s="327" t="s">
        <v>3272</v>
      </c>
      <c r="B70" s="88">
        <v>736876.07</v>
      </c>
      <c r="C70" s="88">
        <v>0</v>
      </c>
      <c r="D70" s="88">
        <v>58224.93</v>
      </c>
      <c r="E70" s="44">
        <v>28852.720000000001</v>
      </c>
      <c r="F70" s="44">
        <v>130824.65</v>
      </c>
      <c r="J70" s="231">
        <v>23117.91</v>
      </c>
      <c r="L70" s="231">
        <v>46073</v>
      </c>
      <c r="O70" s="44">
        <v>-448948.81</v>
      </c>
      <c r="P70" s="44">
        <v>1302561.3500000001</v>
      </c>
      <c r="Q70" s="73">
        <v>1200.75</v>
      </c>
      <c r="S70" s="73">
        <v>1167102.25</v>
      </c>
      <c r="T70" s="73">
        <v>2970</v>
      </c>
      <c r="U70" s="73">
        <v>2575.5700000000002</v>
      </c>
      <c r="V70" s="73">
        <v>1262393.1200000001</v>
      </c>
      <c r="W70" s="73">
        <v>153276</v>
      </c>
      <c r="X70" s="89">
        <v>1644702.04</v>
      </c>
      <c r="Z70" s="89">
        <v>18293.36</v>
      </c>
      <c r="AA70" s="89">
        <v>742407.23</v>
      </c>
      <c r="AB70" s="89">
        <v>152140.14000000001</v>
      </c>
    </row>
    <row r="71" spans="1:31" x14ac:dyDescent="0.2">
      <c r="A71" s="327" t="s">
        <v>3273</v>
      </c>
      <c r="B71" s="88">
        <v>497577.6</v>
      </c>
      <c r="C71" s="88">
        <v>0</v>
      </c>
      <c r="D71" s="88">
        <v>34289.85</v>
      </c>
      <c r="E71" s="44">
        <v>383235.09</v>
      </c>
      <c r="F71" s="44">
        <v>192292.35</v>
      </c>
      <c r="J71" s="231">
        <v>6000</v>
      </c>
      <c r="K71" s="231">
        <v>6450</v>
      </c>
      <c r="L71" s="231">
        <v>740.5</v>
      </c>
      <c r="O71" s="44">
        <v>-579366.97</v>
      </c>
      <c r="P71" s="44">
        <v>1726865.73</v>
      </c>
      <c r="S71" s="73">
        <v>1239488.46</v>
      </c>
      <c r="T71" s="73">
        <v>236450</v>
      </c>
      <c r="U71" s="73">
        <v>957.71</v>
      </c>
      <c r="V71" s="73">
        <v>1363200</v>
      </c>
      <c r="W71" s="73">
        <v>196300</v>
      </c>
      <c r="X71" s="89">
        <v>1952483</v>
      </c>
      <c r="Y71" s="89">
        <v>19013.36</v>
      </c>
      <c r="Z71" s="89">
        <v>5544</v>
      </c>
      <c r="AA71" s="89">
        <v>997724.14</v>
      </c>
      <c r="AB71" s="89">
        <v>114926.04</v>
      </c>
    </row>
    <row r="72" spans="1:31" x14ac:dyDescent="0.2">
      <c r="A72" s="327" t="s">
        <v>3274</v>
      </c>
      <c r="B72" s="88">
        <v>359908.94</v>
      </c>
      <c r="C72" s="88">
        <v>0</v>
      </c>
      <c r="D72" s="88">
        <v>130411.29</v>
      </c>
      <c r="E72" s="44">
        <v>239981.1</v>
      </c>
      <c r="F72" s="44">
        <v>161378.07999999999</v>
      </c>
      <c r="J72" s="231">
        <v>6150</v>
      </c>
      <c r="K72" s="231">
        <v>46350</v>
      </c>
      <c r="L72" s="231">
        <v>0</v>
      </c>
      <c r="O72" s="44">
        <v>-279006.75</v>
      </c>
      <c r="P72" s="44">
        <v>1340923.19</v>
      </c>
      <c r="S72" s="73">
        <v>978357.25</v>
      </c>
      <c r="T72" s="73">
        <v>305650</v>
      </c>
      <c r="U72" s="73">
        <v>1778.06</v>
      </c>
      <c r="V72" s="73">
        <v>1396555.4</v>
      </c>
      <c r="W72" s="73">
        <v>177300</v>
      </c>
      <c r="X72" s="89">
        <v>2126836.4</v>
      </c>
      <c r="Y72" s="89">
        <v>9146.68</v>
      </c>
      <c r="AA72" s="89">
        <v>776825.82</v>
      </c>
      <c r="AB72" s="89">
        <v>169568.84</v>
      </c>
    </row>
    <row r="73" spans="1:31" x14ac:dyDescent="0.2">
      <c r="A73" s="327" t="s">
        <v>3275</v>
      </c>
      <c r="B73" s="88">
        <v>673866.83</v>
      </c>
      <c r="C73" s="88">
        <v>0</v>
      </c>
      <c r="D73" s="88">
        <v>153359.95000000001</v>
      </c>
      <c r="E73" s="44">
        <v>729527.88</v>
      </c>
      <c r="F73" s="44">
        <v>185946.33</v>
      </c>
      <c r="J73" s="231">
        <v>34477.17</v>
      </c>
      <c r="K73" s="231">
        <v>173340</v>
      </c>
      <c r="L73" s="231">
        <v>487</v>
      </c>
      <c r="O73" s="44">
        <v>76716.89</v>
      </c>
      <c r="P73" s="44">
        <v>1529202.14</v>
      </c>
      <c r="S73" s="73">
        <v>1120181.05</v>
      </c>
      <c r="T73" s="73">
        <v>50000</v>
      </c>
      <c r="U73" s="73">
        <v>1134.8900000000001</v>
      </c>
      <c r="V73" s="73">
        <v>983386.4</v>
      </c>
      <c r="W73" s="73">
        <v>171000</v>
      </c>
      <c r="X73" s="89">
        <v>1444159.46</v>
      </c>
      <c r="Y73" s="89">
        <v>5540</v>
      </c>
      <c r="AA73" s="89">
        <v>702800.82</v>
      </c>
      <c r="AB73" s="89">
        <v>244724.27</v>
      </c>
    </row>
    <row r="74" spans="1:31" x14ac:dyDescent="0.2">
      <c r="A74" s="327" t="s">
        <v>3276</v>
      </c>
      <c r="B74" s="88">
        <v>809240.69</v>
      </c>
      <c r="C74" s="88">
        <v>0</v>
      </c>
      <c r="D74" s="88">
        <v>63636.43</v>
      </c>
      <c r="E74" s="44">
        <v>2013060.66</v>
      </c>
      <c r="F74" s="44">
        <v>236474.76</v>
      </c>
      <c r="J74" s="231">
        <v>4500</v>
      </c>
      <c r="K74" s="231">
        <v>63400</v>
      </c>
      <c r="L74" s="231">
        <v>452</v>
      </c>
      <c r="O74" s="44">
        <v>2533094.39</v>
      </c>
      <c r="P74" s="44">
        <v>464694.52</v>
      </c>
      <c r="S74" s="73">
        <v>1039653.58</v>
      </c>
      <c r="T74" s="73">
        <v>87500</v>
      </c>
      <c r="U74" s="73">
        <v>2608.1799999999998</v>
      </c>
      <c r="V74" s="73">
        <v>1124447.5</v>
      </c>
      <c r="W74" s="73">
        <v>58671.4</v>
      </c>
      <c r="X74" s="89">
        <v>1485306.9</v>
      </c>
      <c r="Z74" s="89">
        <v>13720.02</v>
      </c>
      <c r="AA74" s="89">
        <v>516027.48</v>
      </c>
      <c r="AB74" s="89">
        <v>241554.63</v>
      </c>
    </row>
    <row r="75" spans="1:31" x14ac:dyDescent="0.2">
      <c r="A75" s="327" t="s">
        <v>3277</v>
      </c>
      <c r="B75" s="88">
        <v>450889.87</v>
      </c>
      <c r="C75" s="88">
        <v>0</v>
      </c>
      <c r="D75" s="88">
        <v>73579.97</v>
      </c>
      <c r="E75" s="44">
        <v>1212497.68</v>
      </c>
      <c r="F75" s="44">
        <v>222801.85</v>
      </c>
      <c r="J75" s="231">
        <v>6000</v>
      </c>
      <c r="K75" s="231">
        <v>0</v>
      </c>
      <c r="L75" s="231">
        <v>0</v>
      </c>
      <c r="O75" s="44">
        <v>1141654.3799999999</v>
      </c>
      <c r="P75" s="44">
        <v>961521.58</v>
      </c>
      <c r="S75" s="73">
        <v>1128693.9099999999</v>
      </c>
      <c r="T75" s="73">
        <v>152150</v>
      </c>
      <c r="U75" s="73">
        <v>2254.9499999999998</v>
      </c>
      <c r="V75" s="73">
        <v>1179596.5</v>
      </c>
      <c r="W75" s="73">
        <v>243663.52</v>
      </c>
      <c r="X75" s="89">
        <v>2018504.5</v>
      </c>
      <c r="Y75" s="89">
        <v>17633.34</v>
      </c>
      <c r="AA75" s="89">
        <v>583833.28</v>
      </c>
      <c r="AB75" s="89">
        <v>234530.83</v>
      </c>
      <c r="AE75" s="89">
        <v>1263.52</v>
      </c>
    </row>
    <row r="76" spans="1:31" x14ac:dyDescent="0.2">
      <c r="A76" s="327" t="s">
        <v>3278</v>
      </c>
      <c r="B76" s="88">
        <v>786202.49</v>
      </c>
      <c r="C76" s="88">
        <v>0</v>
      </c>
      <c r="D76" s="88">
        <v>71626.52</v>
      </c>
      <c r="E76" s="44">
        <v>1527316.04</v>
      </c>
      <c r="F76" s="44">
        <v>383979.33</v>
      </c>
      <c r="J76" s="231">
        <v>22500</v>
      </c>
      <c r="K76" s="231">
        <v>89900</v>
      </c>
      <c r="L76" s="231">
        <v>678</v>
      </c>
      <c r="O76" s="44">
        <v>307573.46000000002</v>
      </c>
      <c r="P76" s="44">
        <v>2317512.06</v>
      </c>
      <c r="S76" s="73">
        <v>1043144.78</v>
      </c>
      <c r="T76" s="73">
        <v>141120</v>
      </c>
      <c r="U76" s="73">
        <v>2448.7600000000002</v>
      </c>
      <c r="V76" s="73">
        <v>930221.9</v>
      </c>
      <c r="W76" s="73">
        <v>83400</v>
      </c>
      <c r="X76" s="89">
        <v>1511858.9</v>
      </c>
      <c r="Y76" s="89">
        <v>4573.34</v>
      </c>
      <c r="AA76" s="89">
        <v>506017.04</v>
      </c>
      <c r="AB76" s="89">
        <v>146925.29999999999</v>
      </c>
    </row>
    <row r="77" spans="1:31" x14ac:dyDescent="0.2">
      <c r="A77" s="327" t="s">
        <v>3279</v>
      </c>
      <c r="B77" s="88">
        <v>535979.30000000005</v>
      </c>
      <c r="C77" s="88">
        <v>0</v>
      </c>
      <c r="D77" s="88">
        <v>27382.959999999999</v>
      </c>
      <c r="E77" s="44">
        <v>507888.32</v>
      </c>
      <c r="F77" s="44">
        <v>207888.44</v>
      </c>
      <c r="J77" s="231">
        <v>10864.62</v>
      </c>
      <c r="K77" s="231">
        <v>374010</v>
      </c>
      <c r="L77" s="231">
        <v>166743</v>
      </c>
      <c r="O77" s="44">
        <v>-1285853.8500000001</v>
      </c>
      <c r="P77" s="44">
        <v>2233839.69</v>
      </c>
      <c r="S77" s="73">
        <v>1296389.96</v>
      </c>
      <c r="T77" s="73">
        <v>530</v>
      </c>
      <c r="U77" s="73">
        <v>1547.38</v>
      </c>
      <c r="V77" s="73">
        <v>1022734.5</v>
      </c>
      <c r="W77" s="73">
        <v>200200</v>
      </c>
      <c r="X77" s="89">
        <v>1703035.5</v>
      </c>
      <c r="Y77" s="89">
        <v>13720.02</v>
      </c>
      <c r="AA77" s="89">
        <v>848206.82</v>
      </c>
      <c r="AB77" s="89">
        <v>176903.94</v>
      </c>
    </row>
    <row r="78" spans="1:31" ht="16.5" customHeight="1" x14ac:dyDescent="0.2">
      <c r="A78" s="327" t="s">
        <v>3350</v>
      </c>
      <c r="B78" s="88">
        <v>759481.95</v>
      </c>
      <c r="C78" s="88">
        <v>0</v>
      </c>
      <c r="D78" s="88">
        <v>59458.07</v>
      </c>
      <c r="E78" s="44">
        <v>268988.65000000002</v>
      </c>
      <c r="F78" s="44">
        <v>487562.36</v>
      </c>
      <c r="L78" s="231">
        <v>2720.59</v>
      </c>
      <c r="O78" s="44">
        <v>-941857.27</v>
      </c>
      <c r="P78" s="44">
        <v>2560558.21</v>
      </c>
      <c r="S78" s="73">
        <v>985864.8</v>
      </c>
      <c r="T78" s="73">
        <v>82000</v>
      </c>
      <c r="U78" s="73">
        <v>1013.21</v>
      </c>
      <c r="V78" s="73">
        <v>824604</v>
      </c>
      <c r="W78" s="73">
        <v>96000</v>
      </c>
      <c r="X78" s="89">
        <v>1312239</v>
      </c>
      <c r="Y78" s="89">
        <v>2240</v>
      </c>
      <c r="Z78" s="89">
        <v>2333.34</v>
      </c>
      <c r="AA78" s="89">
        <v>590766.71</v>
      </c>
      <c r="AB78" s="89">
        <v>127833.46</v>
      </c>
    </row>
    <row r="79" spans="1:31" x14ac:dyDescent="0.2">
      <c r="A79" s="327" t="s">
        <v>3280</v>
      </c>
      <c r="B79" s="88">
        <v>227712.2</v>
      </c>
      <c r="C79" s="88">
        <v>28511.360000000001</v>
      </c>
      <c r="D79" s="88">
        <v>39323.370000000003</v>
      </c>
      <c r="E79" s="44">
        <v>388062.76</v>
      </c>
      <c r="F79" s="44">
        <v>587456.68000000005</v>
      </c>
      <c r="J79" s="231">
        <v>8385</v>
      </c>
      <c r="L79" s="231">
        <v>70</v>
      </c>
      <c r="O79" s="44">
        <v>-53232.18</v>
      </c>
      <c r="P79" s="44">
        <v>1212676.51</v>
      </c>
      <c r="S79" s="73">
        <v>1325071.8999999999</v>
      </c>
      <c r="U79" s="73">
        <v>1434.11</v>
      </c>
      <c r="V79" s="73">
        <v>1491780</v>
      </c>
      <c r="X79" s="89">
        <v>1910111</v>
      </c>
      <c r="Z79" s="89">
        <v>7754</v>
      </c>
      <c r="AA79" s="89">
        <v>659124.61</v>
      </c>
      <c r="AB79" s="89">
        <v>138129.35999999999</v>
      </c>
    </row>
    <row r="80" spans="1:31" x14ac:dyDescent="0.2">
      <c r="A80" s="327" t="s">
        <v>3281</v>
      </c>
      <c r="B80" s="88">
        <v>179443.85</v>
      </c>
      <c r="C80" s="88">
        <v>3660</v>
      </c>
      <c r="D80" s="88">
        <v>79312.710000000006</v>
      </c>
      <c r="E80" s="44">
        <v>166357.85999999999</v>
      </c>
      <c r="F80" s="44">
        <v>85873.37</v>
      </c>
      <c r="J80" s="231">
        <v>82064</v>
      </c>
      <c r="K80" s="231">
        <v>166600</v>
      </c>
      <c r="L80" s="231">
        <v>1189</v>
      </c>
      <c r="O80" s="44">
        <v>-993564.31</v>
      </c>
      <c r="P80" s="44">
        <v>1431387.54</v>
      </c>
      <c r="S80" s="73">
        <v>754351.49</v>
      </c>
      <c r="U80" s="73">
        <v>710.5</v>
      </c>
      <c r="V80" s="73">
        <v>1325960</v>
      </c>
      <c r="W80" s="73">
        <v>39500</v>
      </c>
      <c r="X80" s="89">
        <v>1724301</v>
      </c>
      <c r="AA80" s="89">
        <v>439942.43</v>
      </c>
      <c r="AB80" s="89">
        <v>129307</v>
      </c>
    </row>
    <row r="81" spans="1:31" x14ac:dyDescent="0.2">
      <c r="A81" s="327" t="s">
        <v>3282</v>
      </c>
      <c r="B81" s="88">
        <v>366678.51</v>
      </c>
      <c r="C81" s="88">
        <v>0</v>
      </c>
      <c r="D81" s="88">
        <v>33211.53</v>
      </c>
      <c r="E81" s="44">
        <v>417620.35</v>
      </c>
      <c r="F81" s="44">
        <v>778135.69</v>
      </c>
      <c r="J81" s="231">
        <v>184861.82</v>
      </c>
      <c r="K81" s="231">
        <v>5300</v>
      </c>
      <c r="L81" s="231">
        <v>3359.38</v>
      </c>
      <c r="O81" s="44">
        <v>-175069.08</v>
      </c>
      <c r="P81" s="44">
        <v>2015625.01</v>
      </c>
      <c r="S81" s="73">
        <v>688232.97</v>
      </c>
      <c r="T81" s="73">
        <v>110650</v>
      </c>
      <c r="U81" s="73">
        <v>812</v>
      </c>
      <c r="V81" s="73">
        <v>1645620</v>
      </c>
      <c r="W81" s="73">
        <v>210400</v>
      </c>
      <c r="X81" s="89">
        <v>2398638</v>
      </c>
      <c r="Z81" s="89">
        <v>15236</v>
      </c>
      <c r="AA81" s="89">
        <v>525266.44999999995</v>
      </c>
      <c r="AB81" s="89">
        <v>155005.57</v>
      </c>
    </row>
    <row r="82" spans="1:31" x14ac:dyDescent="0.2">
      <c r="A82" s="327" t="s">
        <v>3283</v>
      </c>
      <c r="B82" s="88">
        <v>58924.5</v>
      </c>
      <c r="C82" s="88">
        <v>0</v>
      </c>
      <c r="D82" s="88">
        <v>64170.77</v>
      </c>
      <c r="E82" s="44">
        <v>433329.57</v>
      </c>
      <c r="F82" s="44">
        <v>270727.23</v>
      </c>
      <c r="J82" s="231">
        <v>31650</v>
      </c>
      <c r="K82" s="231">
        <v>54126.3</v>
      </c>
      <c r="L82" s="231">
        <v>9765.43</v>
      </c>
      <c r="O82" s="44">
        <v>-176284.94</v>
      </c>
      <c r="P82" s="44">
        <v>1171298.0900000001</v>
      </c>
      <c r="S82" s="73">
        <v>622522.01</v>
      </c>
      <c r="T82" s="73">
        <v>41178.18</v>
      </c>
      <c r="U82" s="73">
        <v>857.19</v>
      </c>
      <c r="V82" s="73">
        <v>1351178</v>
      </c>
      <c r="W82" s="73">
        <v>252367.65</v>
      </c>
      <c r="X82" s="89">
        <v>1729630.15</v>
      </c>
      <c r="Z82" s="89">
        <v>30471</v>
      </c>
      <c r="AA82" s="89">
        <v>656390.42000000004</v>
      </c>
      <c r="AB82" s="89">
        <v>115014.26</v>
      </c>
      <c r="AE82" s="89">
        <v>0.01</v>
      </c>
    </row>
    <row r="83" spans="1:31" x14ac:dyDescent="0.2">
      <c r="A83" s="327" t="s">
        <v>3284</v>
      </c>
      <c r="B83" s="88">
        <v>985687.28</v>
      </c>
      <c r="C83" s="88">
        <v>0</v>
      </c>
      <c r="D83" s="88">
        <v>19635.61</v>
      </c>
      <c r="E83" s="44">
        <v>573243.93999999994</v>
      </c>
      <c r="F83" s="44">
        <v>240482.72</v>
      </c>
      <c r="K83" s="231">
        <v>44345</v>
      </c>
      <c r="L83" s="231">
        <v>426</v>
      </c>
      <c r="O83" s="44">
        <v>-845595.36</v>
      </c>
      <c r="P83" s="44">
        <v>1745362.84</v>
      </c>
      <c r="S83" s="73">
        <v>1909714.07</v>
      </c>
      <c r="T83" s="73">
        <v>674395</v>
      </c>
      <c r="U83" s="73">
        <v>2995.88</v>
      </c>
      <c r="V83" s="73">
        <v>2065980</v>
      </c>
      <c r="W83" s="73">
        <v>98400</v>
      </c>
      <c r="X83" s="89">
        <v>2422876.09</v>
      </c>
      <c r="Z83" s="89">
        <v>42484</v>
      </c>
      <c r="AA83" s="89">
        <v>1185779.69</v>
      </c>
      <c r="AB83" s="89">
        <v>225834.1</v>
      </c>
    </row>
    <row r="84" spans="1:31" x14ac:dyDescent="0.2">
      <c r="A84" s="327" t="s">
        <v>3285</v>
      </c>
      <c r="B84" s="88">
        <v>270787.48</v>
      </c>
      <c r="C84" s="88">
        <v>77583.64</v>
      </c>
      <c r="D84" s="88">
        <v>37985.39</v>
      </c>
      <c r="E84" s="44">
        <v>916328.59</v>
      </c>
      <c r="F84" s="44">
        <v>434091.7</v>
      </c>
      <c r="J84" s="231">
        <v>10500</v>
      </c>
      <c r="L84" s="231">
        <v>1465</v>
      </c>
      <c r="O84" s="44">
        <v>-367232.72</v>
      </c>
      <c r="P84" s="44">
        <v>1929262.58</v>
      </c>
      <c r="Q84" s="73">
        <v>4.43</v>
      </c>
      <c r="S84" s="73">
        <v>1100970.01</v>
      </c>
      <c r="T84" s="73">
        <v>191019</v>
      </c>
      <c r="U84" s="73">
        <v>1518.78</v>
      </c>
      <c r="V84" s="73">
        <v>1558320</v>
      </c>
      <c r="W84" s="73">
        <v>37693.5</v>
      </c>
      <c r="X84" s="89">
        <v>1963573.56</v>
      </c>
      <c r="Z84" s="89">
        <v>10304</v>
      </c>
      <c r="AA84" s="89">
        <v>588169.59</v>
      </c>
      <c r="AB84" s="89">
        <v>162909.63</v>
      </c>
      <c r="AE84" s="89">
        <v>1787</v>
      </c>
    </row>
    <row r="85" spans="1:31" x14ac:dyDescent="0.2">
      <c r="A85" s="327" t="s">
        <v>3286</v>
      </c>
      <c r="B85" s="88">
        <v>431314.06</v>
      </c>
      <c r="C85" s="88">
        <v>57269</v>
      </c>
      <c r="D85" s="88">
        <v>12967.04</v>
      </c>
      <c r="E85" s="44">
        <v>281746.26</v>
      </c>
      <c r="F85" s="44">
        <v>231934.46</v>
      </c>
      <c r="J85" s="231">
        <v>59200</v>
      </c>
      <c r="K85" s="231">
        <v>45720</v>
      </c>
      <c r="L85" s="231">
        <v>2540</v>
      </c>
      <c r="O85" s="44">
        <v>-908579.25</v>
      </c>
      <c r="P85" s="44">
        <v>1851699.47</v>
      </c>
      <c r="S85" s="73">
        <v>928618.94</v>
      </c>
      <c r="U85" s="73">
        <v>1555.47</v>
      </c>
      <c r="V85" s="73">
        <v>1685880</v>
      </c>
      <c r="W85" s="73">
        <v>88800</v>
      </c>
      <c r="X85" s="89">
        <v>2209685</v>
      </c>
      <c r="Z85" s="89">
        <v>7764</v>
      </c>
      <c r="AA85" s="89">
        <v>329256.96999999997</v>
      </c>
      <c r="AB85" s="89">
        <v>193497.84</v>
      </c>
    </row>
    <row r="86" spans="1:31" x14ac:dyDescent="0.2">
      <c r="A86" s="327" t="s">
        <v>3287</v>
      </c>
      <c r="B86" s="88">
        <v>75425.179999999993</v>
      </c>
      <c r="C86" s="88">
        <v>31270.13</v>
      </c>
      <c r="D86" s="88">
        <v>55026.43</v>
      </c>
      <c r="E86" s="44">
        <v>558692.82999999996</v>
      </c>
      <c r="F86" s="44">
        <v>239612.07</v>
      </c>
      <c r="O86" s="44">
        <v>-199216.71</v>
      </c>
      <c r="P86" s="44">
        <v>1211766.1200000001</v>
      </c>
      <c r="S86" s="73">
        <v>601577.59</v>
      </c>
      <c r="T86" s="73">
        <v>59050</v>
      </c>
      <c r="U86" s="73">
        <v>569.77</v>
      </c>
      <c r="V86" s="73">
        <v>1439540</v>
      </c>
      <c r="W86" s="73">
        <v>223300</v>
      </c>
      <c r="X86" s="89">
        <v>1907959</v>
      </c>
      <c r="Y86" s="89">
        <v>4000</v>
      </c>
      <c r="Z86" s="89">
        <v>2348</v>
      </c>
      <c r="AA86" s="89">
        <v>414435.57</v>
      </c>
      <c r="AB86" s="89">
        <v>47817.56</v>
      </c>
    </row>
    <row r="87" spans="1:31" x14ac:dyDescent="0.2">
      <c r="A87" s="327" t="s">
        <v>3288</v>
      </c>
      <c r="B87" s="88">
        <v>512354.74</v>
      </c>
      <c r="D87" s="88">
        <v>76614.710000000006</v>
      </c>
      <c r="E87" s="44">
        <v>-38150.559999999998</v>
      </c>
      <c r="F87" s="44">
        <v>574205.81000000006</v>
      </c>
      <c r="J87" s="231">
        <v>1621</v>
      </c>
      <c r="K87" s="231">
        <v>162130</v>
      </c>
      <c r="L87" s="231">
        <v>3057.03</v>
      </c>
      <c r="N87" s="44">
        <v>67378.53</v>
      </c>
      <c r="O87" s="44">
        <v>46303.03</v>
      </c>
      <c r="P87" s="44">
        <v>907622.82</v>
      </c>
      <c r="S87" s="73">
        <v>1016364.26</v>
      </c>
      <c r="U87" s="73">
        <v>1963.04</v>
      </c>
      <c r="V87" s="73">
        <v>1763520</v>
      </c>
      <c r="W87" s="73">
        <v>97200</v>
      </c>
      <c r="X87" s="89">
        <v>2059114</v>
      </c>
      <c r="Z87" s="89">
        <v>7952</v>
      </c>
      <c r="AA87" s="89">
        <v>772573.89</v>
      </c>
      <c r="AB87" s="89">
        <v>102495.12</v>
      </c>
    </row>
    <row r="88" spans="1:31" x14ac:dyDescent="0.2">
      <c r="A88" s="327" t="s">
        <v>3356</v>
      </c>
      <c r="B88" s="88">
        <v>207425.64</v>
      </c>
      <c r="C88" s="88">
        <v>46905.440000000002</v>
      </c>
      <c r="D88" s="88">
        <v>5550.3</v>
      </c>
      <c r="E88" s="44">
        <v>546460.96</v>
      </c>
      <c r="F88" s="44">
        <v>111066.55</v>
      </c>
      <c r="J88" s="231">
        <v>27398.01</v>
      </c>
      <c r="K88" s="231">
        <v>0</v>
      </c>
      <c r="L88" s="231">
        <v>186</v>
      </c>
      <c r="O88" s="44">
        <v>-705941.63</v>
      </c>
      <c r="P88" s="44">
        <v>1583723.57</v>
      </c>
      <c r="S88" s="73">
        <v>764754.83</v>
      </c>
      <c r="T88" s="73">
        <v>79640</v>
      </c>
      <c r="U88" s="73">
        <v>804.3</v>
      </c>
      <c r="V88" s="73">
        <v>1468590</v>
      </c>
      <c r="W88" s="73">
        <v>134200</v>
      </c>
      <c r="X88" s="89">
        <v>1791408</v>
      </c>
      <c r="Z88" s="89">
        <v>5888</v>
      </c>
      <c r="AA88" s="89">
        <v>426854.63</v>
      </c>
      <c r="AB88" s="89">
        <v>211795.56</v>
      </c>
    </row>
    <row r="89" spans="1:31" x14ac:dyDescent="0.2">
      <c r="A89" s="327" t="s">
        <v>3289</v>
      </c>
      <c r="B89" s="88">
        <v>98454.69</v>
      </c>
      <c r="C89" s="88">
        <v>0</v>
      </c>
      <c r="D89" s="88">
        <v>12996.25</v>
      </c>
      <c r="E89" s="44">
        <v>95422.97</v>
      </c>
      <c r="F89" s="44">
        <v>75417.210000000006</v>
      </c>
      <c r="J89" s="231">
        <v>6750</v>
      </c>
      <c r="L89" s="231">
        <v>923</v>
      </c>
      <c r="O89" s="44">
        <v>268397.90999999997</v>
      </c>
      <c r="P89" s="44">
        <v>378263.7</v>
      </c>
      <c r="S89" s="73">
        <v>605897.32999999996</v>
      </c>
      <c r="T89" s="73">
        <v>83210</v>
      </c>
      <c r="U89" s="73">
        <v>760.69</v>
      </c>
      <c r="W89" s="73">
        <v>200</v>
      </c>
      <c r="X89" s="89">
        <v>232336.16</v>
      </c>
      <c r="Z89" s="89">
        <v>10860</v>
      </c>
      <c r="AA89" s="89">
        <v>713736.99</v>
      </c>
      <c r="AB89" s="89">
        <v>105178.36</v>
      </c>
    </row>
    <row r="90" spans="1:31" x14ac:dyDescent="0.2">
      <c r="A90" s="327" t="s">
        <v>3290</v>
      </c>
      <c r="B90" s="88">
        <v>308120.14</v>
      </c>
      <c r="C90" s="88">
        <v>0</v>
      </c>
      <c r="D90" s="88">
        <v>8635.41</v>
      </c>
      <c r="E90" s="44">
        <v>93908.56</v>
      </c>
      <c r="F90" s="44">
        <v>15201.9</v>
      </c>
      <c r="I90" s="231">
        <v>6000</v>
      </c>
      <c r="J90" s="231">
        <v>1500</v>
      </c>
      <c r="O90" s="44">
        <v>-38374.160000000003</v>
      </c>
      <c r="P90" s="44">
        <v>646850.12</v>
      </c>
      <c r="S90" s="73">
        <v>571000.91</v>
      </c>
      <c r="T90" s="73">
        <v>177188</v>
      </c>
      <c r="U90" s="73">
        <v>1623.06</v>
      </c>
      <c r="V90" s="73">
        <v>2278236</v>
      </c>
      <c r="W90" s="73">
        <v>0</v>
      </c>
      <c r="X90" s="89">
        <v>2412559.5</v>
      </c>
      <c r="Y90" s="89">
        <v>14854</v>
      </c>
      <c r="AA90" s="89">
        <v>457761.85</v>
      </c>
      <c r="AB90" s="89">
        <v>332982.57</v>
      </c>
    </row>
    <row r="91" spans="1:31" x14ac:dyDescent="0.2">
      <c r="A91" s="327" t="s">
        <v>3291</v>
      </c>
      <c r="B91" s="88">
        <v>212184.46</v>
      </c>
      <c r="C91" s="88">
        <v>0</v>
      </c>
      <c r="D91" s="88">
        <v>45363.98</v>
      </c>
      <c r="E91" s="44">
        <v>2741801.22</v>
      </c>
      <c r="F91" s="44">
        <v>196406.76</v>
      </c>
      <c r="I91" s="231">
        <v>5300</v>
      </c>
      <c r="J91" s="231">
        <v>3000</v>
      </c>
      <c r="L91" s="231">
        <v>1465</v>
      </c>
      <c r="O91" s="44">
        <v>-1886.67</v>
      </c>
      <c r="P91" s="44">
        <v>3382854.97</v>
      </c>
      <c r="S91" s="73">
        <v>835614.42</v>
      </c>
      <c r="T91" s="73">
        <v>123800</v>
      </c>
      <c r="U91" s="73">
        <v>2103.8000000000002</v>
      </c>
      <c r="V91" s="73">
        <v>1640040</v>
      </c>
      <c r="W91" s="73">
        <v>170134.39999999999</v>
      </c>
      <c r="X91" s="89">
        <v>2008945</v>
      </c>
      <c r="Y91" s="89">
        <v>7540</v>
      </c>
      <c r="Z91" s="89">
        <v>2540</v>
      </c>
      <c r="AA91" s="89">
        <v>663814.38</v>
      </c>
      <c r="AB91" s="89">
        <v>283830.12</v>
      </c>
    </row>
    <row r="92" spans="1:31" x14ac:dyDescent="0.2">
      <c r="A92" s="327" t="s">
        <v>3292</v>
      </c>
      <c r="B92" s="88">
        <v>234293.02</v>
      </c>
      <c r="C92" s="88">
        <v>0</v>
      </c>
      <c r="D92" s="88">
        <v>147771.85</v>
      </c>
      <c r="E92" s="44">
        <v>415501.77</v>
      </c>
      <c r="F92" s="44">
        <v>120536.77</v>
      </c>
      <c r="I92" s="231">
        <v>5300</v>
      </c>
      <c r="J92" s="231">
        <v>5580</v>
      </c>
      <c r="L92" s="231">
        <v>0</v>
      </c>
      <c r="O92" s="44">
        <v>-17606.71</v>
      </c>
      <c r="P92" s="44">
        <v>1045747.78</v>
      </c>
      <c r="S92" s="73">
        <v>692414.1</v>
      </c>
      <c r="T92" s="73">
        <v>60000</v>
      </c>
      <c r="U92" s="73">
        <v>1235.4100000000001</v>
      </c>
      <c r="V92" s="73">
        <v>1261220</v>
      </c>
      <c r="W92" s="73">
        <v>0</v>
      </c>
      <c r="X92" s="89">
        <v>1382706</v>
      </c>
      <c r="Y92" s="89">
        <v>2792</v>
      </c>
      <c r="AA92" s="89">
        <v>594038.25</v>
      </c>
      <c r="AB92" s="89">
        <v>156234.56</v>
      </c>
      <c r="AE92" s="89">
        <v>16.36</v>
      </c>
    </row>
    <row r="93" spans="1:31" x14ac:dyDescent="0.2">
      <c r="A93" s="327" t="s">
        <v>3293</v>
      </c>
      <c r="B93" s="88">
        <v>111736.88</v>
      </c>
      <c r="C93" s="88">
        <v>0</v>
      </c>
      <c r="D93" s="88">
        <v>5866.08</v>
      </c>
      <c r="E93" s="44">
        <v>35407.589999999997</v>
      </c>
      <c r="F93" s="44">
        <v>154009.87</v>
      </c>
      <c r="L93" s="231">
        <v>613</v>
      </c>
      <c r="N93" s="44">
        <v>256891.42</v>
      </c>
      <c r="O93" s="44">
        <v>-271183.84999999998</v>
      </c>
      <c r="P93" s="44">
        <v>320699.84999999998</v>
      </c>
      <c r="S93" s="73">
        <v>0</v>
      </c>
      <c r="T93" s="73">
        <v>0</v>
      </c>
      <c r="U93" s="73">
        <v>0</v>
      </c>
      <c r="V93" s="73">
        <v>0</v>
      </c>
      <c r="W93" s="73">
        <v>0</v>
      </c>
      <c r="X93" s="89">
        <v>0</v>
      </c>
      <c r="Z93" s="89">
        <v>0</v>
      </c>
      <c r="AA93" s="89">
        <v>0</v>
      </c>
      <c r="AB93" s="89">
        <v>0</v>
      </c>
    </row>
    <row r="94" spans="1:31" x14ac:dyDescent="0.2">
      <c r="A94" s="327" t="s">
        <v>3294</v>
      </c>
      <c r="B94" s="88">
        <v>435706.99</v>
      </c>
      <c r="C94" s="88">
        <v>14210</v>
      </c>
      <c r="D94" s="88">
        <v>50840.86</v>
      </c>
      <c r="E94" s="44">
        <v>598901.47</v>
      </c>
      <c r="F94" s="44">
        <v>21563.23</v>
      </c>
      <c r="L94" s="231">
        <v>5089.83</v>
      </c>
      <c r="O94" s="44">
        <v>100689.64</v>
      </c>
      <c r="P94" s="44">
        <v>784633.1</v>
      </c>
      <c r="S94" s="73">
        <v>482727.36</v>
      </c>
      <c r="T94" s="73">
        <v>75000</v>
      </c>
      <c r="U94" s="73">
        <v>1503.2</v>
      </c>
      <c r="V94" s="73">
        <v>845440</v>
      </c>
      <c r="W94" s="73">
        <v>259589.6</v>
      </c>
      <c r="X94" s="89">
        <v>1045922.67</v>
      </c>
      <c r="Z94" s="89">
        <v>27760</v>
      </c>
      <c r="AA94" s="89">
        <v>226959.34</v>
      </c>
      <c r="AB94" s="89">
        <v>132808.17000000001</v>
      </c>
    </row>
    <row r="95" spans="1:31" x14ac:dyDescent="0.2">
      <c r="A95" s="327" t="s">
        <v>3295</v>
      </c>
      <c r="B95" s="88">
        <v>368851.57</v>
      </c>
      <c r="C95" s="88">
        <v>0</v>
      </c>
      <c r="D95" s="88">
        <v>128768.25</v>
      </c>
      <c r="E95" s="44">
        <v>-24542.78</v>
      </c>
      <c r="F95" s="44">
        <v>518112.66</v>
      </c>
      <c r="I95" s="231">
        <v>6000</v>
      </c>
      <c r="J95" s="231">
        <v>2400</v>
      </c>
      <c r="L95" s="231">
        <v>319</v>
      </c>
      <c r="O95" s="44">
        <v>431478.23</v>
      </c>
      <c r="P95" s="44">
        <v>573056.03</v>
      </c>
      <c r="Q95" s="73">
        <v>1785.96</v>
      </c>
      <c r="S95" s="73">
        <v>677052.36</v>
      </c>
      <c r="T95" s="73">
        <v>74995</v>
      </c>
      <c r="V95" s="73">
        <v>1551280</v>
      </c>
      <c r="W95" s="73">
        <v>161395</v>
      </c>
      <c r="X95" s="89">
        <v>1834567.05</v>
      </c>
      <c r="Y95" s="89">
        <v>7060</v>
      </c>
      <c r="AA95" s="89">
        <v>438776.69</v>
      </c>
      <c r="AB95" s="89">
        <v>207876.12</v>
      </c>
      <c r="AE95" s="89">
        <v>292.02</v>
      </c>
    </row>
    <row r="96" spans="1:31" x14ac:dyDescent="0.2">
      <c r="A96" s="327" t="s">
        <v>3296</v>
      </c>
      <c r="B96" s="88">
        <v>100110.85</v>
      </c>
      <c r="C96" s="88">
        <v>0</v>
      </c>
      <c r="D96" s="88">
        <v>162803.06</v>
      </c>
      <c r="E96" s="44">
        <v>1507962.38</v>
      </c>
      <c r="F96" s="44">
        <v>71698.5</v>
      </c>
      <c r="I96" s="231">
        <v>6000</v>
      </c>
      <c r="J96" s="231">
        <v>4050</v>
      </c>
      <c r="L96" s="231">
        <v>799.67</v>
      </c>
      <c r="O96" s="44">
        <v>13100.97</v>
      </c>
      <c r="P96" s="44">
        <v>1997218.5</v>
      </c>
      <c r="Q96" s="73">
        <v>326.25</v>
      </c>
      <c r="S96" s="73">
        <v>598075.53</v>
      </c>
      <c r="T96" s="73">
        <v>103750</v>
      </c>
      <c r="U96" s="73">
        <v>753.42</v>
      </c>
      <c r="V96" s="73">
        <v>1143040</v>
      </c>
      <c r="W96" s="73">
        <v>192272</v>
      </c>
      <c r="X96" s="89">
        <v>1467306</v>
      </c>
      <c r="Y96" s="89">
        <v>7040</v>
      </c>
      <c r="Z96" s="89">
        <v>6840</v>
      </c>
      <c r="AA96" s="89">
        <v>548834.02</v>
      </c>
      <c r="AB96" s="89">
        <v>186791.53</v>
      </c>
    </row>
    <row r="97" spans="1:31" x14ac:dyDescent="0.2">
      <c r="A97" s="327" t="s">
        <v>3297</v>
      </c>
      <c r="B97" s="88">
        <v>307583.05</v>
      </c>
      <c r="C97" s="88">
        <v>116520</v>
      </c>
      <c r="D97" s="88">
        <v>27323.67</v>
      </c>
      <c r="E97" s="44">
        <v>186958.54</v>
      </c>
      <c r="F97" s="44">
        <v>158681.35</v>
      </c>
      <c r="I97" s="231">
        <v>5800</v>
      </c>
      <c r="J97" s="231">
        <v>3000</v>
      </c>
      <c r="L97" s="231">
        <v>584</v>
      </c>
      <c r="O97" s="44">
        <v>-8141.15</v>
      </c>
      <c r="P97" s="44">
        <v>569833.9</v>
      </c>
      <c r="S97" s="73">
        <v>631393.51</v>
      </c>
      <c r="T97" s="73">
        <v>411520</v>
      </c>
      <c r="U97" s="73">
        <v>1339.54</v>
      </c>
      <c r="V97" s="73">
        <v>1162760</v>
      </c>
      <c r="W97" s="73">
        <v>170441.60000000001</v>
      </c>
      <c r="X97" s="89">
        <v>1544501</v>
      </c>
      <c r="Y97" s="89">
        <v>55978</v>
      </c>
      <c r="AA97" s="89">
        <v>467572.2</v>
      </c>
      <c r="AB97" s="89">
        <v>83413.59</v>
      </c>
    </row>
    <row r="98" spans="1:31" x14ac:dyDescent="0.2">
      <c r="A98" s="327" t="s">
        <v>3298</v>
      </c>
      <c r="B98" s="88">
        <v>629348.19999999995</v>
      </c>
      <c r="C98" s="88">
        <v>0</v>
      </c>
      <c r="D98" s="88">
        <v>34926.269999999997</v>
      </c>
      <c r="E98" s="44">
        <v>10937.85</v>
      </c>
      <c r="F98" s="44">
        <v>320378.88</v>
      </c>
      <c r="I98" s="231">
        <v>6000</v>
      </c>
      <c r="J98" s="231">
        <v>7817.03</v>
      </c>
      <c r="L98" s="231">
        <v>2446</v>
      </c>
      <c r="O98" s="44">
        <v>409546.61</v>
      </c>
      <c r="P98" s="44">
        <v>528870.26</v>
      </c>
      <c r="S98" s="73">
        <v>692261.26</v>
      </c>
      <c r="T98" s="73">
        <v>405975</v>
      </c>
      <c r="U98" s="73">
        <v>1186.8</v>
      </c>
      <c r="V98" s="73">
        <v>1432370</v>
      </c>
      <c r="W98" s="73">
        <v>107200</v>
      </c>
      <c r="X98" s="89">
        <v>1704533</v>
      </c>
      <c r="Y98" s="89">
        <v>7708</v>
      </c>
      <c r="AA98" s="89">
        <v>562272.02</v>
      </c>
      <c r="AB98" s="89">
        <v>323568.74</v>
      </c>
    </row>
    <row r="99" spans="1:31" x14ac:dyDescent="0.2">
      <c r="A99" s="327" t="s">
        <v>3299</v>
      </c>
      <c r="B99" s="88">
        <v>451784.18</v>
      </c>
      <c r="C99" s="88">
        <v>20160</v>
      </c>
      <c r="D99" s="88">
        <v>131808.65</v>
      </c>
      <c r="E99" s="44">
        <v>15700.89</v>
      </c>
      <c r="F99" s="44">
        <v>185002.92</v>
      </c>
      <c r="I99" s="231">
        <v>5000</v>
      </c>
      <c r="J99" s="231">
        <v>6000</v>
      </c>
      <c r="L99" s="231">
        <v>1543.75</v>
      </c>
      <c r="N99" s="44">
        <v>-211401.67</v>
      </c>
      <c r="O99" s="44">
        <v>139858.81</v>
      </c>
      <c r="P99" s="44">
        <v>713142.2</v>
      </c>
      <c r="S99" s="73">
        <v>1102385.76</v>
      </c>
      <c r="T99" s="73">
        <v>74720</v>
      </c>
      <c r="U99" s="73">
        <v>1027.69</v>
      </c>
      <c r="V99" s="73">
        <v>1520378.8</v>
      </c>
      <c r="W99" s="73">
        <v>164734.39999999999</v>
      </c>
      <c r="X99" s="89">
        <v>1898510.8</v>
      </c>
      <c r="AA99" s="89">
        <v>744978.86</v>
      </c>
      <c r="AB99" s="89">
        <v>69439.44</v>
      </c>
      <c r="AE99" s="89">
        <v>4</v>
      </c>
    </row>
    <row r="100" spans="1:31" s="58" customFormat="1" x14ac:dyDescent="0.2">
      <c r="A100" s="327" t="s">
        <v>3300</v>
      </c>
      <c r="B100" s="88">
        <v>203559.33</v>
      </c>
      <c r="C100" s="88">
        <v>0</v>
      </c>
      <c r="D100" s="88">
        <v>156802.49</v>
      </c>
      <c r="E100" s="44">
        <v>286896.09999999998</v>
      </c>
      <c r="F100" s="44">
        <v>222068.99</v>
      </c>
      <c r="G100" s="44"/>
      <c r="H100" s="44"/>
      <c r="I100" s="231">
        <v>6000</v>
      </c>
      <c r="J100" s="231">
        <v>2400</v>
      </c>
      <c r="K100" s="231"/>
      <c r="L100" s="231">
        <v>401</v>
      </c>
      <c r="M100" s="44"/>
      <c r="N100" s="44"/>
      <c r="O100" s="44">
        <v>56473.01</v>
      </c>
      <c r="P100" s="44">
        <v>673323.61</v>
      </c>
      <c r="Q100" s="73"/>
      <c r="R100" s="73"/>
      <c r="S100" s="73">
        <v>1046036.95</v>
      </c>
      <c r="T100" s="73"/>
      <c r="U100" s="73">
        <v>1005.07</v>
      </c>
      <c r="V100" s="73">
        <v>1155320</v>
      </c>
      <c r="W100" s="73">
        <v>19100</v>
      </c>
      <c r="X100" s="89">
        <v>1411532</v>
      </c>
      <c r="Y100" s="89">
        <v>5940</v>
      </c>
      <c r="Z100" s="89">
        <v>520</v>
      </c>
      <c r="AA100" s="89">
        <v>493044.55</v>
      </c>
      <c r="AB100" s="89">
        <v>179696.18</v>
      </c>
      <c r="AC100" s="89"/>
      <c r="AD100" s="89"/>
      <c r="AE100" s="89"/>
    </row>
    <row r="101" spans="1:31" x14ac:dyDescent="0.2">
      <c r="A101" s="327" t="s">
        <v>3301</v>
      </c>
      <c r="B101" s="88">
        <v>386381.93</v>
      </c>
      <c r="C101" s="88">
        <v>0</v>
      </c>
      <c r="D101" s="88">
        <v>122585.28</v>
      </c>
      <c r="E101" s="44">
        <v>3</v>
      </c>
      <c r="F101" s="44">
        <v>327009.82</v>
      </c>
      <c r="I101" s="231">
        <v>5000</v>
      </c>
      <c r="J101" s="231">
        <v>6000</v>
      </c>
      <c r="L101" s="231">
        <v>158</v>
      </c>
      <c r="O101" s="44">
        <v>-254683.8</v>
      </c>
      <c r="P101" s="44">
        <v>1404582.07</v>
      </c>
      <c r="S101" s="73">
        <v>531511.07999999996</v>
      </c>
      <c r="T101" s="73">
        <v>270500</v>
      </c>
      <c r="U101" s="73">
        <v>1150.8</v>
      </c>
      <c r="V101" s="73">
        <v>1538670</v>
      </c>
      <c r="W101" s="73">
        <v>10400</v>
      </c>
      <c r="X101" s="89">
        <v>1648370</v>
      </c>
      <c r="Y101" s="89">
        <v>21464</v>
      </c>
      <c r="AA101" s="89">
        <v>940978.21</v>
      </c>
      <c r="AB101" s="89">
        <v>66495.91</v>
      </c>
    </row>
    <row r="102" spans="1:31" x14ac:dyDescent="0.2">
      <c r="A102" s="327" t="s">
        <v>1362</v>
      </c>
    </row>
    <row r="103" spans="1:31" x14ac:dyDescent="0.2">
      <c r="A103" s="327" t="s">
        <v>3304</v>
      </c>
      <c r="B103" s="88">
        <v>130496.11</v>
      </c>
      <c r="C103" s="88">
        <v>0</v>
      </c>
      <c r="D103" s="88">
        <v>101343.01</v>
      </c>
      <c r="E103" s="44">
        <v>49605.1</v>
      </c>
      <c r="F103" s="44">
        <v>-94974.43</v>
      </c>
      <c r="I103" s="231">
        <v>5700</v>
      </c>
      <c r="J103" s="231">
        <v>14900</v>
      </c>
      <c r="L103" s="231">
        <v>0</v>
      </c>
      <c r="N103" s="44">
        <v>1872920.67</v>
      </c>
      <c r="O103" s="44">
        <v>-28566.36</v>
      </c>
      <c r="P103" s="44">
        <v>474645.55</v>
      </c>
      <c r="S103" s="73">
        <v>-1248103.06</v>
      </c>
      <c r="U103" s="73">
        <v>1183.73</v>
      </c>
      <c r="V103" s="73">
        <v>1769890.5</v>
      </c>
      <c r="W103" s="73">
        <v>0</v>
      </c>
      <c r="X103" s="89">
        <v>1882045.5</v>
      </c>
      <c r="Z103" s="89">
        <v>5060</v>
      </c>
      <c r="AA103" s="89">
        <v>603517.82999999996</v>
      </c>
      <c r="AB103" s="89">
        <v>185477.91</v>
      </c>
    </row>
    <row r="104" spans="1:31" x14ac:dyDescent="0.2">
      <c r="A104" s="327" t="s">
        <v>3305</v>
      </c>
      <c r="B104" s="88">
        <v>316377.40999999997</v>
      </c>
      <c r="C104" s="88">
        <v>15000</v>
      </c>
      <c r="D104" s="88">
        <v>290855.5</v>
      </c>
      <c r="E104" s="44">
        <v>21321.97</v>
      </c>
      <c r="F104" s="44">
        <v>164554.76999999999</v>
      </c>
      <c r="I104" s="231">
        <v>0</v>
      </c>
      <c r="J104" s="231">
        <v>0</v>
      </c>
      <c r="L104" s="231">
        <v>601</v>
      </c>
      <c r="O104" s="44">
        <v>-456570.77</v>
      </c>
      <c r="P104" s="44">
        <v>1172968.6100000001</v>
      </c>
      <c r="S104" s="73">
        <v>709432.9</v>
      </c>
      <c r="T104" s="73">
        <v>385000</v>
      </c>
      <c r="U104" s="73">
        <v>1284.2</v>
      </c>
      <c r="V104" s="73">
        <v>1469460</v>
      </c>
      <c r="W104" s="73">
        <v>170934.39999999999</v>
      </c>
      <c r="X104" s="89">
        <v>1821269</v>
      </c>
      <c r="Y104" s="89">
        <v>13700</v>
      </c>
      <c r="Z104" s="89">
        <v>360</v>
      </c>
      <c r="AA104" s="89">
        <v>493645.46</v>
      </c>
      <c r="AB104" s="89">
        <v>316026.23</v>
      </c>
    </row>
    <row r="105" spans="1:31" x14ac:dyDescent="0.2">
      <c r="A105" s="327" t="s">
        <v>1365</v>
      </c>
    </row>
    <row r="106" spans="1:31" x14ac:dyDescent="0.2">
      <c r="A106" s="327" t="s">
        <v>3353</v>
      </c>
      <c r="B106" s="88">
        <v>106568.99</v>
      </c>
      <c r="C106" s="88">
        <v>25300</v>
      </c>
      <c r="D106" s="88">
        <v>39161.730000000003</v>
      </c>
      <c r="E106" s="44">
        <v>1007682.07</v>
      </c>
      <c r="F106" s="44">
        <v>241403.6</v>
      </c>
      <c r="I106" s="231">
        <v>6000</v>
      </c>
      <c r="J106" s="231">
        <v>22826</v>
      </c>
      <c r="L106" s="231">
        <v>2138</v>
      </c>
      <c r="O106" s="44">
        <v>113783.29</v>
      </c>
      <c r="P106" s="44">
        <v>1440238.21</v>
      </c>
      <c r="S106" s="73">
        <v>686227.3</v>
      </c>
      <c r="U106" s="73">
        <v>825.97</v>
      </c>
      <c r="V106" s="73">
        <v>1526258</v>
      </c>
      <c r="W106" s="73">
        <v>11600</v>
      </c>
      <c r="X106" s="89">
        <v>1751981.97</v>
      </c>
      <c r="Y106" s="89">
        <v>15472</v>
      </c>
      <c r="Z106" s="89">
        <v>2148</v>
      </c>
      <c r="AA106" s="89">
        <v>375646.71999999997</v>
      </c>
      <c r="AB106" s="89">
        <v>244531.69</v>
      </c>
    </row>
    <row r="107" spans="1:31" x14ac:dyDescent="0.2">
      <c r="A107" s="327" t="s">
        <v>3358</v>
      </c>
      <c r="B107" s="88">
        <v>759859.19999999995</v>
      </c>
      <c r="C107" s="88">
        <v>0</v>
      </c>
      <c r="D107" s="88">
        <v>12090.8</v>
      </c>
      <c r="E107" s="44">
        <v>1970275.85</v>
      </c>
      <c r="F107" s="44">
        <v>135026.62</v>
      </c>
      <c r="I107" s="231">
        <v>5500</v>
      </c>
      <c r="J107" s="231">
        <v>6000</v>
      </c>
      <c r="L107" s="231">
        <v>534</v>
      </c>
      <c r="O107" s="44">
        <v>337969.58</v>
      </c>
      <c r="P107" s="44">
        <v>2616413.23</v>
      </c>
      <c r="S107" s="73">
        <v>634343.4</v>
      </c>
      <c r="T107" s="73">
        <v>36260</v>
      </c>
      <c r="U107" s="73">
        <v>3229.71</v>
      </c>
      <c r="V107" s="73">
        <v>1055040</v>
      </c>
      <c r="W107" s="73">
        <v>388427.2</v>
      </c>
      <c r="X107" s="89">
        <v>1452848</v>
      </c>
      <c r="Y107" s="89">
        <v>35650</v>
      </c>
      <c r="AA107" s="89">
        <v>482133.81</v>
      </c>
      <c r="AB107" s="89">
        <v>229533.2</v>
      </c>
      <c r="AE107" s="89">
        <v>6299.64</v>
      </c>
    </row>
    <row r="108" spans="1:31" x14ac:dyDescent="0.2">
      <c r="A108" s="327" t="s">
        <v>3307</v>
      </c>
      <c r="B108" s="88">
        <v>282808.75</v>
      </c>
      <c r="C108" s="88">
        <v>0</v>
      </c>
      <c r="D108" s="88">
        <v>52368.67</v>
      </c>
      <c r="E108" s="44">
        <v>40350.6</v>
      </c>
      <c r="F108" s="44">
        <v>134977.91</v>
      </c>
      <c r="J108" s="231">
        <v>20400</v>
      </c>
      <c r="L108" s="231">
        <v>492.52</v>
      </c>
      <c r="O108" s="44">
        <v>-1886498.57</v>
      </c>
      <c r="P108" s="44">
        <v>2310952.34</v>
      </c>
      <c r="S108" s="73">
        <v>935398.35</v>
      </c>
      <c r="T108" s="73">
        <v>163890</v>
      </c>
      <c r="U108" s="73">
        <v>1251.5899999999999</v>
      </c>
      <c r="V108" s="73">
        <v>1179000</v>
      </c>
      <c r="W108" s="73">
        <v>365431.62</v>
      </c>
      <c r="X108" s="89">
        <v>1537713</v>
      </c>
      <c r="Y108" s="89">
        <v>18100</v>
      </c>
      <c r="Z108" s="89">
        <v>22356</v>
      </c>
      <c r="AA108" s="89">
        <v>893672.65</v>
      </c>
      <c r="AB108" s="89">
        <v>107970.27</v>
      </c>
    </row>
    <row r="109" spans="1:31" x14ac:dyDescent="0.2">
      <c r="A109" s="327" t="s">
        <v>3308</v>
      </c>
      <c r="B109" s="88">
        <v>535990.78</v>
      </c>
      <c r="C109" s="88">
        <v>0</v>
      </c>
      <c r="D109" s="88">
        <v>28426.65</v>
      </c>
      <c r="E109" s="44">
        <v>1428511.94</v>
      </c>
      <c r="F109" s="44">
        <v>92359.12</v>
      </c>
      <c r="J109" s="231">
        <v>15400</v>
      </c>
      <c r="L109" s="231">
        <v>0</v>
      </c>
      <c r="O109" s="44">
        <v>951589.27</v>
      </c>
      <c r="P109" s="44">
        <v>1228203.58</v>
      </c>
      <c r="S109" s="73">
        <v>720528.29</v>
      </c>
      <c r="T109" s="73">
        <v>118800</v>
      </c>
      <c r="U109" s="73">
        <v>2172.2600000000002</v>
      </c>
      <c r="V109" s="73">
        <v>1001840</v>
      </c>
      <c r="W109" s="73">
        <v>353658.05</v>
      </c>
      <c r="X109" s="89">
        <v>1334136</v>
      </c>
      <c r="Z109" s="89">
        <v>6720</v>
      </c>
      <c r="AA109" s="89">
        <v>820230.72</v>
      </c>
      <c r="AB109" s="89">
        <v>145816.24</v>
      </c>
    </row>
    <row r="110" spans="1:31" x14ac:dyDescent="0.2">
      <c r="A110" s="327" t="s">
        <v>3309</v>
      </c>
      <c r="B110" s="88">
        <v>369915.02</v>
      </c>
      <c r="C110" s="88">
        <v>636.07000000000005</v>
      </c>
      <c r="D110" s="88">
        <v>68238.929999999993</v>
      </c>
      <c r="E110" s="44">
        <v>1390952.8</v>
      </c>
      <c r="F110" s="44">
        <v>127169.85</v>
      </c>
      <c r="J110" s="231">
        <v>25500</v>
      </c>
      <c r="L110" s="231">
        <v>0</v>
      </c>
      <c r="O110" s="44">
        <v>466074.24</v>
      </c>
      <c r="P110" s="44">
        <v>1322855.6000000001</v>
      </c>
      <c r="S110" s="73">
        <v>811637.59</v>
      </c>
      <c r="T110" s="73">
        <v>264800</v>
      </c>
      <c r="U110" s="73">
        <v>1137.24</v>
      </c>
      <c r="V110" s="73">
        <v>1347760</v>
      </c>
      <c r="W110" s="73">
        <v>414561.64</v>
      </c>
      <c r="X110" s="89">
        <v>1714796.98</v>
      </c>
      <c r="Z110" s="89">
        <v>9124</v>
      </c>
      <c r="AA110" s="89">
        <v>836404.95</v>
      </c>
      <c r="AB110" s="89">
        <v>137087.71</v>
      </c>
    </row>
    <row r="111" spans="1:31" x14ac:dyDescent="0.2">
      <c r="A111" s="327" t="s">
        <v>3310</v>
      </c>
      <c r="B111" s="88">
        <v>426896.34</v>
      </c>
      <c r="C111" s="88">
        <v>0</v>
      </c>
      <c r="D111" s="88">
        <v>129688.78</v>
      </c>
      <c r="E111" s="44">
        <v>1401568.43</v>
      </c>
      <c r="F111" s="44">
        <v>443042.76</v>
      </c>
      <c r="J111" s="231">
        <v>7800</v>
      </c>
      <c r="L111" s="231">
        <v>0</v>
      </c>
      <c r="O111" s="44">
        <v>82410.03</v>
      </c>
      <c r="P111" s="44">
        <v>2235714.37</v>
      </c>
      <c r="R111" s="73">
        <v>20310</v>
      </c>
      <c r="S111" s="73">
        <v>1305870.1100000001</v>
      </c>
      <c r="T111" s="73">
        <v>133200</v>
      </c>
      <c r="U111" s="73">
        <v>1430.13</v>
      </c>
      <c r="V111" s="73">
        <v>1283332</v>
      </c>
      <c r="W111" s="73">
        <v>169200</v>
      </c>
      <c r="X111" s="89">
        <v>1730207</v>
      </c>
      <c r="Y111" s="89">
        <v>800</v>
      </c>
      <c r="Z111" s="89">
        <v>6992</v>
      </c>
      <c r="AA111" s="89">
        <v>722724.37</v>
      </c>
      <c r="AB111" s="89">
        <v>377346.96</v>
      </c>
    </row>
    <row r="112" spans="1:31" x14ac:dyDescent="0.2">
      <c r="A112" s="327" t="s">
        <v>3311</v>
      </c>
      <c r="B112" s="88">
        <v>294633.09999999998</v>
      </c>
      <c r="C112" s="88">
        <v>0</v>
      </c>
      <c r="D112" s="88">
        <v>85689.47</v>
      </c>
      <c r="E112" s="44">
        <v>221040.93</v>
      </c>
      <c r="F112" s="44">
        <v>255834.08</v>
      </c>
      <c r="I112" s="231">
        <v>37200</v>
      </c>
      <c r="J112" s="231">
        <v>15550</v>
      </c>
      <c r="L112" s="231">
        <v>1379.4</v>
      </c>
      <c r="O112" s="44">
        <v>-1005838.19</v>
      </c>
      <c r="P112" s="44">
        <v>1762414.5</v>
      </c>
      <c r="S112" s="73">
        <v>1047436.63</v>
      </c>
      <c r="U112" s="73">
        <v>993.16</v>
      </c>
      <c r="V112" s="73">
        <v>860137.7</v>
      </c>
      <c r="W112" s="73">
        <v>134750</v>
      </c>
      <c r="X112" s="89">
        <v>1165391.7</v>
      </c>
      <c r="AA112" s="89">
        <v>647687.53</v>
      </c>
      <c r="AB112" s="89">
        <v>183746.39</v>
      </c>
    </row>
    <row r="113" spans="1:31" x14ac:dyDescent="0.2">
      <c r="A113" s="327" t="s">
        <v>3312</v>
      </c>
      <c r="B113" s="88">
        <v>240120.27</v>
      </c>
      <c r="C113" s="88">
        <v>3330.5</v>
      </c>
      <c r="D113" s="88">
        <v>11330.52</v>
      </c>
      <c r="E113" s="44">
        <v>2092265.96</v>
      </c>
      <c r="F113" s="44">
        <v>227058.38</v>
      </c>
      <c r="G113" s="44">
        <v>1</v>
      </c>
      <c r="J113" s="231">
        <v>14200</v>
      </c>
      <c r="L113" s="231">
        <v>1086</v>
      </c>
      <c r="O113" s="44">
        <v>2119671.46</v>
      </c>
      <c r="P113" s="44">
        <v>513834.47</v>
      </c>
      <c r="S113" s="73">
        <v>599883.24</v>
      </c>
      <c r="T113" s="73">
        <v>79150</v>
      </c>
      <c r="U113" s="73">
        <v>1118.33</v>
      </c>
      <c r="V113" s="73">
        <v>885120</v>
      </c>
      <c r="W113" s="73">
        <v>201332.22</v>
      </c>
      <c r="X113" s="89">
        <v>1247926</v>
      </c>
      <c r="Y113" s="89">
        <v>3940</v>
      </c>
      <c r="Z113" s="89">
        <v>6868</v>
      </c>
      <c r="AA113" s="89">
        <v>402065.96</v>
      </c>
      <c r="AB113" s="89">
        <v>180489.13</v>
      </c>
    </row>
    <row r="114" spans="1:31" x14ac:dyDescent="0.2">
      <c r="A114" s="327" t="s">
        <v>3313</v>
      </c>
      <c r="B114" s="88">
        <v>102392.14</v>
      </c>
      <c r="C114" s="88">
        <v>0</v>
      </c>
      <c r="D114" s="88">
        <v>116791.47</v>
      </c>
      <c r="E114" s="44">
        <v>684972.67</v>
      </c>
      <c r="F114" s="44">
        <v>188846.84</v>
      </c>
      <c r="L114" s="231">
        <v>958</v>
      </c>
      <c r="O114" s="44">
        <v>-2570998.21</v>
      </c>
      <c r="P114" s="44">
        <v>3774792.24</v>
      </c>
      <c r="S114" s="73">
        <v>957419.53</v>
      </c>
      <c r="T114" s="73">
        <v>135750</v>
      </c>
      <c r="U114" s="73">
        <v>687.07</v>
      </c>
      <c r="V114" s="73">
        <v>1047196.6</v>
      </c>
      <c r="W114" s="73">
        <v>301468.27</v>
      </c>
      <c r="X114" s="89">
        <v>1449779.6</v>
      </c>
      <c r="Z114" s="89">
        <v>3542</v>
      </c>
      <c r="AA114" s="89">
        <v>900418.12</v>
      </c>
      <c r="AB114" s="89">
        <v>200530.66</v>
      </c>
    </row>
    <row r="115" spans="1:31" x14ac:dyDescent="0.2">
      <c r="A115" s="327" t="s">
        <v>3314</v>
      </c>
      <c r="B115" s="88">
        <v>344049.47</v>
      </c>
      <c r="C115" s="88">
        <v>0</v>
      </c>
      <c r="D115" s="88">
        <v>88751.45</v>
      </c>
      <c r="E115" s="44">
        <v>328228.47999999998</v>
      </c>
      <c r="F115" s="44">
        <v>453455.87</v>
      </c>
      <c r="J115" s="231">
        <v>24700</v>
      </c>
      <c r="L115" s="231">
        <v>0</v>
      </c>
      <c r="O115" s="44">
        <v>-779472.25</v>
      </c>
      <c r="P115" s="44">
        <v>1908283.93</v>
      </c>
      <c r="S115" s="73">
        <v>985816.84</v>
      </c>
      <c r="T115" s="73">
        <v>62572</v>
      </c>
      <c r="U115" s="73">
        <v>1298.74</v>
      </c>
      <c r="V115" s="73">
        <v>1202332.8</v>
      </c>
      <c r="W115" s="73">
        <v>95463</v>
      </c>
      <c r="X115" s="89">
        <v>1518929.8</v>
      </c>
      <c r="AA115" s="89">
        <v>528832.02</v>
      </c>
      <c r="AB115" s="89">
        <v>236347.97</v>
      </c>
      <c r="AE115" s="89">
        <v>2400</v>
      </c>
    </row>
    <row r="116" spans="1:31" x14ac:dyDescent="0.2">
      <c r="A116" s="327" t="s">
        <v>3315</v>
      </c>
      <c r="B116" s="88">
        <v>405068.04</v>
      </c>
      <c r="C116" s="88">
        <v>12249.67</v>
      </c>
      <c r="D116" s="88">
        <v>44963.78</v>
      </c>
      <c r="E116" s="44">
        <v>1070134.5900000001</v>
      </c>
      <c r="F116" s="44">
        <v>283215.05</v>
      </c>
      <c r="J116" s="231">
        <v>16706.54</v>
      </c>
      <c r="L116" s="231">
        <v>0</v>
      </c>
      <c r="O116" s="44">
        <v>-219513</v>
      </c>
      <c r="P116" s="44">
        <v>1980426.11</v>
      </c>
      <c r="S116" s="73">
        <v>832551.21</v>
      </c>
      <c r="T116" s="73">
        <v>115000</v>
      </c>
      <c r="U116" s="73">
        <v>1204.95</v>
      </c>
      <c r="V116" s="73">
        <v>865672.8</v>
      </c>
      <c r="W116" s="73">
        <v>114772</v>
      </c>
      <c r="X116" s="89">
        <v>1068281.8</v>
      </c>
      <c r="Y116" s="89">
        <v>1440</v>
      </c>
      <c r="Z116" s="89">
        <v>1200</v>
      </c>
      <c r="AA116" s="89">
        <v>615345.42000000004</v>
      </c>
      <c r="AB116" s="89">
        <v>204922.26</v>
      </c>
    </row>
    <row r="117" spans="1:31" x14ac:dyDescent="0.2">
      <c r="A117" s="327" t="s">
        <v>3316</v>
      </c>
      <c r="B117" s="88">
        <v>217354.49</v>
      </c>
      <c r="C117" s="88">
        <v>11844.58</v>
      </c>
      <c r="D117" s="88">
        <v>32506.41</v>
      </c>
      <c r="E117" s="44">
        <v>244681.99</v>
      </c>
      <c r="F117" s="44">
        <v>370344.01</v>
      </c>
      <c r="J117" s="231">
        <v>24100</v>
      </c>
      <c r="L117" s="231">
        <v>0</v>
      </c>
      <c r="O117" s="44">
        <v>-1501783.41</v>
      </c>
      <c r="P117" s="44">
        <v>2133398.12</v>
      </c>
      <c r="S117" s="73">
        <v>1234651.48</v>
      </c>
      <c r="U117" s="73">
        <v>1070.04</v>
      </c>
      <c r="V117" s="73">
        <v>1963974.9</v>
      </c>
      <c r="W117" s="73">
        <v>254100</v>
      </c>
      <c r="X117" s="89">
        <v>2357990.87</v>
      </c>
      <c r="AA117" s="89">
        <v>704721.17</v>
      </c>
      <c r="AB117" s="89">
        <v>170067.61</v>
      </c>
    </row>
    <row r="118" spans="1:31" x14ac:dyDescent="0.2">
      <c r="A118" s="327" t="s">
        <v>3317</v>
      </c>
      <c r="B118" s="88">
        <v>213352.52</v>
      </c>
      <c r="C118" s="88">
        <v>0</v>
      </c>
      <c r="D118" s="88">
        <v>43731.87</v>
      </c>
      <c r="E118" s="44">
        <v>5</v>
      </c>
      <c r="F118" s="44">
        <v>140331.03</v>
      </c>
      <c r="J118" s="231">
        <v>22400</v>
      </c>
      <c r="L118" s="231">
        <v>400</v>
      </c>
      <c r="O118" s="44">
        <v>-1555423.58</v>
      </c>
      <c r="P118" s="44">
        <v>1945240.49</v>
      </c>
      <c r="S118" s="73">
        <v>691234.14</v>
      </c>
      <c r="T118" s="73">
        <v>208000</v>
      </c>
      <c r="U118" s="73">
        <v>737.24</v>
      </c>
      <c r="V118" s="73">
        <v>938810.83</v>
      </c>
      <c r="W118" s="73">
        <v>250150.41</v>
      </c>
      <c r="X118" s="89">
        <v>1306568.83</v>
      </c>
      <c r="Z118" s="89">
        <v>2372</v>
      </c>
      <c r="AA118" s="89">
        <v>756556.89</v>
      </c>
      <c r="AB118" s="89">
        <v>38511.39</v>
      </c>
      <c r="AE118" s="89">
        <v>120</v>
      </c>
    </row>
    <row r="119" spans="1:31" x14ac:dyDescent="0.2">
      <c r="A119" s="327" t="s">
        <v>3318</v>
      </c>
      <c r="B119" s="88">
        <v>114340.45</v>
      </c>
      <c r="C119" s="88">
        <v>0</v>
      </c>
      <c r="D119" s="88">
        <v>16740.25</v>
      </c>
      <c r="E119" s="44">
        <v>407691.23</v>
      </c>
      <c r="F119" s="44">
        <v>190526.64</v>
      </c>
      <c r="J119" s="231">
        <v>7500</v>
      </c>
      <c r="L119" s="231">
        <v>0</v>
      </c>
      <c r="O119" s="44">
        <v>-1653338.49</v>
      </c>
      <c r="P119" s="44">
        <v>2404357.2799999998</v>
      </c>
      <c r="Q119" s="73">
        <v>504.94</v>
      </c>
      <c r="S119" s="73">
        <v>944148.73</v>
      </c>
      <c r="T119" s="73">
        <v>81250</v>
      </c>
      <c r="V119" s="73">
        <v>1208390</v>
      </c>
      <c r="W119" s="73">
        <v>142600</v>
      </c>
      <c r="X119" s="89">
        <v>1565454</v>
      </c>
      <c r="Y119" s="89">
        <v>10160</v>
      </c>
      <c r="Z119" s="89">
        <v>2720</v>
      </c>
      <c r="AA119" s="89">
        <v>674488.41</v>
      </c>
      <c r="AB119" s="89">
        <v>153291.48000000001</v>
      </c>
    </row>
    <row r="120" spans="1:31" x14ac:dyDescent="0.2">
      <c r="A120" s="327" t="s">
        <v>3319</v>
      </c>
      <c r="B120" s="88">
        <v>246168.72</v>
      </c>
      <c r="C120" s="88">
        <v>0</v>
      </c>
      <c r="D120" s="88">
        <v>42085.69</v>
      </c>
      <c r="E120" s="44">
        <v>22734.92</v>
      </c>
      <c r="F120" s="44">
        <v>186316.72</v>
      </c>
      <c r="L120" s="231">
        <v>3262.46</v>
      </c>
      <c r="O120" s="44">
        <v>-2635983.62</v>
      </c>
      <c r="P120" s="44">
        <v>3154007.83</v>
      </c>
      <c r="S120" s="73">
        <v>898161.71</v>
      </c>
      <c r="T120" s="73">
        <v>95100</v>
      </c>
      <c r="U120" s="73">
        <v>988.83</v>
      </c>
      <c r="V120" s="73">
        <v>1206990</v>
      </c>
      <c r="W120" s="73">
        <v>144100</v>
      </c>
      <c r="X120" s="89">
        <v>1550453</v>
      </c>
      <c r="Y120" s="89">
        <v>13440</v>
      </c>
      <c r="Z120" s="89">
        <v>15148</v>
      </c>
      <c r="AA120" s="89">
        <v>663264.75</v>
      </c>
      <c r="AB120" s="89">
        <v>127015.41</v>
      </c>
    </row>
    <row r="121" spans="1:31" x14ac:dyDescent="0.2">
      <c r="A121" s="327" t="s">
        <v>3320</v>
      </c>
      <c r="B121" s="88">
        <v>348483.24</v>
      </c>
      <c r="C121" s="88">
        <v>0</v>
      </c>
      <c r="D121" s="88">
        <v>57464.24</v>
      </c>
      <c r="E121" s="44">
        <v>716309.08</v>
      </c>
      <c r="F121" s="44">
        <v>343007.48</v>
      </c>
      <c r="J121" s="231">
        <v>14700</v>
      </c>
      <c r="K121" s="231">
        <v>170515</v>
      </c>
      <c r="L121" s="231">
        <v>0</v>
      </c>
      <c r="O121" s="44">
        <v>-1020287.87</v>
      </c>
      <c r="P121" s="44">
        <v>2272032.2400000002</v>
      </c>
      <c r="S121" s="73">
        <v>1265122.1000000001</v>
      </c>
      <c r="U121" s="73">
        <v>1201.43</v>
      </c>
      <c r="V121" s="73">
        <v>1054978.3999999999</v>
      </c>
      <c r="W121" s="73">
        <v>93600</v>
      </c>
      <c r="X121" s="89">
        <v>1236611.3999999999</v>
      </c>
      <c r="AA121" s="89">
        <v>968856.56</v>
      </c>
      <c r="AB121" s="89">
        <v>178329.3</v>
      </c>
      <c r="AE121" s="89">
        <v>2800</v>
      </c>
    </row>
    <row r="122" spans="1:31" x14ac:dyDescent="0.2">
      <c r="A122" s="327" t="s">
        <v>3321</v>
      </c>
      <c r="B122" s="88">
        <v>131801.43</v>
      </c>
      <c r="C122" s="88">
        <v>0</v>
      </c>
      <c r="D122" s="88">
        <v>200847.71</v>
      </c>
      <c r="E122" s="44">
        <v>304198.28000000003</v>
      </c>
      <c r="F122" s="44">
        <v>142323.17000000001</v>
      </c>
      <c r="J122" s="231">
        <v>13872.51</v>
      </c>
      <c r="L122" s="231">
        <v>0</v>
      </c>
      <c r="O122" s="44">
        <v>-748861.29</v>
      </c>
      <c r="P122" s="44">
        <v>1679735.01</v>
      </c>
      <c r="S122" s="73">
        <v>674680.88</v>
      </c>
      <c r="T122" s="73">
        <v>20760</v>
      </c>
      <c r="U122" s="73">
        <v>814.62</v>
      </c>
      <c r="V122" s="73">
        <v>526320</v>
      </c>
      <c r="W122" s="73">
        <v>141300</v>
      </c>
      <c r="X122" s="89">
        <v>789335</v>
      </c>
      <c r="AA122" s="89">
        <v>603773.13</v>
      </c>
      <c r="AB122" s="89">
        <v>136343.01</v>
      </c>
    </row>
    <row r="123" spans="1:31" x14ac:dyDescent="0.2">
      <c r="A123" s="327" t="s">
        <v>3322</v>
      </c>
      <c r="B123" s="88">
        <v>286214.55</v>
      </c>
      <c r="C123" s="88">
        <v>0</v>
      </c>
      <c r="D123" s="88">
        <v>76616.399999999994</v>
      </c>
      <c r="E123" s="44">
        <v>52767.78</v>
      </c>
      <c r="F123" s="44">
        <v>157076.66</v>
      </c>
      <c r="J123" s="231">
        <v>20700</v>
      </c>
      <c r="L123" s="231">
        <v>205.61</v>
      </c>
      <c r="O123" s="44">
        <v>-1011496.28</v>
      </c>
      <c r="P123" s="44">
        <v>1611506.92</v>
      </c>
      <c r="S123" s="73">
        <v>711203.98</v>
      </c>
      <c r="T123" s="73">
        <v>39000</v>
      </c>
      <c r="U123" s="73">
        <v>1195.27</v>
      </c>
      <c r="V123" s="73">
        <v>1174560</v>
      </c>
      <c r="W123" s="73">
        <v>220341.87</v>
      </c>
      <c r="X123" s="89">
        <v>1491651</v>
      </c>
      <c r="Y123" s="89">
        <v>3640</v>
      </c>
      <c r="Z123" s="89">
        <v>5264</v>
      </c>
      <c r="AA123" s="89">
        <v>585418.93000000005</v>
      </c>
      <c r="AB123" s="89">
        <v>108568.05</v>
      </c>
    </row>
    <row r="124" spans="1:31" x14ac:dyDescent="0.2">
      <c r="A124" s="327" t="s">
        <v>3323</v>
      </c>
      <c r="B124" s="88">
        <v>236859.73</v>
      </c>
      <c r="C124" s="88">
        <v>56359.26</v>
      </c>
      <c r="D124" s="88">
        <v>123507.7</v>
      </c>
      <c r="E124" s="44">
        <v>7997.62</v>
      </c>
      <c r="F124" s="44">
        <v>495497.57</v>
      </c>
      <c r="I124" s="231">
        <v>59800</v>
      </c>
      <c r="J124" s="231">
        <v>17250</v>
      </c>
      <c r="L124" s="231">
        <v>802</v>
      </c>
      <c r="O124" s="44">
        <v>-5872.3</v>
      </c>
      <c r="P124" s="44">
        <v>667875.67000000004</v>
      </c>
      <c r="S124" s="73">
        <v>817228.33</v>
      </c>
      <c r="T124" s="73">
        <v>86250</v>
      </c>
      <c r="U124" s="73">
        <v>931.07</v>
      </c>
      <c r="V124" s="73">
        <v>219073</v>
      </c>
      <c r="W124" s="73">
        <v>287700</v>
      </c>
      <c r="X124" s="89">
        <v>686179</v>
      </c>
      <c r="Z124" s="89">
        <v>6046</v>
      </c>
      <c r="AA124" s="89">
        <v>465219.75</v>
      </c>
      <c r="AB124" s="89">
        <v>73371.14</v>
      </c>
    </row>
    <row r="125" spans="1:31" x14ac:dyDescent="0.2">
      <c r="A125" s="327" t="s">
        <v>3324</v>
      </c>
      <c r="B125" s="88">
        <v>140619.81</v>
      </c>
      <c r="C125" s="88">
        <v>0</v>
      </c>
      <c r="D125" s="88">
        <v>67470.38</v>
      </c>
      <c r="E125" s="44">
        <v>662010.42000000004</v>
      </c>
      <c r="F125" s="44">
        <v>384519.55</v>
      </c>
      <c r="G125" s="44">
        <v>624.91</v>
      </c>
      <c r="I125" s="231">
        <v>0</v>
      </c>
      <c r="J125" s="231">
        <v>47735</v>
      </c>
      <c r="L125" s="231">
        <v>0</v>
      </c>
      <c r="O125" s="44">
        <v>446698.11</v>
      </c>
      <c r="P125" s="44">
        <v>654977.96</v>
      </c>
      <c r="R125" s="73">
        <v>7200</v>
      </c>
      <c r="S125" s="73">
        <v>1231285.1100000001</v>
      </c>
      <c r="T125" s="73">
        <v>84200</v>
      </c>
      <c r="U125" s="73">
        <v>807.63</v>
      </c>
      <c r="V125" s="73">
        <v>361196.4</v>
      </c>
      <c r="W125" s="73">
        <v>278300</v>
      </c>
      <c r="X125" s="89">
        <v>851092.4</v>
      </c>
      <c r="Y125" s="89">
        <v>960</v>
      </c>
      <c r="Z125" s="89">
        <v>600</v>
      </c>
      <c r="AA125" s="89">
        <v>665505.21</v>
      </c>
      <c r="AB125" s="89">
        <v>338997.53</v>
      </c>
    </row>
    <row r="126" spans="1:31" x14ac:dyDescent="0.2">
      <c r="A126" s="327" t="s">
        <v>3325</v>
      </c>
      <c r="B126" s="88">
        <v>306486.83</v>
      </c>
      <c r="C126" s="88">
        <v>0</v>
      </c>
      <c r="D126" s="88">
        <v>258394.2</v>
      </c>
      <c r="E126" s="44">
        <v>338050.93</v>
      </c>
      <c r="F126" s="44">
        <v>117022.89</v>
      </c>
      <c r="J126" s="231">
        <v>6000</v>
      </c>
      <c r="L126" s="231">
        <v>387</v>
      </c>
      <c r="O126" s="44">
        <v>-2044967.57</v>
      </c>
      <c r="P126" s="44">
        <v>3175397.16</v>
      </c>
      <c r="S126" s="73">
        <v>869433.48</v>
      </c>
      <c r="T126" s="73">
        <v>149450</v>
      </c>
      <c r="U126" s="73">
        <v>729.75</v>
      </c>
      <c r="V126" s="73">
        <v>1943880</v>
      </c>
      <c r="X126" s="89">
        <v>2065654</v>
      </c>
      <c r="AA126" s="89">
        <v>768634.27</v>
      </c>
      <c r="AB126" s="89">
        <v>246066.7</v>
      </c>
    </row>
    <row r="127" spans="1:31" x14ac:dyDescent="0.2">
      <c r="A127" s="327" t="s">
        <v>3326</v>
      </c>
      <c r="B127" s="88">
        <v>265573.75</v>
      </c>
      <c r="C127" s="88">
        <v>0</v>
      </c>
      <c r="D127" s="88">
        <v>54222.3</v>
      </c>
      <c r="E127" s="44">
        <v>113674.02</v>
      </c>
      <c r="F127" s="44">
        <v>17205.73</v>
      </c>
      <c r="J127" s="231">
        <v>6440</v>
      </c>
      <c r="L127" s="231">
        <v>0</v>
      </c>
      <c r="O127" s="44">
        <v>-874407.51</v>
      </c>
      <c r="P127" s="44">
        <v>1191484.79</v>
      </c>
      <c r="S127" s="73">
        <v>716309.77</v>
      </c>
      <c r="T127" s="73">
        <v>48800</v>
      </c>
      <c r="U127" s="73">
        <v>888.83</v>
      </c>
      <c r="V127" s="73">
        <v>887160</v>
      </c>
      <c r="W127" s="73">
        <v>22680</v>
      </c>
      <c r="X127" s="89">
        <v>1153924</v>
      </c>
      <c r="Y127" s="89">
        <v>8120</v>
      </c>
      <c r="Z127" s="89">
        <v>7270</v>
      </c>
      <c r="AA127" s="89">
        <v>344797.25</v>
      </c>
      <c r="AB127" s="89">
        <v>34568.83</v>
      </c>
    </row>
    <row r="128" spans="1:31" x14ac:dyDescent="0.2">
      <c r="A128" s="327" t="s">
        <v>3327</v>
      </c>
      <c r="B128" s="88">
        <v>410991.55</v>
      </c>
      <c r="C128" s="88">
        <v>0</v>
      </c>
      <c r="D128" s="88">
        <v>306204.82</v>
      </c>
      <c r="E128" s="44">
        <v>2249537.9</v>
      </c>
      <c r="F128" s="44">
        <v>158134.12</v>
      </c>
      <c r="J128" s="231">
        <v>4500</v>
      </c>
      <c r="L128" s="231">
        <v>380</v>
      </c>
      <c r="O128" s="44">
        <v>2035937.83</v>
      </c>
      <c r="P128" s="44">
        <v>918887.6</v>
      </c>
      <c r="S128" s="73">
        <v>755721.57</v>
      </c>
      <c r="T128" s="73">
        <v>151283</v>
      </c>
      <c r="U128" s="73">
        <v>366.04</v>
      </c>
      <c r="V128" s="73">
        <v>1749450</v>
      </c>
      <c r="W128" s="73">
        <v>11340</v>
      </c>
      <c r="X128" s="89">
        <v>1970037</v>
      </c>
      <c r="Y128" s="89">
        <v>8500</v>
      </c>
      <c r="Z128" s="89">
        <v>3890</v>
      </c>
      <c r="AA128" s="89">
        <v>332382.96999999997</v>
      </c>
      <c r="AB128" s="89">
        <v>188187.68</v>
      </c>
    </row>
    <row r="129" spans="1:31" x14ac:dyDescent="0.2">
      <c r="A129" s="327" t="s">
        <v>3328</v>
      </c>
      <c r="B129" s="88">
        <v>278246.15000000002</v>
      </c>
      <c r="C129" s="88">
        <v>0</v>
      </c>
      <c r="D129" s="88">
        <v>48047.1</v>
      </c>
      <c r="E129" s="44">
        <v>163597</v>
      </c>
      <c r="F129" s="44">
        <v>72851.600000000006</v>
      </c>
      <c r="J129" s="231">
        <v>5000</v>
      </c>
      <c r="L129" s="231">
        <v>1685.76</v>
      </c>
      <c r="O129" s="44">
        <v>-1037641.14</v>
      </c>
      <c r="P129" s="44">
        <v>1855787.89</v>
      </c>
      <c r="S129" s="73">
        <v>788344.13</v>
      </c>
      <c r="T129" s="73">
        <v>54700</v>
      </c>
      <c r="U129" s="73">
        <v>1249.1500000000001</v>
      </c>
      <c r="V129" s="73">
        <v>1415180</v>
      </c>
      <c r="X129" s="89">
        <v>1652661</v>
      </c>
      <c r="Z129" s="89">
        <v>500</v>
      </c>
      <c r="AA129" s="89">
        <v>725931.58</v>
      </c>
      <c r="AB129" s="89">
        <v>142471.35999999999</v>
      </c>
    </row>
    <row r="130" spans="1:31" x14ac:dyDescent="0.2">
      <c r="A130" s="327" t="s">
        <v>3329</v>
      </c>
      <c r="B130" s="88">
        <v>303566.07</v>
      </c>
      <c r="C130" s="88">
        <v>0</v>
      </c>
      <c r="D130" s="88">
        <v>34391.660000000003</v>
      </c>
      <c r="E130" s="44">
        <v>392931.78</v>
      </c>
      <c r="F130" s="44">
        <v>92781.71</v>
      </c>
      <c r="J130" s="231">
        <v>0</v>
      </c>
      <c r="L130" s="231">
        <v>852.5</v>
      </c>
      <c r="O130" s="44">
        <v>-480994.83</v>
      </c>
      <c r="P130" s="44">
        <v>1498231.3</v>
      </c>
      <c r="S130" s="73">
        <v>987445.59</v>
      </c>
      <c r="T130" s="73">
        <v>58000</v>
      </c>
      <c r="U130" s="73">
        <v>1154.03</v>
      </c>
      <c r="V130" s="73">
        <v>997510</v>
      </c>
      <c r="X130" s="89">
        <v>1413384</v>
      </c>
      <c r="Y130" s="89">
        <v>14430</v>
      </c>
      <c r="Z130" s="89">
        <v>14556</v>
      </c>
      <c r="AA130" s="89">
        <v>643574.5</v>
      </c>
      <c r="AB130" s="89">
        <v>152082.87</v>
      </c>
      <c r="AE130" s="89">
        <v>500</v>
      </c>
    </row>
    <row r="131" spans="1:31" x14ac:dyDescent="0.2">
      <c r="A131" s="327" t="s">
        <v>3330</v>
      </c>
      <c r="B131" s="88">
        <v>374588.12</v>
      </c>
      <c r="C131" s="88">
        <v>0</v>
      </c>
      <c r="D131" s="88">
        <v>17728.650000000001</v>
      </c>
      <c r="E131" s="44">
        <v>276819.09999999998</v>
      </c>
      <c r="F131" s="44">
        <v>-30934.93</v>
      </c>
      <c r="L131" s="231">
        <v>1683.82</v>
      </c>
      <c r="O131" s="44">
        <v>-1562228.26</v>
      </c>
      <c r="P131" s="44">
        <v>2202136.4300000002</v>
      </c>
      <c r="S131" s="73">
        <v>1167806.57</v>
      </c>
      <c r="T131" s="73">
        <v>55650</v>
      </c>
      <c r="U131" s="73">
        <v>876.45</v>
      </c>
      <c r="V131" s="73">
        <v>1342990</v>
      </c>
      <c r="X131" s="89">
        <v>1935584</v>
      </c>
      <c r="AA131" s="89">
        <v>366414.44</v>
      </c>
      <c r="AB131" s="89">
        <v>268715.63</v>
      </c>
    </row>
    <row r="132" spans="1:31" x14ac:dyDescent="0.2">
      <c r="A132" s="327" t="s">
        <v>3331</v>
      </c>
      <c r="B132" s="88">
        <v>491236.56</v>
      </c>
      <c r="C132" s="88">
        <v>0</v>
      </c>
      <c r="D132" s="88">
        <v>12599.06</v>
      </c>
      <c r="E132" s="44">
        <v>2258524.61</v>
      </c>
      <c r="F132" s="44">
        <v>750361.43</v>
      </c>
      <c r="J132" s="231">
        <v>8500</v>
      </c>
      <c r="L132" s="231">
        <v>506.5</v>
      </c>
      <c r="O132" s="44">
        <v>3120402.42</v>
      </c>
      <c r="P132" s="44">
        <v>655276.54</v>
      </c>
      <c r="S132" s="73">
        <v>877145.3</v>
      </c>
      <c r="T132" s="73">
        <v>104000</v>
      </c>
      <c r="U132" s="73">
        <v>1326.51</v>
      </c>
      <c r="V132" s="73">
        <v>1329820</v>
      </c>
      <c r="W132" s="73">
        <v>135828</v>
      </c>
      <c r="X132" s="89">
        <v>1715188</v>
      </c>
      <c r="Y132" s="89">
        <v>18120</v>
      </c>
      <c r="Z132" s="89">
        <v>8800</v>
      </c>
      <c r="AA132" s="89">
        <v>539265.6</v>
      </c>
      <c r="AB132" s="89">
        <v>438710.01</v>
      </c>
    </row>
    <row r="133" spans="1:31" x14ac:dyDescent="0.2">
      <c r="A133" s="327" t="s">
        <v>3332</v>
      </c>
      <c r="B133" s="88">
        <v>348175.25</v>
      </c>
      <c r="C133" s="88">
        <v>3280</v>
      </c>
      <c r="D133" s="88">
        <v>173021.81</v>
      </c>
      <c r="E133" s="44">
        <v>1369209.45</v>
      </c>
      <c r="F133" s="44">
        <v>8541.11</v>
      </c>
      <c r="J133" s="231">
        <v>40000</v>
      </c>
      <c r="L133" s="231">
        <v>3571.62</v>
      </c>
      <c r="O133" s="44">
        <v>-99997.02</v>
      </c>
      <c r="P133" s="44">
        <v>1904716.16</v>
      </c>
      <c r="S133" s="73">
        <v>1315791.07</v>
      </c>
      <c r="U133" s="73">
        <v>668.73</v>
      </c>
      <c r="V133" s="73">
        <v>954110</v>
      </c>
      <c r="X133" s="89">
        <v>1444017</v>
      </c>
      <c r="AA133" s="89">
        <v>599136.15</v>
      </c>
      <c r="AB133" s="89">
        <v>173479.79</v>
      </c>
    </row>
    <row r="134" spans="1:31" x14ac:dyDescent="0.2">
      <c r="A134" s="327" t="s">
        <v>3333</v>
      </c>
      <c r="B134" s="88">
        <v>292996.88</v>
      </c>
      <c r="C134" s="88">
        <v>0</v>
      </c>
      <c r="D134" s="88">
        <v>148345.16</v>
      </c>
      <c r="E134" s="44">
        <v>373145.02</v>
      </c>
      <c r="F134" s="44">
        <v>52158.78</v>
      </c>
      <c r="L134" s="231">
        <v>0</v>
      </c>
      <c r="O134" s="44">
        <v>-1418883.31</v>
      </c>
      <c r="P134" s="44">
        <v>2482221.21</v>
      </c>
      <c r="S134" s="73">
        <v>919388.62</v>
      </c>
      <c r="T134" s="73">
        <v>128040</v>
      </c>
      <c r="U134" s="73">
        <v>651.91999999999996</v>
      </c>
      <c r="V134" s="73">
        <v>1466040</v>
      </c>
      <c r="X134" s="89">
        <v>1797400</v>
      </c>
      <c r="Y134" s="89">
        <v>4560</v>
      </c>
      <c r="Z134" s="89">
        <v>6028</v>
      </c>
      <c r="AA134" s="89">
        <v>675170.66</v>
      </c>
      <c r="AB134" s="89">
        <v>187653.94</v>
      </c>
      <c r="AC134" s="89">
        <v>40000</v>
      </c>
    </row>
    <row r="135" spans="1:31" x14ac:dyDescent="0.2">
      <c r="A135" s="327" t="s">
        <v>3334</v>
      </c>
      <c r="B135" s="88">
        <v>398294.16</v>
      </c>
      <c r="C135" s="88">
        <v>0</v>
      </c>
      <c r="D135" s="88">
        <v>367732.28</v>
      </c>
      <c r="E135" s="44">
        <v>679042.84</v>
      </c>
      <c r="F135" s="44">
        <v>51560.77</v>
      </c>
      <c r="L135" s="231">
        <v>932</v>
      </c>
      <c r="O135" s="44">
        <v>-2010352.2</v>
      </c>
      <c r="P135" s="44">
        <v>3637434.23</v>
      </c>
      <c r="S135" s="73">
        <v>878489.04</v>
      </c>
      <c r="T135" s="73">
        <v>58610</v>
      </c>
      <c r="U135" s="73">
        <v>1527.55</v>
      </c>
      <c r="V135" s="73">
        <v>1279560</v>
      </c>
      <c r="W135" s="73">
        <v>24132</v>
      </c>
      <c r="X135" s="89">
        <v>1512813</v>
      </c>
      <c r="Y135" s="89">
        <v>23040</v>
      </c>
      <c r="Z135" s="89">
        <v>6338</v>
      </c>
      <c r="AA135" s="89">
        <v>671578.65</v>
      </c>
      <c r="AB135" s="89">
        <v>159186.92000000001</v>
      </c>
      <c r="AE135" s="89">
        <v>746</v>
      </c>
    </row>
    <row r="136" spans="1:31" x14ac:dyDescent="0.2">
      <c r="A136" s="327" t="s">
        <v>3335</v>
      </c>
      <c r="B136" s="88">
        <v>448657.2</v>
      </c>
      <c r="C136" s="88">
        <v>28930</v>
      </c>
      <c r="D136" s="88">
        <v>173287.11</v>
      </c>
      <c r="E136" s="44">
        <v>-228263.03</v>
      </c>
      <c r="F136" s="44">
        <v>90680.73</v>
      </c>
      <c r="L136" s="231">
        <v>0</v>
      </c>
      <c r="P136" s="44">
        <v>364715.82</v>
      </c>
      <c r="S136" s="73">
        <v>867191.33</v>
      </c>
      <c r="T136" s="73">
        <v>353680</v>
      </c>
      <c r="U136" s="73">
        <v>952.86</v>
      </c>
      <c r="V136" s="73">
        <v>924770</v>
      </c>
      <c r="W136" s="73">
        <v>26000</v>
      </c>
      <c r="X136" s="89">
        <v>1031263.8</v>
      </c>
      <c r="Z136" s="89">
        <v>9972</v>
      </c>
      <c r="AA136" s="89">
        <v>744280.9</v>
      </c>
      <c r="AB136" s="89">
        <v>238077.85</v>
      </c>
      <c r="AD136" s="89">
        <v>423.45</v>
      </c>
    </row>
    <row r="137" spans="1:31" x14ac:dyDescent="0.2">
      <c r="A137" s="327" t="s">
        <v>3336</v>
      </c>
      <c r="B137" s="88">
        <v>472817.22</v>
      </c>
      <c r="C137" s="88">
        <v>51000</v>
      </c>
      <c r="D137" s="88">
        <v>38360.33</v>
      </c>
      <c r="E137" s="44">
        <v>86473.72</v>
      </c>
      <c r="F137" s="44">
        <v>280426.21999999997</v>
      </c>
      <c r="L137" s="231">
        <v>529</v>
      </c>
      <c r="O137" s="44">
        <v>205192.83</v>
      </c>
      <c r="P137" s="44">
        <v>431249.19</v>
      </c>
      <c r="S137" s="73">
        <v>800946.32</v>
      </c>
      <c r="U137" s="73">
        <v>1676.21</v>
      </c>
      <c r="V137" s="73">
        <v>91450</v>
      </c>
      <c r="X137" s="89">
        <v>208373</v>
      </c>
      <c r="AA137" s="89">
        <v>349078.94</v>
      </c>
      <c r="AB137" s="89">
        <v>6014.12</v>
      </c>
      <c r="AE137" s="89">
        <v>38500</v>
      </c>
    </row>
    <row r="138" spans="1:31" x14ac:dyDescent="0.2">
      <c r="A138" s="327" t="s">
        <v>3337</v>
      </c>
      <c r="B138" s="88">
        <v>161096.63</v>
      </c>
      <c r="C138" s="88">
        <v>0</v>
      </c>
      <c r="D138" s="88">
        <v>458557.55</v>
      </c>
      <c r="E138" s="44">
        <v>68270.81</v>
      </c>
      <c r="F138" s="44">
        <v>107502.01</v>
      </c>
      <c r="L138" s="231">
        <v>0</v>
      </c>
      <c r="O138" s="44">
        <v>-871553.72</v>
      </c>
      <c r="P138" s="44">
        <v>1781769.65</v>
      </c>
      <c r="S138" s="73">
        <v>854074.14</v>
      </c>
      <c r="T138" s="73">
        <v>34000</v>
      </c>
      <c r="U138" s="73">
        <v>809.79</v>
      </c>
      <c r="W138" s="73">
        <v>1980</v>
      </c>
      <c r="X138" s="89">
        <v>267312</v>
      </c>
      <c r="Y138" s="89">
        <v>23500</v>
      </c>
      <c r="AA138" s="89">
        <v>714813.86</v>
      </c>
      <c r="AB138" s="89">
        <v>27</v>
      </c>
    </row>
    <row r="139" spans="1:31" x14ac:dyDescent="0.2">
      <c r="A139" s="327" t="s">
        <v>3338</v>
      </c>
      <c r="B139" s="88">
        <v>659983.53</v>
      </c>
      <c r="C139" s="88">
        <v>0</v>
      </c>
      <c r="D139" s="88">
        <v>206017.4</v>
      </c>
      <c r="E139" s="44">
        <v>-171856.96</v>
      </c>
      <c r="F139" s="44">
        <v>122483.91</v>
      </c>
      <c r="J139" s="231">
        <v>34800</v>
      </c>
      <c r="L139" s="231">
        <v>805.84</v>
      </c>
      <c r="O139" s="44">
        <v>360197.92</v>
      </c>
      <c r="P139" s="44">
        <v>343312.84</v>
      </c>
      <c r="S139" s="73">
        <v>1435283.3</v>
      </c>
      <c r="T139" s="73">
        <v>87800</v>
      </c>
      <c r="U139" s="73">
        <v>1196.78</v>
      </c>
      <c r="V139" s="73">
        <v>1254240</v>
      </c>
      <c r="W139" s="73">
        <v>218216</v>
      </c>
      <c r="X139" s="89">
        <v>1623337</v>
      </c>
      <c r="Z139" s="89">
        <v>12146</v>
      </c>
      <c r="AA139" s="89">
        <v>960467.4</v>
      </c>
      <c r="AB139" s="89">
        <v>294474.40000000002</v>
      </c>
      <c r="AE139" s="89">
        <v>28800</v>
      </c>
    </row>
    <row r="140" spans="1:31" x14ac:dyDescent="0.2">
      <c r="A140" s="327" t="s">
        <v>3339</v>
      </c>
      <c r="B140" s="88">
        <v>464315.89</v>
      </c>
      <c r="C140" s="88">
        <v>40950</v>
      </c>
      <c r="D140" s="88">
        <v>327849.8</v>
      </c>
      <c r="E140" s="44">
        <v>537855.78</v>
      </c>
      <c r="F140" s="44">
        <v>608518.5</v>
      </c>
      <c r="L140" s="231">
        <v>1129</v>
      </c>
      <c r="P140" s="44">
        <v>1627802.29</v>
      </c>
      <c r="S140" s="73">
        <v>1167195.1100000001</v>
      </c>
      <c r="T140" s="73">
        <v>96300</v>
      </c>
      <c r="U140" s="73">
        <v>1359.44</v>
      </c>
      <c r="V140" s="73">
        <v>849800</v>
      </c>
      <c r="W140" s="73">
        <v>23000</v>
      </c>
      <c r="X140" s="89">
        <v>1115730</v>
      </c>
      <c r="Y140" s="89">
        <v>9356</v>
      </c>
      <c r="Z140" s="89">
        <v>23928</v>
      </c>
      <c r="AA140" s="89">
        <v>586766.71</v>
      </c>
      <c r="AB140" s="89">
        <v>51315.16</v>
      </c>
    </row>
    <row r="141" spans="1:31" x14ac:dyDescent="0.2">
      <c r="A141" s="327" t="s">
        <v>3340</v>
      </c>
      <c r="B141" s="88">
        <v>633279.5</v>
      </c>
      <c r="C141" s="88">
        <v>0</v>
      </c>
      <c r="D141" s="88">
        <v>621032.02</v>
      </c>
      <c r="E141" s="44">
        <v>17</v>
      </c>
      <c r="F141" s="44">
        <v>94876.17</v>
      </c>
      <c r="L141" s="231">
        <v>0</v>
      </c>
      <c r="O141" s="44">
        <v>-1279455.56</v>
      </c>
      <c r="P141" s="44">
        <v>2560000</v>
      </c>
      <c r="S141" s="73">
        <v>1301827.8400000001</v>
      </c>
      <c r="U141" s="73">
        <v>2044.42</v>
      </c>
      <c r="V141" s="73">
        <v>1496280</v>
      </c>
      <c r="W141" s="73">
        <v>24200</v>
      </c>
      <c r="X141" s="89">
        <v>1823267</v>
      </c>
      <c r="Y141" s="89">
        <v>28800</v>
      </c>
      <c r="Z141" s="89">
        <v>10204</v>
      </c>
      <c r="AA141" s="89">
        <v>806508.31</v>
      </c>
      <c r="AB141" s="89">
        <v>36912.699999999997</v>
      </c>
      <c r="AE141" s="89">
        <v>50000</v>
      </c>
    </row>
    <row r="142" spans="1:31" x14ac:dyDescent="0.2">
      <c r="A142" s="327" t="s">
        <v>3341</v>
      </c>
      <c r="B142" s="88">
        <v>479019.08</v>
      </c>
      <c r="C142" s="88">
        <v>0</v>
      </c>
      <c r="D142" s="88">
        <v>33677.120000000003</v>
      </c>
      <c r="E142" s="44">
        <v>766473.32</v>
      </c>
      <c r="F142" s="44">
        <v>38508.32</v>
      </c>
      <c r="L142" s="231">
        <v>0</v>
      </c>
      <c r="O142" s="44">
        <v>1369585.83</v>
      </c>
      <c r="S142" s="73">
        <v>152222.46</v>
      </c>
      <c r="U142" s="73">
        <v>1800.07</v>
      </c>
      <c r="V142" s="73">
        <v>1536980</v>
      </c>
      <c r="W142" s="73">
        <v>1296522.23</v>
      </c>
      <c r="X142" s="89">
        <v>2042003</v>
      </c>
      <c r="Z142" s="89">
        <v>54140</v>
      </c>
      <c r="AA142" s="89">
        <v>861230.27</v>
      </c>
      <c r="AB142" s="89">
        <v>82059.48</v>
      </c>
    </row>
    <row r="143" spans="1:31" x14ac:dyDescent="0.2">
      <c r="A143" s="327" t="s">
        <v>3342</v>
      </c>
      <c r="B143" s="88">
        <v>518662.67</v>
      </c>
      <c r="C143" s="88">
        <v>0</v>
      </c>
      <c r="D143" s="88">
        <v>61858.65</v>
      </c>
      <c r="E143" s="44">
        <v>1681099.12</v>
      </c>
      <c r="F143" s="44">
        <v>129389.1</v>
      </c>
      <c r="L143" s="231">
        <v>0</v>
      </c>
      <c r="O143" s="44">
        <v>7270.02</v>
      </c>
      <c r="P143" s="44">
        <v>2368242.5</v>
      </c>
      <c r="S143" s="73">
        <v>927611.24</v>
      </c>
      <c r="T143" s="73">
        <v>56000</v>
      </c>
      <c r="U143" s="73">
        <v>1274.01</v>
      </c>
      <c r="V143" s="73">
        <v>1266630</v>
      </c>
      <c r="X143" s="89">
        <v>1395156</v>
      </c>
      <c r="Y143" s="89">
        <v>40370</v>
      </c>
      <c r="AA143" s="89">
        <v>543198.19999999995</v>
      </c>
      <c r="AB143" s="89">
        <v>257294.03</v>
      </c>
    </row>
    <row r="144" spans="1:31" x14ac:dyDescent="0.2">
      <c r="A144" s="327" t="s">
        <v>3343</v>
      </c>
      <c r="B144" s="88">
        <v>442941.49</v>
      </c>
      <c r="C144" s="88">
        <v>0</v>
      </c>
      <c r="D144" s="88">
        <v>36029.51</v>
      </c>
      <c r="E144" s="44">
        <v>511943.62</v>
      </c>
      <c r="F144" s="44">
        <v>114612.63</v>
      </c>
      <c r="I144" s="231">
        <v>30000</v>
      </c>
      <c r="L144" s="231">
        <v>1234</v>
      </c>
      <c r="O144" s="44">
        <v>-252166.9</v>
      </c>
      <c r="P144" s="44">
        <v>1552681.09</v>
      </c>
      <c r="S144" s="73">
        <v>840137.63</v>
      </c>
      <c r="T144" s="73">
        <v>30800</v>
      </c>
      <c r="U144" s="73">
        <v>1362.6</v>
      </c>
      <c r="V144" s="73">
        <v>757380</v>
      </c>
      <c r="W144" s="73">
        <v>102239.4</v>
      </c>
      <c r="X144" s="89">
        <v>905920</v>
      </c>
      <c r="Y144" s="89">
        <v>21346</v>
      </c>
      <c r="AA144" s="89">
        <v>833762.84</v>
      </c>
      <c r="AB144" s="89">
        <v>196700.73</v>
      </c>
      <c r="AE144" s="89">
        <v>411</v>
      </c>
    </row>
    <row r="145" spans="1:31" x14ac:dyDescent="0.2">
      <c r="A145" s="327" t="s">
        <v>3357</v>
      </c>
      <c r="B145" s="88">
        <v>869759.51</v>
      </c>
      <c r="C145" s="88">
        <v>23040</v>
      </c>
      <c r="D145" s="88">
        <v>107712.25</v>
      </c>
      <c r="E145" s="44">
        <v>1555433.43</v>
      </c>
      <c r="F145" s="44">
        <v>647891.24</v>
      </c>
      <c r="J145" s="231">
        <v>50000</v>
      </c>
      <c r="L145" s="231">
        <v>4688.83</v>
      </c>
      <c r="P145" s="44">
        <v>2662147.65</v>
      </c>
      <c r="S145" s="73">
        <v>1065428.75</v>
      </c>
      <c r="T145" s="73">
        <v>72850</v>
      </c>
      <c r="U145" s="73">
        <v>1840.93</v>
      </c>
      <c r="V145" s="73">
        <v>396115.6</v>
      </c>
      <c r="X145" s="89">
        <v>510309.08</v>
      </c>
      <c r="Z145" s="89">
        <v>5140</v>
      </c>
      <c r="AA145" s="89">
        <v>426821.55</v>
      </c>
      <c r="AB145" s="89">
        <v>104564.7</v>
      </c>
      <c r="AE145" s="89">
        <v>2400</v>
      </c>
    </row>
    <row r="146" spans="1:31" x14ac:dyDescent="0.2">
      <c r="A146" s="327" t="s">
        <v>3344</v>
      </c>
      <c r="B146" s="88">
        <v>167248.21</v>
      </c>
      <c r="C146" s="88">
        <v>7720</v>
      </c>
      <c r="D146" s="88">
        <v>264199.52</v>
      </c>
      <c r="E146" s="44">
        <v>4</v>
      </c>
      <c r="F146" s="44">
        <v>39317.94</v>
      </c>
      <c r="L146" s="231">
        <v>477</v>
      </c>
      <c r="O146" s="44">
        <v>-1528020.4</v>
      </c>
      <c r="P146" s="44">
        <v>1849445.73</v>
      </c>
      <c r="S146" s="73">
        <v>825640.95999999996</v>
      </c>
      <c r="T146" s="73">
        <v>152600</v>
      </c>
      <c r="U146" s="73">
        <v>1109.45</v>
      </c>
      <c r="V146" s="73">
        <v>1039527.38</v>
      </c>
      <c r="W146" s="73">
        <v>147105</v>
      </c>
      <c r="X146" s="89">
        <v>1246035.3799999999</v>
      </c>
      <c r="Z146" s="89">
        <v>20870</v>
      </c>
      <c r="AA146" s="89">
        <v>712767.54</v>
      </c>
      <c r="AB146" s="89">
        <v>29722.53</v>
      </c>
    </row>
    <row r="147" spans="1:31" x14ac:dyDescent="0.2">
      <c r="A147" s="327" t="s">
        <v>3345</v>
      </c>
      <c r="B147" s="88">
        <v>333769.52</v>
      </c>
      <c r="C147" s="88">
        <v>0</v>
      </c>
      <c r="D147" s="88">
        <v>130960.63</v>
      </c>
      <c r="E147" s="44">
        <v>117184.61</v>
      </c>
      <c r="F147" s="44">
        <v>51873.91</v>
      </c>
      <c r="I147" s="231">
        <v>14000</v>
      </c>
      <c r="J147" s="231">
        <v>6750</v>
      </c>
      <c r="L147" s="231">
        <v>178</v>
      </c>
      <c r="O147" s="44">
        <v>-2314522.61</v>
      </c>
      <c r="P147" s="44">
        <v>2606531.4300000002</v>
      </c>
      <c r="S147" s="73">
        <v>842887.01</v>
      </c>
      <c r="T147" s="73">
        <v>202400</v>
      </c>
      <c r="U147" s="73">
        <v>597</v>
      </c>
      <c r="V147" s="73">
        <v>1563867.4</v>
      </c>
      <c r="W147" s="73">
        <v>471619.7</v>
      </c>
      <c r="X147" s="89">
        <v>1826909.1</v>
      </c>
      <c r="Y147" s="89">
        <v>28190</v>
      </c>
      <c r="AA147" s="89">
        <v>833647.27</v>
      </c>
      <c r="AB147" s="89">
        <v>71772.89</v>
      </c>
    </row>
    <row r="148" spans="1:31" x14ac:dyDescent="0.2">
      <c r="A148" s="327" t="s">
        <v>3346</v>
      </c>
      <c r="B148" s="88">
        <v>176119.37</v>
      </c>
      <c r="C148" s="88">
        <v>15000</v>
      </c>
      <c r="D148" s="88">
        <v>46158.01</v>
      </c>
      <c r="E148" s="44">
        <v>62284.81</v>
      </c>
      <c r="F148" s="44">
        <v>43503.79</v>
      </c>
      <c r="J148" s="231">
        <v>32475</v>
      </c>
      <c r="L148" s="231">
        <v>1029.7</v>
      </c>
      <c r="O148" s="44">
        <v>-733935.47</v>
      </c>
      <c r="P148" s="44">
        <v>1289115.33</v>
      </c>
      <c r="S148" s="73">
        <v>922418.13</v>
      </c>
      <c r="T148" s="73">
        <v>120000</v>
      </c>
      <c r="U148" s="73">
        <v>1377.49</v>
      </c>
      <c r="V148" s="73">
        <v>1381622</v>
      </c>
      <c r="W148" s="73">
        <v>87000</v>
      </c>
      <c r="X148" s="89">
        <v>1600648</v>
      </c>
      <c r="Y148" s="89">
        <v>7672</v>
      </c>
      <c r="AA148" s="89">
        <v>999049.43</v>
      </c>
      <c r="AB148" s="89">
        <v>80666.77</v>
      </c>
      <c r="AE148" s="89">
        <v>70000</v>
      </c>
    </row>
    <row r="149" spans="1:31" x14ac:dyDescent="0.2">
      <c r="A149" s="327" t="s">
        <v>3347</v>
      </c>
      <c r="B149" s="88">
        <v>190885.56</v>
      </c>
      <c r="C149" s="88">
        <v>0</v>
      </c>
      <c r="D149" s="88">
        <v>9450.56</v>
      </c>
      <c r="E149" s="44">
        <v>2071426.89</v>
      </c>
      <c r="F149" s="44">
        <v>121580.19</v>
      </c>
      <c r="J149" s="231">
        <v>27750</v>
      </c>
      <c r="L149" s="231">
        <v>205</v>
      </c>
      <c r="O149" s="44">
        <v>569193.94999999995</v>
      </c>
      <c r="P149" s="44">
        <v>2316929.4300000002</v>
      </c>
      <c r="S149" s="73">
        <v>958493.52</v>
      </c>
      <c r="T149" s="73">
        <v>115000</v>
      </c>
      <c r="U149" s="73">
        <v>1161.92</v>
      </c>
      <c r="V149" s="73">
        <v>995560</v>
      </c>
      <c r="W149" s="73">
        <v>205605.2</v>
      </c>
      <c r="X149" s="89">
        <v>1334598.2</v>
      </c>
      <c r="Y149" s="89">
        <v>7420</v>
      </c>
      <c r="AA149" s="89">
        <v>1223765.56</v>
      </c>
      <c r="AB149" s="89">
        <v>224761.06</v>
      </c>
      <c r="AE149" s="89">
        <v>6011</v>
      </c>
    </row>
    <row r="150" spans="1:31" x14ac:dyDescent="0.2">
      <c r="A150" s="327" t="s">
        <v>3348</v>
      </c>
      <c r="B150" s="88">
        <v>165767.78</v>
      </c>
      <c r="C150" s="88">
        <v>0</v>
      </c>
      <c r="D150" s="88">
        <v>61523.360000000001</v>
      </c>
      <c r="E150" s="44">
        <v>1032695.05</v>
      </c>
      <c r="F150" s="44">
        <v>36364</v>
      </c>
      <c r="I150" s="231">
        <v>0</v>
      </c>
      <c r="J150" s="231">
        <v>16833.13</v>
      </c>
      <c r="L150" s="231">
        <v>467</v>
      </c>
      <c r="O150" s="44">
        <v>-1223130.6200000001</v>
      </c>
      <c r="P150" s="44">
        <v>2601070</v>
      </c>
      <c r="S150" s="73">
        <v>717129.62</v>
      </c>
      <c r="T150" s="73">
        <v>139300</v>
      </c>
      <c r="U150" s="73">
        <v>1765.37</v>
      </c>
      <c r="V150" s="73">
        <v>643906.69999999995</v>
      </c>
      <c r="W150" s="73">
        <v>90558.9</v>
      </c>
      <c r="X150" s="89">
        <v>872117.6</v>
      </c>
      <c r="Z150" s="89">
        <v>17560</v>
      </c>
      <c r="AA150" s="89">
        <v>690211.88</v>
      </c>
      <c r="AB150" s="89">
        <v>111660.43</v>
      </c>
    </row>
    <row r="151" spans="1:31" x14ac:dyDescent="0.2">
      <c r="A151" s="327" t="s">
        <v>3302</v>
      </c>
      <c r="B151" s="88">
        <v>311372.90000000002</v>
      </c>
      <c r="C151" s="88">
        <v>0</v>
      </c>
      <c r="D151" s="88">
        <v>59229.56</v>
      </c>
      <c r="E151" s="44">
        <v>765175.3</v>
      </c>
      <c r="F151" s="44">
        <v>64725.11</v>
      </c>
      <c r="K151" s="231">
        <v>7650</v>
      </c>
      <c r="L151" s="231">
        <v>12300</v>
      </c>
      <c r="O151" s="44">
        <v>-266843.52000000002</v>
      </c>
      <c r="P151" s="44">
        <v>1440146.04</v>
      </c>
      <c r="S151" s="73">
        <v>997319.08</v>
      </c>
      <c r="U151" s="73">
        <v>705.4</v>
      </c>
      <c r="V151" s="73">
        <v>1268160</v>
      </c>
      <c r="W151" s="73">
        <v>1161</v>
      </c>
      <c r="X151" s="89">
        <v>1685133</v>
      </c>
      <c r="AA151" s="89">
        <v>391692.69</v>
      </c>
      <c r="AB151" s="89">
        <v>182340.44</v>
      </c>
      <c r="AE151" s="89">
        <v>929</v>
      </c>
    </row>
    <row r="152" spans="1:31" ht="13.5" customHeight="1" x14ac:dyDescent="0.2">
      <c r="A152" s="327" t="s">
        <v>3303</v>
      </c>
      <c r="B152" s="88">
        <v>209497.22</v>
      </c>
      <c r="C152" s="88">
        <v>0</v>
      </c>
      <c r="D152" s="88">
        <v>143372.84</v>
      </c>
      <c r="E152" s="44">
        <v>-24897.65</v>
      </c>
      <c r="F152" s="44">
        <v>-211032.03</v>
      </c>
      <c r="K152" s="231">
        <v>30700</v>
      </c>
      <c r="L152" s="231">
        <v>0</v>
      </c>
      <c r="O152" s="44">
        <v>-904389.01</v>
      </c>
      <c r="P152" s="44">
        <v>1115345.6000000001</v>
      </c>
      <c r="S152" s="73">
        <v>617147.09</v>
      </c>
      <c r="U152" s="73">
        <v>855.34</v>
      </c>
      <c r="V152" s="73">
        <v>1108480</v>
      </c>
      <c r="X152" s="89">
        <v>1270181</v>
      </c>
      <c r="Z152" s="89">
        <v>25894</v>
      </c>
      <c r="AA152" s="89">
        <v>344425.3</v>
      </c>
      <c r="AB152" s="89">
        <v>210698.34</v>
      </c>
    </row>
    <row r="153" spans="1:31" x14ac:dyDescent="0.2">
      <c r="A153" s="327" t="s">
        <v>3306</v>
      </c>
      <c r="B153" s="88">
        <v>685992.94</v>
      </c>
      <c r="C153" s="88">
        <v>0</v>
      </c>
      <c r="D153" s="88">
        <v>97116.23</v>
      </c>
      <c r="E153" s="44">
        <v>506075.09</v>
      </c>
      <c r="F153" s="44">
        <v>61306.66</v>
      </c>
      <c r="I153" s="231">
        <v>0</v>
      </c>
      <c r="J153" s="231">
        <v>7500</v>
      </c>
      <c r="K153" s="231">
        <v>76400</v>
      </c>
      <c r="L153" s="231">
        <v>0</v>
      </c>
      <c r="O153" s="44">
        <v>-262619.53000000003</v>
      </c>
      <c r="P153" s="44">
        <v>1161019.07</v>
      </c>
      <c r="S153" s="73">
        <v>1222600.1599999999</v>
      </c>
      <c r="T153" s="73">
        <v>111400</v>
      </c>
      <c r="U153" s="73">
        <v>1406.34</v>
      </c>
      <c r="V153" s="73">
        <v>1260060</v>
      </c>
      <c r="W153" s="73">
        <v>444094</v>
      </c>
      <c r="X153" s="89">
        <v>1803194.26</v>
      </c>
      <c r="Z153" s="89">
        <v>9156</v>
      </c>
      <c r="AA153" s="89">
        <v>757330.49</v>
      </c>
      <c r="AB153" s="89">
        <v>100269.37</v>
      </c>
      <c r="AE153" s="89">
        <v>1419</v>
      </c>
    </row>
    <row r="154" spans="1:31" x14ac:dyDescent="0.2">
      <c r="A154" s="327" t="s">
        <v>3354</v>
      </c>
      <c r="B154" s="88">
        <v>89967.69</v>
      </c>
      <c r="C154" s="88">
        <v>0</v>
      </c>
      <c r="D154" s="88">
        <v>-25161.38</v>
      </c>
      <c r="E154" s="44">
        <v>966270.2</v>
      </c>
      <c r="F154" s="44">
        <v>300422.49</v>
      </c>
      <c r="K154" s="231">
        <v>101675</v>
      </c>
      <c r="O154" s="44">
        <v>-344143.28</v>
      </c>
      <c r="P154" s="44">
        <v>1993235.29</v>
      </c>
      <c r="S154" s="73">
        <v>827941.7</v>
      </c>
      <c r="U154" s="73">
        <v>632</v>
      </c>
      <c r="V154" s="73">
        <v>1086720</v>
      </c>
      <c r="W154" s="73">
        <v>61200</v>
      </c>
      <c r="X154" s="89">
        <v>1254986</v>
      </c>
      <c r="Z154" s="89">
        <v>15560</v>
      </c>
      <c r="AA154" s="89">
        <v>792161.18</v>
      </c>
      <c r="AB154" s="89">
        <v>333054.53000000003</v>
      </c>
    </row>
    <row r="159" spans="1:31" x14ac:dyDescent="0.2">
      <c r="A159" s="327"/>
    </row>
    <row r="160" spans="1:31" x14ac:dyDescent="0.2">
      <c r="A160" s="327"/>
    </row>
    <row r="183" spans="1:31" x14ac:dyDescent="0.2">
      <c r="A183" s="327"/>
    </row>
    <row r="186" spans="1:31" s="45" customFormat="1" x14ac:dyDescent="0.2">
      <c r="B186" s="233"/>
      <c r="C186" s="233"/>
      <c r="D186" s="233"/>
      <c r="I186" s="325"/>
      <c r="J186" s="325"/>
      <c r="K186" s="325"/>
      <c r="L186" s="325"/>
      <c r="Q186" s="234"/>
      <c r="R186" s="234"/>
      <c r="S186" s="234"/>
      <c r="T186" s="234"/>
      <c r="U186" s="234"/>
      <c r="V186" s="234"/>
      <c r="W186" s="234"/>
      <c r="X186" s="235"/>
      <c r="Y186" s="235"/>
      <c r="Z186" s="235"/>
      <c r="AA186" s="235"/>
      <c r="AB186" s="235"/>
      <c r="AC186" s="235"/>
      <c r="AD186" s="235"/>
      <c r="AE186" s="235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O186"/>
  <sheetViews>
    <sheetView topLeftCell="AJ76" zoomScale="96" zoomScaleNormal="96" workbookViewId="0">
      <selection activeCell="AR86" sqref="AR86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44"/>
    <col min="6" max="8" width="33.125" style="88"/>
    <col min="9" max="12" width="33.125" style="44"/>
    <col min="13" max="16" width="33.125" style="231"/>
    <col min="17" max="20" width="33.125" style="44"/>
    <col min="21" max="27" width="33.125" style="73"/>
    <col min="28" max="35" width="33.125" style="89"/>
    <col min="36" max="36" width="19" style="76" bestFit="1" customWidth="1"/>
    <col min="37" max="37" width="15.5" style="31" bestFit="1" customWidth="1"/>
    <col min="38" max="38" width="15.125" style="21" bestFit="1" customWidth="1"/>
    <col min="39" max="39" width="15.125" style="15" bestFit="1" customWidth="1"/>
    <col min="40" max="40" width="15.125" style="16" bestFit="1" customWidth="1"/>
    <col min="41" max="41" width="16.875" style="21" bestFit="1" customWidth="1"/>
  </cols>
  <sheetData>
    <row r="1" spans="1:41" x14ac:dyDescent="0.2">
      <c r="E1" s="327" t="s">
        <v>2456</v>
      </c>
      <c r="F1" s="88" t="s">
        <v>2462</v>
      </c>
      <c r="G1" s="88" t="s">
        <v>2464</v>
      </c>
      <c r="H1" s="88" t="s">
        <v>2466</v>
      </c>
      <c r="I1" s="44" t="s">
        <v>2468</v>
      </c>
      <c r="J1" s="44" t="s">
        <v>2470</v>
      </c>
      <c r="K1" s="44" t="s">
        <v>2472</v>
      </c>
      <c r="L1" s="44" t="s">
        <v>2799</v>
      </c>
      <c r="M1" s="231" t="s">
        <v>2474</v>
      </c>
      <c r="N1" s="231" t="s">
        <v>2476</v>
      </c>
      <c r="O1" s="231" t="s">
        <v>2480</v>
      </c>
      <c r="P1" s="231" t="s">
        <v>2482</v>
      </c>
      <c r="Q1" s="44" t="s">
        <v>2484</v>
      </c>
      <c r="R1" s="44" t="s">
        <v>2486</v>
      </c>
      <c r="S1" s="44" t="s">
        <v>2488</v>
      </c>
      <c r="T1" s="44" t="s">
        <v>2490</v>
      </c>
      <c r="U1" s="73" t="s">
        <v>3017</v>
      </c>
      <c r="V1" s="73" t="s">
        <v>3359</v>
      </c>
      <c r="W1" s="73" t="s">
        <v>2492</v>
      </c>
      <c r="X1" s="73" t="s">
        <v>2494</v>
      </c>
      <c r="Y1" s="73" t="s">
        <v>2496</v>
      </c>
      <c r="Z1" s="73" t="s">
        <v>2498</v>
      </c>
      <c r="AA1" s="73" t="s">
        <v>2500</v>
      </c>
      <c r="AB1" s="89" t="s">
        <v>2502</v>
      </c>
      <c r="AC1" s="89" t="s">
        <v>2504</v>
      </c>
      <c r="AD1" s="89" t="s">
        <v>2506</v>
      </c>
      <c r="AE1" s="89" t="s">
        <v>2508</v>
      </c>
      <c r="AF1" s="89" t="s">
        <v>2510</v>
      </c>
      <c r="AG1" s="89" t="s">
        <v>3361</v>
      </c>
      <c r="AH1" s="89" t="s">
        <v>2805</v>
      </c>
      <c r="AI1" s="89" t="s">
        <v>2512</v>
      </c>
      <c r="AJ1" s="76" t="s">
        <v>6</v>
      </c>
      <c r="AK1" s="31" t="s">
        <v>7</v>
      </c>
      <c r="AL1" s="21" t="s">
        <v>8</v>
      </c>
      <c r="AM1" s="15" t="s">
        <v>9</v>
      </c>
      <c r="AN1" s="16" t="s">
        <v>10</v>
      </c>
      <c r="AO1" s="21" t="s">
        <v>11</v>
      </c>
    </row>
    <row r="2" spans="1:41" x14ac:dyDescent="0.2">
      <c r="E2" s="327" t="s">
        <v>2457</v>
      </c>
      <c r="F2" s="88" t="s">
        <v>2463</v>
      </c>
      <c r="G2" s="88" t="s">
        <v>2465</v>
      </c>
      <c r="H2" s="88" t="s">
        <v>2467</v>
      </c>
      <c r="I2" s="44" t="s">
        <v>2469</v>
      </c>
      <c r="J2" s="44" t="s">
        <v>2471</v>
      </c>
      <c r="K2" s="44" t="s">
        <v>2473</v>
      </c>
      <c r="L2" s="44" t="s">
        <v>2800</v>
      </c>
      <c r="M2" s="231" t="s">
        <v>2475</v>
      </c>
      <c r="N2" s="231" t="s">
        <v>2477</v>
      </c>
      <c r="O2" s="231" t="s">
        <v>2481</v>
      </c>
      <c r="P2" s="231" t="s">
        <v>2483</v>
      </c>
      <c r="Q2" s="44" t="s">
        <v>2485</v>
      </c>
      <c r="R2" s="44" t="s">
        <v>2487</v>
      </c>
      <c r="S2" s="44" t="s">
        <v>2489</v>
      </c>
      <c r="T2" s="44" t="s">
        <v>2491</v>
      </c>
      <c r="U2" s="73" t="s">
        <v>3018</v>
      </c>
      <c r="V2" s="73" t="s">
        <v>3360</v>
      </c>
      <c r="W2" s="73" t="s">
        <v>2493</v>
      </c>
      <c r="X2" s="73" t="s">
        <v>2495</v>
      </c>
      <c r="Y2" s="73" t="s">
        <v>2497</v>
      </c>
      <c r="Z2" s="73" t="s">
        <v>2499</v>
      </c>
      <c r="AA2" s="73" t="s">
        <v>2501</v>
      </c>
      <c r="AB2" s="89" t="s">
        <v>2503</v>
      </c>
      <c r="AC2" s="89" t="s">
        <v>2505</v>
      </c>
      <c r="AD2" s="89" t="s">
        <v>2507</v>
      </c>
      <c r="AE2" s="89" t="s">
        <v>2509</v>
      </c>
      <c r="AF2" s="89" t="s">
        <v>2511</v>
      </c>
      <c r="AG2" s="89" t="s">
        <v>3362</v>
      </c>
      <c r="AH2" s="89" t="s">
        <v>2806</v>
      </c>
      <c r="AI2" s="89" t="s">
        <v>2513</v>
      </c>
    </row>
    <row r="3" spans="1:41" x14ac:dyDescent="0.2">
      <c r="E3" s="327" t="s">
        <v>2458</v>
      </c>
      <c r="F3" s="88">
        <v>54151725.68</v>
      </c>
      <c r="G3" s="88">
        <v>1245729.23</v>
      </c>
      <c r="H3" s="88">
        <v>15554299.08</v>
      </c>
      <c r="I3" s="44">
        <v>103798054.02</v>
      </c>
      <c r="J3" s="44">
        <v>34322861.600000001</v>
      </c>
      <c r="K3" s="44">
        <v>625.91</v>
      </c>
      <c r="L3" s="44">
        <v>194900</v>
      </c>
      <c r="M3" s="231">
        <v>420600</v>
      </c>
      <c r="N3" s="231">
        <v>3398555.91</v>
      </c>
      <c r="O3" s="231">
        <v>2689042.95</v>
      </c>
      <c r="P3" s="231">
        <v>1184807.33</v>
      </c>
      <c r="Q3" s="44">
        <v>1043886</v>
      </c>
      <c r="R3" s="44">
        <v>-406076.5</v>
      </c>
      <c r="S3" s="44">
        <v>-73028452.920000002</v>
      </c>
      <c r="T3" s="44">
        <v>279071654.77999997</v>
      </c>
      <c r="U3" s="73">
        <v>11039.27</v>
      </c>
      <c r="V3" s="73">
        <v>27510</v>
      </c>
      <c r="W3" s="73">
        <v>133018042.59999999</v>
      </c>
      <c r="X3" s="73">
        <v>15324684.310000001</v>
      </c>
      <c r="Y3" s="73">
        <v>172055.88</v>
      </c>
      <c r="Z3" s="73">
        <v>170143798.09999999</v>
      </c>
      <c r="AA3" s="73">
        <v>20506570.670000002</v>
      </c>
      <c r="AB3" s="89">
        <v>217756845.12</v>
      </c>
      <c r="AC3" s="89">
        <v>1178849.1599999999</v>
      </c>
      <c r="AD3" s="89">
        <v>1116288.1100000001</v>
      </c>
      <c r="AE3" s="89">
        <v>95518865.049999997</v>
      </c>
      <c r="AF3" s="89">
        <v>28321593.010000002</v>
      </c>
      <c r="AG3" s="89">
        <v>40000</v>
      </c>
      <c r="AH3" s="89">
        <v>423.45</v>
      </c>
      <c r="AI3" s="89">
        <v>376658.96</v>
      </c>
      <c r="AJ3" s="76">
        <f t="shared" ref="AJ3:AO3" si="0">SUM(AJ4:AJ154)</f>
        <v>70951753.989999995</v>
      </c>
      <c r="AK3" s="31">
        <f t="shared" si="0"/>
        <v>7693006.1900000013</v>
      </c>
      <c r="AL3" s="21">
        <f t="shared" si="0"/>
        <v>63258747.799999975</v>
      </c>
      <c r="AM3" s="15">
        <f t="shared" si="0"/>
        <v>339203700.82999992</v>
      </c>
      <c r="AN3" s="16">
        <f t="shared" si="0"/>
        <v>344309522.85999995</v>
      </c>
      <c r="AO3" s="26">
        <f t="shared" si="0"/>
        <v>-5105822.0300000031</v>
      </c>
    </row>
    <row r="4" spans="1:41" x14ac:dyDescent="0.2">
      <c r="A4" t="s">
        <v>536</v>
      </c>
      <c r="B4" t="s">
        <v>538</v>
      </c>
      <c r="C4" s="71">
        <v>3670</v>
      </c>
      <c r="D4" s="58" t="s">
        <v>1264</v>
      </c>
      <c r="E4" s="327" t="s">
        <v>3210</v>
      </c>
      <c r="F4" s="88">
        <v>312525.69</v>
      </c>
      <c r="G4" s="88">
        <v>29512.95</v>
      </c>
      <c r="H4" s="88">
        <v>92842.01</v>
      </c>
      <c r="I4" s="44">
        <v>133182.72</v>
      </c>
      <c r="J4" s="44">
        <v>119211.63</v>
      </c>
      <c r="N4" s="231">
        <v>15971</v>
      </c>
      <c r="P4" s="231">
        <v>606</v>
      </c>
      <c r="Q4" s="44">
        <v>10500</v>
      </c>
      <c r="S4" s="44">
        <v>-1239423.6200000001</v>
      </c>
      <c r="T4" s="44">
        <v>2193223.69</v>
      </c>
      <c r="W4" s="73">
        <v>964975.01</v>
      </c>
      <c r="X4" s="73">
        <v>50955</v>
      </c>
      <c r="Y4" s="73">
        <v>1042.03</v>
      </c>
      <c r="Z4" s="73">
        <v>1386960</v>
      </c>
      <c r="AB4" s="89">
        <v>1520362.65</v>
      </c>
      <c r="AC4" s="89">
        <v>17430</v>
      </c>
      <c r="AD4" s="89">
        <v>14971.25</v>
      </c>
      <c r="AE4" s="89">
        <v>706955.88</v>
      </c>
      <c r="AF4" s="89">
        <v>437814.33</v>
      </c>
      <c r="AJ4" s="76">
        <f t="shared" ref="AJ4:AJ35" si="1">SUM(F4:H4)</f>
        <v>434880.65</v>
      </c>
      <c r="AK4" s="31">
        <f t="shared" ref="AK4:AK35" si="2">SUM(M4:P4)</f>
        <v>16577</v>
      </c>
      <c r="AL4" s="21">
        <f>AJ4-AK4</f>
        <v>418303.65</v>
      </c>
      <c r="AM4" s="15">
        <f>SUM(U4:AA4)</f>
        <v>2403932.04</v>
      </c>
      <c r="AN4" s="16">
        <f>SUM(AB4:AI4)</f>
        <v>2697534.11</v>
      </c>
      <c r="AO4" s="26">
        <f>AM4-AN4</f>
        <v>-293602.06999999983</v>
      </c>
    </row>
    <row r="5" spans="1:41" x14ac:dyDescent="0.2">
      <c r="A5" t="s">
        <v>536</v>
      </c>
      <c r="B5" t="s">
        <v>538</v>
      </c>
      <c r="C5" s="71">
        <v>5165</v>
      </c>
      <c r="D5" s="58" t="s">
        <v>1265</v>
      </c>
      <c r="E5" s="327" t="s">
        <v>3211</v>
      </c>
      <c r="F5" s="88">
        <v>516740.16</v>
      </c>
      <c r="G5" s="88">
        <v>0</v>
      </c>
      <c r="H5" s="88">
        <v>141935.67000000001</v>
      </c>
      <c r="I5" s="44">
        <v>876086.55</v>
      </c>
      <c r="J5" s="44">
        <v>609789.5</v>
      </c>
      <c r="N5" s="231">
        <v>8403</v>
      </c>
      <c r="P5" s="231">
        <v>0</v>
      </c>
      <c r="Q5" s="44">
        <v>42000</v>
      </c>
      <c r="S5" s="44">
        <v>563996.36</v>
      </c>
      <c r="T5" s="44">
        <v>1265427.9099999999</v>
      </c>
      <c r="W5" s="73">
        <v>1316039.79</v>
      </c>
      <c r="Y5" s="73">
        <v>1981.33</v>
      </c>
      <c r="Z5" s="73">
        <v>1725280</v>
      </c>
      <c r="AB5" s="89">
        <v>2075214.96</v>
      </c>
      <c r="AC5" s="89">
        <v>1980</v>
      </c>
      <c r="AD5" s="89">
        <v>7120</v>
      </c>
      <c r="AE5" s="89">
        <v>685786.58</v>
      </c>
      <c r="AF5" s="89">
        <v>7514.97</v>
      </c>
      <c r="AI5" s="89">
        <v>960</v>
      </c>
      <c r="AJ5" s="76">
        <f t="shared" si="1"/>
        <v>658675.82999999996</v>
      </c>
      <c r="AK5" s="31">
        <f t="shared" si="2"/>
        <v>8403</v>
      </c>
      <c r="AL5" s="21">
        <f t="shared" ref="AL5:AL68" si="3">AJ5-AK5</f>
        <v>650272.82999999996</v>
      </c>
      <c r="AM5" s="15">
        <f t="shared" ref="AM5:AM68" si="4">SUM(U5:AA5)</f>
        <v>3043301.12</v>
      </c>
      <c r="AN5" s="16">
        <f t="shared" ref="AN5:AN68" si="5">SUM(AB5:AI5)</f>
        <v>2778576.5100000002</v>
      </c>
      <c r="AO5" s="26">
        <f t="shared" ref="AO5:AO68" si="6">AM5-AN5</f>
        <v>264724.60999999987</v>
      </c>
    </row>
    <row r="6" spans="1:41" x14ac:dyDescent="0.2">
      <c r="A6" t="s">
        <v>536</v>
      </c>
      <c r="B6" t="s">
        <v>538</v>
      </c>
      <c r="C6" s="71">
        <v>4663</v>
      </c>
      <c r="D6" s="58" t="s">
        <v>1266</v>
      </c>
      <c r="E6" s="327" t="s">
        <v>3212</v>
      </c>
      <c r="F6" s="88">
        <v>344972.28</v>
      </c>
      <c r="G6" s="88">
        <v>0</v>
      </c>
      <c r="H6" s="88">
        <v>138167.71</v>
      </c>
      <c r="I6" s="44">
        <v>1019282.48</v>
      </c>
      <c r="J6" s="44">
        <v>813273.22</v>
      </c>
      <c r="M6" s="231">
        <v>2000</v>
      </c>
      <c r="N6" s="231">
        <v>13340</v>
      </c>
      <c r="O6" s="231">
        <v>97390</v>
      </c>
      <c r="P6" s="231">
        <v>1494.91</v>
      </c>
      <c r="Q6" s="44">
        <v>6000</v>
      </c>
      <c r="S6" s="44">
        <v>-1106957.3999999999</v>
      </c>
      <c r="T6" s="44">
        <v>3482828.65</v>
      </c>
      <c r="W6" s="73">
        <v>924912.01</v>
      </c>
      <c r="X6" s="73">
        <v>173700</v>
      </c>
      <c r="Y6" s="73">
        <v>1324.55</v>
      </c>
      <c r="Z6" s="73">
        <v>1692220</v>
      </c>
      <c r="AA6" s="73">
        <v>174785</v>
      </c>
      <c r="AB6" s="89">
        <v>2002562</v>
      </c>
      <c r="AC6" s="89">
        <v>4780</v>
      </c>
      <c r="AD6" s="89">
        <v>600</v>
      </c>
      <c r="AE6" s="89">
        <v>946931.4</v>
      </c>
      <c r="AF6" s="89">
        <v>192468.63</v>
      </c>
      <c r="AJ6" s="76">
        <f t="shared" si="1"/>
        <v>483139.99</v>
      </c>
      <c r="AK6" s="31">
        <f t="shared" si="2"/>
        <v>114224.91</v>
      </c>
      <c r="AL6" s="21">
        <f t="shared" si="3"/>
        <v>368915.07999999996</v>
      </c>
      <c r="AM6" s="15">
        <f t="shared" si="4"/>
        <v>2966941.56</v>
      </c>
      <c r="AN6" s="16">
        <f t="shared" si="5"/>
        <v>3147342.03</v>
      </c>
      <c r="AO6" s="26">
        <f t="shared" si="6"/>
        <v>-180400.46999999974</v>
      </c>
    </row>
    <row r="7" spans="1:41" x14ac:dyDescent="0.2">
      <c r="A7" t="s">
        <v>536</v>
      </c>
      <c r="B7" t="s">
        <v>538</v>
      </c>
      <c r="C7" s="71">
        <v>4364</v>
      </c>
      <c r="D7" s="58" t="s">
        <v>1267</v>
      </c>
      <c r="E7" s="327" t="s">
        <v>3213</v>
      </c>
      <c r="F7" s="88">
        <v>260863.65</v>
      </c>
      <c r="G7" s="88">
        <v>0</v>
      </c>
      <c r="H7" s="88">
        <v>138298.01999999999</v>
      </c>
      <c r="I7" s="44">
        <v>438075.86</v>
      </c>
      <c r="J7" s="44">
        <v>357192.07</v>
      </c>
      <c r="N7" s="231">
        <v>163726.63</v>
      </c>
      <c r="P7" s="231">
        <v>11486</v>
      </c>
      <c r="Q7" s="44">
        <v>48000</v>
      </c>
      <c r="S7" s="44">
        <v>-2841298.55</v>
      </c>
      <c r="T7" s="44">
        <v>3940312</v>
      </c>
      <c r="W7" s="73">
        <v>1322234.79</v>
      </c>
      <c r="X7" s="73">
        <v>67000</v>
      </c>
      <c r="Y7" s="73">
        <v>883.68</v>
      </c>
      <c r="Z7" s="73">
        <v>1040760</v>
      </c>
      <c r="AB7" s="89">
        <v>1350320.69</v>
      </c>
      <c r="AC7" s="89">
        <v>2200</v>
      </c>
      <c r="AD7" s="89">
        <v>16095.16</v>
      </c>
      <c r="AE7" s="89">
        <v>830757.7</v>
      </c>
      <c r="AF7" s="89">
        <v>359301.4</v>
      </c>
      <c r="AJ7" s="76">
        <f t="shared" si="1"/>
        <v>399161.67</v>
      </c>
      <c r="AK7" s="31">
        <f t="shared" si="2"/>
        <v>175212.63</v>
      </c>
      <c r="AL7" s="21">
        <f t="shared" si="3"/>
        <v>223949.03999999998</v>
      </c>
      <c r="AM7" s="15">
        <f t="shared" si="4"/>
        <v>2430878.4699999997</v>
      </c>
      <c r="AN7" s="16">
        <f t="shared" si="5"/>
        <v>2558674.9499999997</v>
      </c>
      <c r="AO7" s="26">
        <f t="shared" si="6"/>
        <v>-127796.47999999998</v>
      </c>
    </row>
    <row r="8" spans="1:41" x14ac:dyDescent="0.2">
      <c r="A8" t="s">
        <v>536</v>
      </c>
      <c r="B8" t="s">
        <v>538</v>
      </c>
      <c r="C8" s="71">
        <v>4222</v>
      </c>
      <c r="D8" s="58" t="s">
        <v>1268</v>
      </c>
      <c r="E8" s="327" t="s">
        <v>3214</v>
      </c>
      <c r="F8" s="88">
        <v>484283.12</v>
      </c>
      <c r="G8" s="88">
        <v>0</v>
      </c>
      <c r="H8" s="88">
        <v>110621.37</v>
      </c>
      <c r="I8" s="44">
        <v>303751.86</v>
      </c>
      <c r="J8" s="44">
        <v>305380.82</v>
      </c>
      <c r="L8" s="44">
        <v>194900</v>
      </c>
      <c r="N8" s="231">
        <v>26950</v>
      </c>
      <c r="O8" s="231">
        <v>0</v>
      </c>
      <c r="Q8" s="44">
        <v>54000</v>
      </c>
      <c r="S8" s="44">
        <v>-1367606.77</v>
      </c>
      <c r="T8" s="44">
        <v>2735240.51</v>
      </c>
      <c r="W8" s="73">
        <v>771772.76</v>
      </c>
      <c r="X8" s="73">
        <v>50900</v>
      </c>
      <c r="Y8" s="73">
        <v>1849.32</v>
      </c>
      <c r="Z8" s="73">
        <v>1327010</v>
      </c>
      <c r="AB8" s="89">
        <v>1449094</v>
      </c>
      <c r="AE8" s="89">
        <v>630395.67000000004</v>
      </c>
      <c r="AF8" s="89">
        <v>121688.98</v>
      </c>
      <c r="AJ8" s="76">
        <f t="shared" si="1"/>
        <v>594904.49</v>
      </c>
      <c r="AK8" s="31">
        <f t="shared" si="2"/>
        <v>26950</v>
      </c>
      <c r="AL8" s="21">
        <f t="shared" si="3"/>
        <v>567954.49</v>
      </c>
      <c r="AM8" s="15">
        <f t="shared" si="4"/>
        <v>2151532.08</v>
      </c>
      <c r="AN8" s="16">
        <f t="shared" si="5"/>
        <v>2201178.65</v>
      </c>
      <c r="AO8" s="26">
        <f t="shared" si="6"/>
        <v>-49646.569999999832</v>
      </c>
    </row>
    <row r="9" spans="1:41" x14ac:dyDescent="0.2">
      <c r="A9" t="s">
        <v>536</v>
      </c>
      <c r="B9" t="s">
        <v>538</v>
      </c>
      <c r="C9" s="71">
        <v>3681</v>
      </c>
      <c r="D9" s="58" t="s">
        <v>1269</v>
      </c>
      <c r="E9" s="327" t="s">
        <v>3215</v>
      </c>
      <c r="F9" s="88">
        <v>110993.5</v>
      </c>
      <c r="G9" s="88">
        <v>0</v>
      </c>
      <c r="H9" s="88">
        <v>61351.17</v>
      </c>
      <c r="I9" s="44">
        <v>757010.11</v>
      </c>
      <c r="J9" s="44">
        <v>1158191.29</v>
      </c>
      <c r="N9" s="231">
        <v>23050</v>
      </c>
      <c r="Q9" s="44">
        <v>27000</v>
      </c>
      <c r="S9" s="44">
        <v>-217175.6</v>
      </c>
      <c r="T9" s="44">
        <v>2266802.89</v>
      </c>
      <c r="W9" s="73">
        <v>752817.12</v>
      </c>
      <c r="X9" s="73">
        <v>139000</v>
      </c>
      <c r="Y9" s="73">
        <v>509.98</v>
      </c>
      <c r="Z9" s="73">
        <v>942239</v>
      </c>
      <c r="AB9" s="89">
        <v>1059711.8</v>
      </c>
      <c r="AE9" s="89">
        <v>777793.87</v>
      </c>
      <c r="AF9" s="89">
        <v>9191.65</v>
      </c>
      <c r="AJ9" s="76">
        <f t="shared" si="1"/>
        <v>172344.66999999998</v>
      </c>
      <c r="AK9" s="31">
        <f t="shared" si="2"/>
        <v>23050</v>
      </c>
      <c r="AL9" s="21">
        <f t="shared" si="3"/>
        <v>149294.66999999998</v>
      </c>
      <c r="AM9" s="15">
        <f t="shared" si="4"/>
        <v>1834566.1</v>
      </c>
      <c r="AN9" s="16">
        <f t="shared" si="5"/>
        <v>1846697.3199999998</v>
      </c>
      <c r="AO9" s="26">
        <f t="shared" si="6"/>
        <v>-12131.219999999739</v>
      </c>
    </row>
    <row r="10" spans="1:41" x14ac:dyDescent="0.2">
      <c r="A10" t="s">
        <v>536</v>
      </c>
      <c r="B10" t="s">
        <v>538</v>
      </c>
      <c r="C10" s="71">
        <v>2627</v>
      </c>
      <c r="D10" s="58" t="s">
        <v>1270</v>
      </c>
      <c r="E10" s="327" t="s">
        <v>3216</v>
      </c>
      <c r="F10" s="88">
        <v>450112.58</v>
      </c>
      <c r="G10" s="88">
        <v>0</v>
      </c>
      <c r="H10" s="88">
        <v>222843.95</v>
      </c>
      <c r="I10" s="44">
        <v>922232.76</v>
      </c>
      <c r="J10" s="44">
        <v>599335.87</v>
      </c>
      <c r="N10" s="231">
        <v>24653</v>
      </c>
      <c r="P10" s="231">
        <v>492</v>
      </c>
      <c r="Q10" s="44">
        <v>175000</v>
      </c>
      <c r="S10" s="44">
        <v>-414676.54</v>
      </c>
      <c r="T10" s="44">
        <v>2678016.84</v>
      </c>
      <c r="W10" s="73">
        <v>1233852.43</v>
      </c>
      <c r="X10" s="73">
        <v>260</v>
      </c>
      <c r="Y10" s="73">
        <v>911.57</v>
      </c>
      <c r="Z10" s="73">
        <v>1022400</v>
      </c>
      <c r="AB10" s="89">
        <v>1157037</v>
      </c>
      <c r="AC10" s="89">
        <v>13940</v>
      </c>
      <c r="AE10" s="89">
        <v>1096948.8700000001</v>
      </c>
      <c r="AF10" s="89">
        <v>258458.27</v>
      </c>
      <c r="AJ10" s="76">
        <f t="shared" si="1"/>
        <v>672956.53</v>
      </c>
      <c r="AK10" s="31">
        <f t="shared" si="2"/>
        <v>25145</v>
      </c>
      <c r="AL10" s="21">
        <f t="shared" si="3"/>
        <v>647811.53</v>
      </c>
      <c r="AM10" s="15">
        <f t="shared" si="4"/>
        <v>2257424</v>
      </c>
      <c r="AN10" s="16">
        <f t="shared" si="5"/>
        <v>2526384.14</v>
      </c>
      <c r="AO10" s="26">
        <f t="shared" si="6"/>
        <v>-268960.14000000013</v>
      </c>
    </row>
    <row r="11" spans="1:41" x14ac:dyDescent="0.2">
      <c r="A11" t="s">
        <v>536</v>
      </c>
      <c r="B11" t="s">
        <v>538</v>
      </c>
      <c r="C11" s="71">
        <v>2345</v>
      </c>
      <c r="D11" s="58" t="s">
        <v>1271</v>
      </c>
      <c r="E11" s="327" t="s">
        <v>3217</v>
      </c>
      <c r="F11" s="88">
        <v>436359.33</v>
      </c>
      <c r="G11" s="88">
        <v>132247.24</v>
      </c>
      <c r="H11" s="88">
        <v>185311.88</v>
      </c>
      <c r="I11" s="44">
        <v>1898072</v>
      </c>
      <c r="J11" s="44">
        <v>177224.93</v>
      </c>
      <c r="N11" s="231">
        <v>40380</v>
      </c>
      <c r="P11" s="231">
        <v>35676.730000000003</v>
      </c>
      <c r="Q11" s="44">
        <v>85000</v>
      </c>
      <c r="S11" s="44">
        <v>2019040.93</v>
      </c>
      <c r="T11" s="44">
        <v>585220.22</v>
      </c>
      <c r="W11" s="73">
        <v>1623552.55</v>
      </c>
      <c r="Y11" s="73">
        <v>1037.1300000000001</v>
      </c>
      <c r="Z11" s="73">
        <v>894050</v>
      </c>
      <c r="AB11" s="89">
        <v>1271909.72</v>
      </c>
      <c r="AC11" s="89">
        <v>4140</v>
      </c>
      <c r="AD11" s="89">
        <v>11980</v>
      </c>
      <c r="AE11" s="89">
        <v>722738.69</v>
      </c>
      <c r="AF11" s="89">
        <v>443973.77</v>
      </c>
      <c r="AJ11" s="76">
        <f t="shared" si="1"/>
        <v>753918.45000000007</v>
      </c>
      <c r="AK11" s="31">
        <f t="shared" si="2"/>
        <v>76056.73000000001</v>
      </c>
      <c r="AL11" s="21">
        <f t="shared" si="3"/>
        <v>677861.72000000009</v>
      </c>
      <c r="AM11" s="15">
        <f t="shared" si="4"/>
        <v>2518639.6799999997</v>
      </c>
      <c r="AN11" s="16">
        <f t="shared" si="5"/>
        <v>2454742.1799999997</v>
      </c>
      <c r="AO11" s="26">
        <f t="shared" si="6"/>
        <v>63897.5</v>
      </c>
    </row>
    <row r="12" spans="1:41" x14ac:dyDescent="0.2">
      <c r="A12" t="s">
        <v>536</v>
      </c>
      <c r="B12" t="s">
        <v>538</v>
      </c>
      <c r="C12" s="71">
        <v>2209</v>
      </c>
      <c r="D12" s="58" t="s">
        <v>1272</v>
      </c>
      <c r="E12" s="327" t="s">
        <v>3218</v>
      </c>
      <c r="F12" s="88">
        <v>442260.82</v>
      </c>
      <c r="G12" s="88">
        <v>0</v>
      </c>
      <c r="H12" s="88">
        <v>189037.84</v>
      </c>
      <c r="I12" s="44">
        <v>430205.32</v>
      </c>
      <c r="J12" s="44">
        <v>971407.39</v>
      </c>
      <c r="N12" s="231">
        <v>41380</v>
      </c>
      <c r="P12" s="231">
        <v>0</v>
      </c>
      <c r="S12" s="44">
        <v>390366.59</v>
      </c>
      <c r="T12" s="44">
        <v>1804328.64</v>
      </c>
      <c r="W12" s="73">
        <v>682501.68</v>
      </c>
      <c r="X12" s="73">
        <v>55000</v>
      </c>
      <c r="Y12" s="73">
        <v>1606.28</v>
      </c>
      <c r="Z12" s="73">
        <v>1501220</v>
      </c>
      <c r="AB12" s="89">
        <v>1591220</v>
      </c>
      <c r="AE12" s="89">
        <v>554316.51</v>
      </c>
      <c r="AF12" s="89">
        <v>297530.46999999997</v>
      </c>
      <c r="AI12" s="89">
        <v>424.84</v>
      </c>
      <c r="AJ12" s="76">
        <f t="shared" si="1"/>
        <v>631298.66</v>
      </c>
      <c r="AK12" s="31">
        <f t="shared" si="2"/>
        <v>41380</v>
      </c>
      <c r="AL12" s="21">
        <f t="shared" si="3"/>
        <v>589918.66</v>
      </c>
      <c r="AM12" s="15">
        <f t="shared" si="4"/>
        <v>2240327.96</v>
      </c>
      <c r="AN12" s="16">
        <f t="shared" si="5"/>
        <v>2443491.8199999994</v>
      </c>
      <c r="AO12" s="26">
        <f t="shared" si="6"/>
        <v>-203163.8599999994</v>
      </c>
    </row>
    <row r="13" spans="1:41" x14ac:dyDescent="0.2">
      <c r="A13" t="s">
        <v>536</v>
      </c>
      <c r="B13" t="s">
        <v>538</v>
      </c>
      <c r="C13" s="71">
        <v>2329</v>
      </c>
      <c r="D13" s="58" t="s">
        <v>1273</v>
      </c>
      <c r="E13" s="327" t="s">
        <v>3219</v>
      </c>
      <c r="F13" s="88">
        <v>298966.44</v>
      </c>
      <c r="G13" s="88">
        <v>12974.59</v>
      </c>
      <c r="H13" s="88">
        <v>149743.75</v>
      </c>
      <c r="I13" s="44">
        <v>189513.97</v>
      </c>
      <c r="J13" s="44">
        <v>345878.73</v>
      </c>
      <c r="N13" s="231">
        <v>16400</v>
      </c>
      <c r="P13" s="231">
        <v>430</v>
      </c>
      <c r="Q13" s="44">
        <v>35000</v>
      </c>
      <c r="S13" s="44">
        <v>11441.31</v>
      </c>
      <c r="T13" s="44">
        <v>667029.63</v>
      </c>
      <c r="W13" s="73">
        <v>1339465.51</v>
      </c>
      <c r="X13" s="73">
        <v>99900</v>
      </c>
      <c r="Y13" s="73">
        <v>962.5</v>
      </c>
      <c r="Z13" s="73">
        <v>1088720</v>
      </c>
      <c r="AB13" s="89">
        <v>1214748</v>
      </c>
      <c r="AE13" s="89">
        <v>961144.11</v>
      </c>
      <c r="AF13" s="89">
        <v>86379.36</v>
      </c>
      <c r="AJ13" s="76">
        <f t="shared" si="1"/>
        <v>461684.78</v>
      </c>
      <c r="AK13" s="31">
        <f t="shared" si="2"/>
        <v>16830</v>
      </c>
      <c r="AL13" s="21">
        <f t="shared" si="3"/>
        <v>444854.78</v>
      </c>
      <c r="AM13" s="15">
        <f t="shared" si="4"/>
        <v>2529048.0099999998</v>
      </c>
      <c r="AN13" s="16">
        <f t="shared" si="5"/>
        <v>2262271.4699999997</v>
      </c>
      <c r="AO13" s="26">
        <f t="shared" si="6"/>
        <v>266776.54000000004</v>
      </c>
    </row>
    <row r="14" spans="1:41" x14ac:dyDescent="0.2">
      <c r="A14" t="s">
        <v>536</v>
      </c>
      <c r="B14" t="s">
        <v>538</v>
      </c>
      <c r="C14" s="71">
        <v>2781</v>
      </c>
      <c r="D14" s="58" t="s">
        <v>1274</v>
      </c>
      <c r="E14" s="327" t="s">
        <v>3220</v>
      </c>
      <c r="F14" s="88">
        <v>181509.23</v>
      </c>
      <c r="G14" s="88">
        <v>20000</v>
      </c>
      <c r="H14" s="88">
        <v>224674.18</v>
      </c>
      <c r="I14" s="44">
        <v>3</v>
      </c>
      <c r="J14" s="44">
        <v>346537.8</v>
      </c>
      <c r="N14" s="231">
        <v>21900</v>
      </c>
      <c r="P14" s="231">
        <v>672.9</v>
      </c>
      <c r="Q14" s="44">
        <v>15000</v>
      </c>
      <c r="S14" s="44">
        <v>-94235.45</v>
      </c>
      <c r="T14" s="44">
        <v>818351.54</v>
      </c>
      <c r="W14" s="73">
        <v>1163789.57</v>
      </c>
      <c r="Y14" s="73">
        <v>506.17</v>
      </c>
      <c r="Z14" s="73">
        <v>724680</v>
      </c>
      <c r="AB14" s="89">
        <v>1078435.25</v>
      </c>
      <c r="AC14" s="89">
        <v>900</v>
      </c>
      <c r="AD14" s="89">
        <v>884</v>
      </c>
      <c r="AE14" s="89">
        <v>728962.57</v>
      </c>
      <c r="AF14" s="89">
        <v>68758.7</v>
      </c>
      <c r="AJ14" s="76">
        <f t="shared" si="1"/>
        <v>426183.41000000003</v>
      </c>
      <c r="AK14" s="31">
        <f t="shared" si="2"/>
        <v>22572.9</v>
      </c>
      <c r="AL14" s="21">
        <f t="shared" si="3"/>
        <v>403610.51</v>
      </c>
      <c r="AM14" s="15">
        <f t="shared" si="4"/>
        <v>1888975.74</v>
      </c>
      <c r="AN14" s="16">
        <f t="shared" si="5"/>
        <v>1877940.5199999998</v>
      </c>
      <c r="AO14" s="26">
        <f t="shared" si="6"/>
        <v>11035.220000000205</v>
      </c>
    </row>
    <row r="15" spans="1:41" x14ac:dyDescent="0.2">
      <c r="A15" t="s">
        <v>536</v>
      </c>
      <c r="B15" t="s">
        <v>538</v>
      </c>
      <c r="C15" s="71">
        <v>3427</v>
      </c>
      <c r="D15" s="58" t="s">
        <v>1275</v>
      </c>
      <c r="E15" s="327" t="s">
        <v>3221</v>
      </c>
      <c r="F15" s="88">
        <v>229213.88</v>
      </c>
      <c r="G15" s="88">
        <v>0</v>
      </c>
      <c r="H15" s="88">
        <v>47329.17</v>
      </c>
      <c r="I15" s="44">
        <v>525683.46</v>
      </c>
      <c r="J15" s="44">
        <v>-35406.050000000003</v>
      </c>
      <c r="N15" s="231">
        <v>34320</v>
      </c>
      <c r="O15" s="231">
        <v>178850</v>
      </c>
      <c r="P15" s="231">
        <v>1361.99</v>
      </c>
      <c r="S15" s="44">
        <v>-1365444.55</v>
      </c>
      <c r="T15" s="44">
        <v>3873985.05</v>
      </c>
      <c r="W15" s="73">
        <v>711734.91</v>
      </c>
      <c r="Y15" s="73">
        <v>736.35</v>
      </c>
      <c r="Z15" s="73">
        <v>1693290</v>
      </c>
      <c r="AB15" s="89">
        <v>1778290</v>
      </c>
      <c r="AC15" s="89">
        <v>30000</v>
      </c>
      <c r="AE15" s="89">
        <v>655930.42000000004</v>
      </c>
      <c r="AF15" s="89">
        <v>1897792.87</v>
      </c>
      <c r="AJ15" s="76">
        <f t="shared" si="1"/>
        <v>276543.05</v>
      </c>
      <c r="AK15" s="31">
        <f t="shared" si="2"/>
        <v>214531.99</v>
      </c>
      <c r="AL15" s="21">
        <f t="shared" si="3"/>
        <v>62011.06</v>
      </c>
      <c r="AM15" s="15">
        <f t="shared" si="4"/>
        <v>2405761.2599999998</v>
      </c>
      <c r="AN15" s="16">
        <f t="shared" si="5"/>
        <v>4362013.29</v>
      </c>
      <c r="AO15" s="26">
        <f t="shared" si="6"/>
        <v>-1956252.0300000003</v>
      </c>
    </row>
    <row r="16" spans="1:41" x14ac:dyDescent="0.2">
      <c r="A16" t="s">
        <v>536</v>
      </c>
      <c r="B16" t="s">
        <v>538</v>
      </c>
      <c r="C16" s="71">
        <v>2582</v>
      </c>
      <c r="D16" s="58" t="s">
        <v>1276</v>
      </c>
      <c r="E16" s="327" t="s">
        <v>3222</v>
      </c>
      <c r="F16" s="88">
        <v>219034.84</v>
      </c>
      <c r="G16" s="88">
        <v>0</v>
      </c>
      <c r="H16" s="88">
        <v>136036.19</v>
      </c>
      <c r="I16" s="44">
        <v>1495207.24</v>
      </c>
      <c r="J16" s="44">
        <v>189058.21</v>
      </c>
      <c r="N16" s="231">
        <v>61583</v>
      </c>
      <c r="O16" s="231">
        <v>29727.65</v>
      </c>
      <c r="P16" s="231">
        <v>0</v>
      </c>
      <c r="S16" s="44">
        <v>-95206.18</v>
      </c>
      <c r="T16" s="44">
        <v>2037072.22</v>
      </c>
      <c r="W16" s="73">
        <v>1223841.97</v>
      </c>
      <c r="X16" s="73">
        <v>101047.35</v>
      </c>
      <c r="Y16" s="73">
        <v>580.73</v>
      </c>
      <c r="Z16" s="73">
        <v>988830</v>
      </c>
      <c r="AA16" s="73">
        <v>60040.88</v>
      </c>
      <c r="AB16" s="89">
        <v>1346153.57</v>
      </c>
      <c r="AC16" s="89">
        <v>9540</v>
      </c>
      <c r="AE16" s="89">
        <v>809228.71</v>
      </c>
      <c r="AF16" s="89">
        <v>143217.98000000001</v>
      </c>
      <c r="AI16" s="89">
        <v>60040.88</v>
      </c>
      <c r="AJ16" s="76">
        <f t="shared" si="1"/>
        <v>355071.03</v>
      </c>
      <c r="AK16" s="31">
        <f t="shared" si="2"/>
        <v>91310.65</v>
      </c>
      <c r="AL16" s="21">
        <f t="shared" si="3"/>
        <v>263760.38</v>
      </c>
      <c r="AM16" s="15">
        <f t="shared" si="4"/>
        <v>2374340.9299999997</v>
      </c>
      <c r="AN16" s="16">
        <f t="shared" si="5"/>
        <v>2368181.14</v>
      </c>
      <c r="AO16" s="26">
        <f t="shared" si="6"/>
        <v>6159.7899999995716</v>
      </c>
    </row>
    <row r="17" spans="1:41" x14ac:dyDescent="0.2">
      <c r="A17" t="s">
        <v>536</v>
      </c>
      <c r="B17" t="s">
        <v>538</v>
      </c>
      <c r="C17" s="71">
        <v>1491</v>
      </c>
      <c r="D17" s="58" t="s">
        <v>1277</v>
      </c>
      <c r="E17" s="327" t="s">
        <v>3223</v>
      </c>
      <c r="F17" s="88">
        <v>258504.79</v>
      </c>
      <c r="G17" s="88">
        <v>35600</v>
      </c>
      <c r="H17" s="88">
        <v>77092.53</v>
      </c>
      <c r="I17" s="44">
        <v>159680.26</v>
      </c>
      <c r="J17" s="44">
        <v>474220.03</v>
      </c>
      <c r="M17" s="231">
        <v>20000</v>
      </c>
      <c r="N17" s="231">
        <v>71227</v>
      </c>
      <c r="S17" s="44">
        <v>-1649474.97</v>
      </c>
      <c r="T17" s="44">
        <v>2706524.69</v>
      </c>
      <c r="W17" s="73">
        <v>695967.55</v>
      </c>
      <c r="Y17" s="73">
        <v>1019.27</v>
      </c>
      <c r="Z17" s="73">
        <v>1113440</v>
      </c>
      <c r="AA17" s="73">
        <v>49200</v>
      </c>
      <c r="AB17" s="89">
        <v>1259503</v>
      </c>
      <c r="AE17" s="89">
        <v>501970.98</v>
      </c>
      <c r="AF17" s="89">
        <v>241331.95</v>
      </c>
      <c r="AJ17" s="76">
        <f t="shared" si="1"/>
        <v>371197.32000000007</v>
      </c>
      <c r="AK17" s="31">
        <f t="shared" si="2"/>
        <v>91227</v>
      </c>
      <c r="AL17" s="21">
        <f t="shared" si="3"/>
        <v>279970.32000000007</v>
      </c>
      <c r="AM17" s="15">
        <f t="shared" si="4"/>
        <v>1859626.82</v>
      </c>
      <c r="AN17" s="16">
        <f t="shared" si="5"/>
        <v>2002805.93</v>
      </c>
      <c r="AO17" s="26">
        <f t="shared" si="6"/>
        <v>-143179.10999999987</v>
      </c>
    </row>
    <row r="18" spans="1:41" x14ac:dyDescent="0.2">
      <c r="A18" t="s">
        <v>536</v>
      </c>
      <c r="B18" t="s">
        <v>538</v>
      </c>
      <c r="C18" s="71">
        <v>2154</v>
      </c>
      <c r="D18" s="58" t="s">
        <v>1278</v>
      </c>
      <c r="E18" s="327" t="s">
        <v>3224</v>
      </c>
      <c r="F18" s="88">
        <v>212982.07</v>
      </c>
      <c r="G18" s="88">
        <v>44600</v>
      </c>
      <c r="H18" s="88">
        <v>232683.07</v>
      </c>
      <c r="I18" s="44">
        <v>2012565.4</v>
      </c>
      <c r="J18" s="44">
        <v>285367.84000000003</v>
      </c>
      <c r="M18" s="231">
        <v>22000</v>
      </c>
      <c r="N18" s="231">
        <v>33560</v>
      </c>
      <c r="O18" s="231">
        <v>0</v>
      </c>
      <c r="P18" s="231">
        <v>471.95</v>
      </c>
      <c r="Q18" s="44">
        <v>30000</v>
      </c>
      <c r="S18" s="44">
        <v>-312714.64</v>
      </c>
      <c r="T18" s="44">
        <v>865508.28</v>
      </c>
      <c r="W18" s="73">
        <v>1145778.95</v>
      </c>
      <c r="X18" s="73">
        <v>46350</v>
      </c>
      <c r="Y18" s="73">
        <v>785.37</v>
      </c>
      <c r="Z18" s="73">
        <v>162120</v>
      </c>
      <c r="AA18" s="73">
        <v>3094900</v>
      </c>
      <c r="AB18" s="89">
        <v>329631</v>
      </c>
      <c r="AE18" s="89">
        <v>710358.98</v>
      </c>
      <c r="AF18" s="89">
        <v>1260571.55</v>
      </c>
      <c r="AJ18" s="76">
        <f t="shared" si="1"/>
        <v>490265.14</v>
      </c>
      <c r="AK18" s="31">
        <f t="shared" si="2"/>
        <v>56031.95</v>
      </c>
      <c r="AL18" s="21">
        <f t="shared" si="3"/>
        <v>434233.19</v>
      </c>
      <c r="AM18" s="15">
        <f t="shared" si="4"/>
        <v>4449934.32</v>
      </c>
      <c r="AN18" s="16">
        <f t="shared" si="5"/>
        <v>2300561.5300000003</v>
      </c>
      <c r="AO18" s="26">
        <f t="shared" si="6"/>
        <v>2149372.79</v>
      </c>
    </row>
    <row r="19" spans="1:41" x14ac:dyDescent="0.2">
      <c r="A19" t="s">
        <v>536</v>
      </c>
      <c r="B19" t="s">
        <v>538</v>
      </c>
      <c r="C19" s="71">
        <v>3909</v>
      </c>
      <c r="D19" s="58" t="s">
        <v>1279</v>
      </c>
      <c r="E19" s="327" t="s">
        <v>3225</v>
      </c>
      <c r="F19" s="88">
        <v>173019.53</v>
      </c>
      <c r="G19" s="88">
        <v>0</v>
      </c>
      <c r="H19" s="88">
        <v>54513.95</v>
      </c>
      <c r="I19" s="44">
        <v>29600.61</v>
      </c>
      <c r="J19" s="44">
        <v>213212.52</v>
      </c>
      <c r="N19" s="231">
        <v>6400</v>
      </c>
      <c r="Q19" s="44">
        <v>90000</v>
      </c>
      <c r="S19" s="44">
        <v>-2430864.36</v>
      </c>
      <c r="T19" s="44">
        <v>2831701.19</v>
      </c>
      <c r="W19" s="73">
        <v>935640.76</v>
      </c>
      <c r="Y19" s="73">
        <v>679.38</v>
      </c>
      <c r="Z19" s="73">
        <v>1120680</v>
      </c>
      <c r="AA19" s="73">
        <v>565.32000000000005</v>
      </c>
      <c r="AB19" s="89">
        <v>1473213.5</v>
      </c>
      <c r="AC19" s="89">
        <v>23080</v>
      </c>
      <c r="AE19" s="89">
        <v>548541.67000000004</v>
      </c>
      <c r="AF19" s="89">
        <v>39620.51</v>
      </c>
      <c r="AJ19" s="76">
        <f t="shared" si="1"/>
        <v>227533.47999999998</v>
      </c>
      <c r="AK19" s="31">
        <f t="shared" si="2"/>
        <v>6400</v>
      </c>
      <c r="AL19" s="21">
        <f t="shared" si="3"/>
        <v>221133.47999999998</v>
      </c>
      <c r="AM19" s="15">
        <f t="shared" si="4"/>
        <v>2057565.4600000002</v>
      </c>
      <c r="AN19" s="16">
        <f t="shared" si="5"/>
        <v>2084455.68</v>
      </c>
      <c r="AO19" s="26">
        <f t="shared" si="6"/>
        <v>-26890.219999999739</v>
      </c>
    </row>
    <row r="20" spans="1:41" x14ac:dyDescent="0.2">
      <c r="A20" t="s">
        <v>536</v>
      </c>
      <c r="B20" t="s">
        <v>538</v>
      </c>
      <c r="C20" s="71">
        <v>2875</v>
      </c>
      <c r="D20" s="58" t="s">
        <v>1280</v>
      </c>
      <c r="E20" s="327" t="s">
        <v>3226</v>
      </c>
      <c r="F20" s="88">
        <v>593703</v>
      </c>
      <c r="G20" s="88">
        <v>0</v>
      </c>
      <c r="H20" s="88">
        <v>183256.45</v>
      </c>
      <c r="I20" s="44">
        <v>2505693.1</v>
      </c>
      <c r="J20" s="44">
        <v>497612.74</v>
      </c>
      <c r="N20" s="231">
        <v>17430</v>
      </c>
      <c r="P20" s="231">
        <v>104.5</v>
      </c>
      <c r="Q20" s="44">
        <v>90000</v>
      </c>
      <c r="S20" s="44">
        <v>-1782342.89</v>
      </c>
      <c r="T20" s="44">
        <v>5546813.3099999996</v>
      </c>
      <c r="W20" s="73">
        <v>878132.08</v>
      </c>
      <c r="X20" s="73">
        <v>1000</v>
      </c>
      <c r="Y20" s="73">
        <v>4077.51</v>
      </c>
      <c r="Z20" s="73">
        <v>1364030</v>
      </c>
      <c r="AA20" s="73">
        <v>2031.57</v>
      </c>
      <c r="AB20" s="89">
        <v>1572248.17</v>
      </c>
      <c r="AC20" s="89">
        <v>19060</v>
      </c>
      <c r="AD20" s="89">
        <v>17915.71</v>
      </c>
      <c r="AE20" s="89">
        <v>605505.25</v>
      </c>
      <c r="AF20" s="89">
        <v>117281.66</v>
      </c>
      <c r="AI20" s="89">
        <v>9000</v>
      </c>
      <c r="AJ20" s="76">
        <f t="shared" si="1"/>
        <v>776959.45</v>
      </c>
      <c r="AK20" s="31">
        <f t="shared" si="2"/>
        <v>17534.5</v>
      </c>
      <c r="AL20" s="21">
        <f t="shared" si="3"/>
        <v>759424.95</v>
      </c>
      <c r="AM20" s="15">
        <f t="shared" si="4"/>
        <v>2249271.1599999997</v>
      </c>
      <c r="AN20" s="16">
        <f t="shared" si="5"/>
        <v>2341010.79</v>
      </c>
      <c r="AO20" s="26">
        <f t="shared" si="6"/>
        <v>-91739.630000000354</v>
      </c>
    </row>
    <row r="21" spans="1:41" x14ac:dyDescent="0.2">
      <c r="A21" t="s">
        <v>536</v>
      </c>
      <c r="B21" t="s">
        <v>538</v>
      </c>
      <c r="C21" s="71">
        <v>4102</v>
      </c>
      <c r="D21" s="58" t="s">
        <v>1281</v>
      </c>
      <c r="E21" s="327" t="s">
        <v>3227</v>
      </c>
      <c r="F21" s="88">
        <v>806085.22</v>
      </c>
      <c r="G21" s="88">
        <v>0</v>
      </c>
      <c r="H21" s="88">
        <v>28250.19</v>
      </c>
      <c r="I21" s="44">
        <v>2449656.4</v>
      </c>
      <c r="J21" s="44">
        <v>1317527.01</v>
      </c>
      <c r="M21" s="231">
        <v>2000</v>
      </c>
      <c r="N21" s="231">
        <v>27533</v>
      </c>
      <c r="P21" s="231">
        <v>900</v>
      </c>
      <c r="Q21" s="44">
        <v>81000</v>
      </c>
      <c r="S21" s="44">
        <v>2465273.37</v>
      </c>
      <c r="T21" s="44">
        <v>1606327.04</v>
      </c>
      <c r="W21" s="73">
        <v>1993473.23</v>
      </c>
      <c r="X21" s="73">
        <v>185040</v>
      </c>
      <c r="Y21" s="73">
        <v>1859.02</v>
      </c>
      <c r="Z21" s="73">
        <v>1736350</v>
      </c>
      <c r="AB21" s="89">
        <v>2416443</v>
      </c>
      <c r="AC21" s="89">
        <v>16400</v>
      </c>
      <c r="AE21" s="89">
        <v>856834.18</v>
      </c>
      <c r="AF21" s="89">
        <v>208559.66</v>
      </c>
      <c r="AJ21" s="76">
        <f t="shared" si="1"/>
        <v>834335.40999999992</v>
      </c>
      <c r="AK21" s="31">
        <f t="shared" si="2"/>
        <v>30433</v>
      </c>
      <c r="AL21" s="21">
        <f t="shared" si="3"/>
        <v>803902.40999999992</v>
      </c>
      <c r="AM21" s="15">
        <f t="shared" si="4"/>
        <v>3916722.25</v>
      </c>
      <c r="AN21" s="16">
        <f t="shared" si="5"/>
        <v>3498236.8400000003</v>
      </c>
      <c r="AO21" s="26">
        <f t="shared" si="6"/>
        <v>418485.40999999968</v>
      </c>
    </row>
    <row r="22" spans="1:41" x14ac:dyDescent="0.2">
      <c r="A22" t="s">
        <v>536</v>
      </c>
      <c r="B22" t="s">
        <v>538</v>
      </c>
      <c r="C22" s="71">
        <v>3593</v>
      </c>
      <c r="D22" s="58" t="s">
        <v>1282</v>
      </c>
      <c r="E22" s="327" t="s">
        <v>3228</v>
      </c>
      <c r="F22" s="88">
        <v>876291.46</v>
      </c>
      <c r="G22" s="88">
        <v>0</v>
      </c>
      <c r="H22" s="88">
        <v>142777.64000000001</v>
      </c>
      <c r="I22" s="44">
        <v>1784356.17</v>
      </c>
      <c r="J22" s="44">
        <v>497489.17</v>
      </c>
      <c r="N22" s="231">
        <v>44229</v>
      </c>
      <c r="P22" s="231">
        <v>698</v>
      </c>
      <c r="Q22" s="44">
        <v>24000</v>
      </c>
      <c r="S22" s="44">
        <v>1611665.24</v>
      </c>
      <c r="T22" s="44">
        <v>1373222.93</v>
      </c>
      <c r="W22" s="73">
        <v>1038549.79</v>
      </c>
      <c r="X22" s="73">
        <v>23775.71</v>
      </c>
      <c r="Y22" s="73">
        <v>2557.1</v>
      </c>
      <c r="Z22" s="73">
        <v>1530040</v>
      </c>
      <c r="AA22" s="73">
        <v>47000</v>
      </c>
      <c r="AB22" s="89">
        <v>1683905</v>
      </c>
      <c r="AC22" s="89">
        <v>5630</v>
      </c>
      <c r="AD22" s="89">
        <v>13047.71</v>
      </c>
      <c r="AE22" s="89">
        <v>490748.62</v>
      </c>
      <c r="AF22" s="89">
        <v>201492</v>
      </c>
      <c r="AJ22" s="76">
        <f t="shared" si="1"/>
        <v>1019069.1</v>
      </c>
      <c r="AK22" s="31">
        <f t="shared" si="2"/>
        <v>44927</v>
      </c>
      <c r="AL22" s="21">
        <f t="shared" si="3"/>
        <v>974142.1</v>
      </c>
      <c r="AM22" s="15">
        <f t="shared" si="4"/>
        <v>2641922.6</v>
      </c>
      <c r="AN22" s="16">
        <f t="shared" si="5"/>
        <v>2394823.33</v>
      </c>
      <c r="AO22" s="26">
        <f t="shared" si="6"/>
        <v>247099.27000000002</v>
      </c>
    </row>
    <row r="23" spans="1:41" x14ac:dyDescent="0.2">
      <c r="A23" t="s">
        <v>536</v>
      </c>
      <c r="B23" t="s">
        <v>538</v>
      </c>
      <c r="C23" s="71">
        <v>2119</v>
      </c>
      <c r="D23" s="58" t="s">
        <v>1283</v>
      </c>
      <c r="E23" s="327" t="s">
        <v>3229</v>
      </c>
      <c r="F23" s="88">
        <v>363246.4</v>
      </c>
      <c r="G23" s="88">
        <v>3341.04</v>
      </c>
      <c r="H23" s="88">
        <v>82333.47</v>
      </c>
      <c r="I23" s="44">
        <v>1919301.55</v>
      </c>
      <c r="J23" s="44">
        <v>317498.38</v>
      </c>
      <c r="N23" s="231">
        <v>25230</v>
      </c>
      <c r="P23" s="231">
        <v>750</v>
      </c>
      <c r="S23" s="44">
        <v>2844932.83</v>
      </c>
      <c r="T23" s="44">
        <v>466379.49</v>
      </c>
      <c r="W23" s="73">
        <v>1125104.5900000001</v>
      </c>
      <c r="X23" s="73">
        <v>117900</v>
      </c>
      <c r="Y23" s="73">
        <v>1743.57</v>
      </c>
      <c r="Z23" s="73">
        <v>848700</v>
      </c>
      <c r="AB23" s="89">
        <v>1134063</v>
      </c>
      <c r="AC23" s="89">
        <v>3430</v>
      </c>
      <c r="AD23" s="89">
        <v>15265.16</v>
      </c>
      <c r="AE23" s="89">
        <v>842701.02</v>
      </c>
      <c r="AF23" s="89">
        <v>749560.46</v>
      </c>
      <c r="AJ23" s="76">
        <f t="shared" si="1"/>
        <v>448920.91000000003</v>
      </c>
      <c r="AK23" s="31">
        <f t="shared" si="2"/>
        <v>25980</v>
      </c>
      <c r="AL23" s="21">
        <f t="shared" si="3"/>
        <v>422940.91000000003</v>
      </c>
      <c r="AM23" s="15">
        <f t="shared" si="4"/>
        <v>2093448.1600000001</v>
      </c>
      <c r="AN23" s="16">
        <f t="shared" si="5"/>
        <v>2745019.6399999997</v>
      </c>
      <c r="AO23" s="26">
        <f t="shared" si="6"/>
        <v>-651571.47999999952</v>
      </c>
    </row>
    <row r="24" spans="1:41" x14ac:dyDescent="0.2">
      <c r="A24" t="s">
        <v>536</v>
      </c>
      <c r="B24" t="s">
        <v>538</v>
      </c>
      <c r="C24" s="71">
        <v>2646</v>
      </c>
      <c r="D24" s="58" t="s">
        <v>1284</v>
      </c>
      <c r="E24" s="327" t="s">
        <v>3230</v>
      </c>
      <c r="F24" s="88">
        <v>152873.10999999999</v>
      </c>
      <c r="G24" s="88">
        <v>17606</v>
      </c>
      <c r="H24" s="88">
        <v>163303.69</v>
      </c>
      <c r="I24" s="44">
        <v>202987.14</v>
      </c>
      <c r="J24" s="44">
        <v>310095.35999999999</v>
      </c>
      <c r="M24" s="231">
        <v>50000</v>
      </c>
      <c r="N24" s="231">
        <v>18800</v>
      </c>
      <c r="P24" s="231">
        <v>2573</v>
      </c>
      <c r="Q24" s="44">
        <v>33000</v>
      </c>
      <c r="S24" s="44">
        <v>-902786.36</v>
      </c>
      <c r="T24" s="44">
        <v>1804328.64</v>
      </c>
      <c r="W24" s="73">
        <v>1062839.03</v>
      </c>
      <c r="Y24" s="73">
        <v>428.46</v>
      </c>
      <c r="Z24" s="73">
        <v>900802</v>
      </c>
      <c r="AB24" s="89">
        <v>1022491</v>
      </c>
      <c r="AC24" s="89">
        <v>24556</v>
      </c>
      <c r="AE24" s="89">
        <v>774481.45</v>
      </c>
      <c r="AF24" s="89">
        <v>301591.02</v>
      </c>
      <c r="AJ24" s="76">
        <f t="shared" si="1"/>
        <v>333782.8</v>
      </c>
      <c r="AK24" s="31">
        <f t="shared" si="2"/>
        <v>71373</v>
      </c>
      <c r="AL24" s="21">
        <f t="shared" si="3"/>
        <v>262409.8</v>
      </c>
      <c r="AM24" s="15">
        <f t="shared" si="4"/>
        <v>1964069.49</v>
      </c>
      <c r="AN24" s="16">
        <f t="shared" si="5"/>
        <v>2123119.4699999997</v>
      </c>
      <c r="AO24" s="26">
        <f t="shared" si="6"/>
        <v>-159049.97999999975</v>
      </c>
    </row>
    <row r="25" spans="1:41" x14ac:dyDescent="0.2">
      <c r="A25" t="s">
        <v>536</v>
      </c>
      <c r="B25" t="s">
        <v>538</v>
      </c>
      <c r="C25" s="71">
        <v>6232</v>
      </c>
      <c r="D25" s="58" t="s">
        <v>1285</v>
      </c>
      <c r="E25" s="327" t="s">
        <v>3231</v>
      </c>
      <c r="F25" s="88">
        <v>341614.15</v>
      </c>
      <c r="G25" s="88">
        <v>0</v>
      </c>
      <c r="H25" s="88">
        <v>354676.87</v>
      </c>
      <c r="I25" s="44">
        <v>422971.98</v>
      </c>
      <c r="J25" s="44">
        <v>129799.76</v>
      </c>
      <c r="N25" s="231">
        <v>57592</v>
      </c>
      <c r="O25" s="231">
        <v>22080</v>
      </c>
      <c r="P25" s="231">
        <v>0</v>
      </c>
      <c r="Q25" s="44">
        <v>50000</v>
      </c>
      <c r="S25" s="44">
        <v>-243314.95</v>
      </c>
      <c r="T25" s="44">
        <v>1601555.91</v>
      </c>
      <c r="W25" s="73">
        <v>1433206.75</v>
      </c>
      <c r="X25" s="73">
        <v>136650</v>
      </c>
      <c r="Y25" s="73">
        <v>1159.4000000000001</v>
      </c>
      <c r="Z25" s="73">
        <v>972100</v>
      </c>
      <c r="AB25" s="89">
        <v>1546850.13</v>
      </c>
      <c r="AC25" s="89">
        <v>8720</v>
      </c>
      <c r="AD25" s="89">
        <v>1448</v>
      </c>
      <c r="AE25" s="89">
        <v>1184868</v>
      </c>
      <c r="AF25" s="89">
        <v>40080.22</v>
      </c>
      <c r="AJ25" s="76">
        <f t="shared" si="1"/>
        <v>696291.02</v>
      </c>
      <c r="AK25" s="31">
        <f t="shared" si="2"/>
        <v>79672</v>
      </c>
      <c r="AL25" s="21">
        <f t="shared" si="3"/>
        <v>616619.02</v>
      </c>
      <c r="AM25" s="15">
        <f t="shared" si="4"/>
        <v>2543116.15</v>
      </c>
      <c r="AN25" s="16">
        <f t="shared" si="5"/>
        <v>2781966.35</v>
      </c>
      <c r="AO25" s="26">
        <f t="shared" si="6"/>
        <v>-238850.20000000019</v>
      </c>
    </row>
    <row r="26" spans="1:41" x14ac:dyDescent="0.2">
      <c r="A26" t="s">
        <v>536</v>
      </c>
      <c r="B26" t="s">
        <v>538</v>
      </c>
      <c r="C26" s="71">
        <v>5126</v>
      </c>
      <c r="D26" s="58" t="s">
        <v>1286</v>
      </c>
      <c r="E26" s="327" t="s">
        <v>3232</v>
      </c>
      <c r="F26" s="88">
        <v>231377.76</v>
      </c>
      <c r="G26" s="88">
        <v>0</v>
      </c>
      <c r="H26" s="88">
        <v>38916.879999999997</v>
      </c>
      <c r="I26" s="44">
        <v>64191.78</v>
      </c>
      <c r="J26" s="44">
        <v>291123.20000000001</v>
      </c>
      <c r="N26" s="231">
        <v>21047</v>
      </c>
      <c r="O26" s="231">
        <v>0</v>
      </c>
      <c r="P26" s="231">
        <v>1331.5</v>
      </c>
      <c r="Q26" s="44">
        <v>110000</v>
      </c>
      <c r="S26" s="44">
        <v>-254335.95</v>
      </c>
      <c r="T26" s="44">
        <v>1188537.31</v>
      </c>
      <c r="W26" s="73">
        <v>687999.34</v>
      </c>
      <c r="X26" s="73">
        <v>142800</v>
      </c>
      <c r="Y26" s="73">
        <v>968.55</v>
      </c>
      <c r="Z26" s="73">
        <v>1411450</v>
      </c>
      <c r="AB26" s="89">
        <v>1543115.45</v>
      </c>
      <c r="AC26" s="89">
        <v>28320</v>
      </c>
      <c r="AE26" s="89">
        <v>1011849.05</v>
      </c>
      <c r="AF26" s="89">
        <v>100903.63</v>
      </c>
      <c r="AJ26" s="76">
        <f t="shared" si="1"/>
        <v>270294.64</v>
      </c>
      <c r="AK26" s="31">
        <f t="shared" si="2"/>
        <v>22378.5</v>
      </c>
      <c r="AL26" s="21">
        <f t="shared" si="3"/>
        <v>247916.14</v>
      </c>
      <c r="AM26" s="15">
        <f t="shared" si="4"/>
        <v>2243217.89</v>
      </c>
      <c r="AN26" s="16">
        <f t="shared" si="5"/>
        <v>2684188.13</v>
      </c>
      <c r="AO26" s="26">
        <f t="shared" si="6"/>
        <v>-440970.23999999976</v>
      </c>
    </row>
    <row r="27" spans="1:41" x14ac:dyDescent="0.2">
      <c r="A27" t="s">
        <v>536</v>
      </c>
      <c r="B27" t="s">
        <v>538</v>
      </c>
      <c r="C27" s="71">
        <v>2780</v>
      </c>
      <c r="D27" s="58" t="s">
        <v>1287</v>
      </c>
      <c r="E27" s="327" t="s">
        <v>3351</v>
      </c>
      <c r="F27" s="88">
        <v>135001.96</v>
      </c>
      <c r="H27" s="88">
        <v>96889</v>
      </c>
      <c r="I27" s="44">
        <v>687726.56</v>
      </c>
      <c r="J27" s="44">
        <v>371652</v>
      </c>
      <c r="N27" s="231">
        <v>17558</v>
      </c>
      <c r="P27" s="231">
        <v>415886.05</v>
      </c>
      <c r="S27" s="44">
        <v>-2527867.7400000002</v>
      </c>
      <c r="T27" s="44">
        <v>3378480.39</v>
      </c>
      <c r="W27" s="73">
        <v>1007618.67</v>
      </c>
      <c r="Y27" s="73">
        <v>598.28</v>
      </c>
      <c r="Z27" s="73">
        <v>717010</v>
      </c>
      <c r="AB27" s="89">
        <v>1099419</v>
      </c>
      <c r="AE27" s="89">
        <v>614023.47</v>
      </c>
      <c r="AF27" s="89">
        <v>971.66</v>
      </c>
      <c r="AI27" s="89">
        <v>3600</v>
      </c>
      <c r="AJ27" s="76">
        <f t="shared" si="1"/>
        <v>231890.96</v>
      </c>
      <c r="AK27" s="31">
        <f t="shared" si="2"/>
        <v>433444.05</v>
      </c>
      <c r="AL27" s="21">
        <f t="shared" si="3"/>
        <v>-201553.09</v>
      </c>
      <c r="AM27" s="15">
        <f t="shared" si="4"/>
        <v>1725226.9500000002</v>
      </c>
      <c r="AN27" s="16">
        <f t="shared" si="5"/>
        <v>1718014.13</v>
      </c>
      <c r="AO27" s="26">
        <f t="shared" si="6"/>
        <v>7212.820000000298</v>
      </c>
    </row>
    <row r="28" spans="1:41" x14ac:dyDescent="0.2">
      <c r="A28" t="s">
        <v>536</v>
      </c>
      <c r="B28" t="s">
        <v>538</v>
      </c>
      <c r="C28" s="71">
        <v>2904</v>
      </c>
      <c r="D28" s="58" t="s">
        <v>1288</v>
      </c>
      <c r="E28" s="327" t="s">
        <v>3355</v>
      </c>
      <c r="F28" s="88">
        <v>327994.98</v>
      </c>
      <c r="G28" s="88">
        <v>0</v>
      </c>
      <c r="H28" s="88">
        <v>124623.4</v>
      </c>
      <c r="I28" s="44">
        <v>3493240.05</v>
      </c>
      <c r="J28" s="44">
        <v>221105.77</v>
      </c>
      <c r="N28" s="231">
        <v>48784</v>
      </c>
      <c r="O28" s="231">
        <v>0</v>
      </c>
      <c r="P28" s="231">
        <v>0</v>
      </c>
      <c r="S28" s="44">
        <v>-534734.68000000005</v>
      </c>
      <c r="T28" s="44">
        <v>4652638.84</v>
      </c>
      <c r="W28" s="73">
        <v>799456.6</v>
      </c>
      <c r="Y28" s="73">
        <v>1029.5</v>
      </c>
      <c r="Z28" s="73">
        <v>673720</v>
      </c>
      <c r="AB28" s="89">
        <v>816446</v>
      </c>
      <c r="AC28" s="89">
        <v>7800</v>
      </c>
      <c r="AE28" s="89">
        <v>574650.77</v>
      </c>
      <c r="AF28" s="89">
        <v>75033.289999999994</v>
      </c>
      <c r="AJ28" s="76">
        <f t="shared" si="1"/>
        <v>452618.38</v>
      </c>
      <c r="AK28" s="31">
        <f t="shared" si="2"/>
        <v>48784</v>
      </c>
      <c r="AL28" s="21">
        <f t="shared" si="3"/>
        <v>403834.38</v>
      </c>
      <c r="AM28" s="15">
        <f t="shared" si="4"/>
        <v>1474206.1</v>
      </c>
      <c r="AN28" s="16">
        <f t="shared" si="5"/>
        <v>1473930.06</v>
      </c>
      <c r="AO28" s="26">
        <f t="shared" si="6"/>
        <v>276.04000000003725</v>
      </c>
    </row>
    <row r="29" spans="1:41" x14ac:dyDescent="0.2">
      <c r="A29" t="s">
        <v>541</v>
      </c>
      <c r="B29" t="s">
        <v>542</v>
      </c>
      <c r="C29" s="71">
        <v>3964</v>
      </c>
      <c r="D29" s="58" t="s">
        <v>1289</v>
      </c>
      <c r="E29" s="327" t="s">
        <v>3233</v>
      </c>
      <c r="F29" s="88">
        <v>186966.94</v>
      </c>
      <c r="G29" s="88">
        <v>0</v>
      </c>
      <c r="H29" s="88">
        <v>22508.97</v>
      </c>
      <c r="I29" s="44">
        <v>2194506.23</v>
      </c>
      <c r="J29" s="44">
        <v>297493.59999999998</v>
      </c>
      <c r="P29" s="231">
        <v>240</v>
      </c>
      <c r="S29" s="44">
        <v>-1234725.33</v>
      </c>
      <c r="T29" s="44">
        <v>3908830.71</v>
      </c>
      <c r="W29" s="73">
        <v>504039.16</v>
      </c>
      <c r="X29" s="73">
        <v>282135.19</v>
      </c>
      <c r="Y29" s="73">
        <v>901.7</v>
      </c>
      <c r="Z29" s="73">
        <v>1497360</v>
      </c>
      <c r="AA29" s="73">
        <v>799112</v>
      </c>
      <c r="AB29" s="89">
        <v>2138599</v>
      </c>
      <c r="AD29" s="89">
        <v>8500</v>
      </c>
      <c r="AE29" s="89">
        <v>678500.09</v>
      </c>
      <c r="AF29" s="89">
        <v>229587.6</v>
      </c>
      <c r="AI29" s="89">
        <v>1231</v>
      </c>
      <c r="AJ29" s="76">
        <f t="shared" si="1"/>
        <v>209475.91</v>
      </c>
      <c r="AK29" s="31">
        <f t="shared" si="2"/>
        <v>240</v>
      </c>
      <c r="AL29" s="21">
        <f t="shared" si="3"/>
        <v>209235.91</v>
      </c>
      <c r="AM29" s="15">
        <f t="shared" si="4"/>
        <v>3083548.05</v>
      </c>
      <c r="AN29" s="16">
        <f t="shared" si="5"/>
        <v>3056417.69</v>
      </c>
      <c r="AO29" s="26">
        <f t="shared" si="6"/>
        <v>27130.35999999987</v>
      </c>
    </row>
    <row r="30" spans="1:41" x14ac:dyDescent="0.2">
      <c r="A30" t="s">
        <v>541</v>
      </c>
      <c r="B30" t="s">
        <v>542</v>
      </c>
      <c r="C30" s="71">
        <v>5112</v>
      </c>
      <c r="D30" s="58" t="s">
        <v>1290</v>
      </c>
      <c r="E30" s="327" t="s">
        <v>3234</v>
      </c>
      <c r="F30" s="88">
        <v>577776.65</v>
      </c>
      <c r="G30" s="88">
        <v>11004</v>
      </c>
      <c r="H30" s="88">
        <v>208619.57</v>
      </c>
      <c r="I30" s="44">
        <v>875304</v>
      </c>
      <c r="J30" s="44">
        <v>453513</v>
      </c>
      <c r="P30" s="231">
        <v>914.31</v>
      </c>
      <c r="S30" s="44">
        <v>-2230501.0499999998</v>
      </c>
      <c r="T30" s="44">
        <v>3967213.3</v>
      </c>
      <c r="U30" s="73">
        <v>1116.76</v>
      </c>
      <c r="W30" s="73">
        <v>866740.94</v>
      </c>
      <c r="X30" s="73">
        <v>580000</v>
      </c>
      <c r="Z30" s="73">
        <v>1332240</v>
      </c>
      <c r="AA30" s="73">
        <v>332157</v>
      </c>
      <c r="AB30" s="89">
        <v>1802942.3</v>
      </c>
      <c r="AD30" s="89">
        <v>14800</v>
      </c>
      <c r="AE30" s="89">
        <v>750449.74</v>
      </c>
      <c r="AF30" s="89">
        <v>155472</v>
      </c>
      <c r="AJ30" s="76">
        <f t="shared" si="1"/>
        <v>797400.22</v>
      </c>
      <c r="AK30" s="31">
        <f t="shared" si="2"/>
        <v>914.31</v>
      </c>
      <c r="AL30" s="21">
        <f t="shared" si="3"/>
        <v>796485.90999999992</v>
      </c>
      <c r="AM30" s="15">
        <f t="shared" si="4"/>
        <v>3112254.7</v>
      </c>
      <c r="AN30" s="16">
        <f t="shared" si="5"/>
        <v>2723664.04</v>
      </c>
      <c r="AO30" s="26">
        <f t="shared" si="6"/>
        <v>388590.66000000015</v>
      </c>
    </row>
    <row r="31" spans="1:41" x14ac:dyDescent="0.2">
      <c r="A31" t="s">
        <v>541</v>
      </c>
      <c r="B31" t="s">
        <v>542</v>
      </c>
      <c r="C31" s="71">
        <v>2863</v>
      </c>
      <c r="D31" s="58" t="s">
        <v>1291</v>
      </c>
      <c r="E31" s="327" t="s">
        <v>3235</v>
      </c>
      <c r="F31" s="88">
        <v>394037.33</v>
      </c>
      <c r="G31" s="88">
        <v>8500</v>
      </c>
      <c r="H31" s="88">
        <v>29215.98</v>
      </c>
      <c r="I31" s="44">
        <v>0</v>
      </c>
      <c r="J31" s="44">
        <v>339682.86</v>
      </c>
      <c r="P31" s="231">
        <v>-398</v>
      </c>
      <c r="S31" s="44">
        <v>-949683.53</v>
      </c>
      <c r="T31" s="44">
        <v>1728640.99</v>
      </c>
      <c r="U31" s="73">
        <v>693.29</v>
      </c>
      <c r="W31" s="73">
        <v>665188.56999999995</v>
      </c>
      <c r="Y31" s="73">
        <v>765.23</v>
      </c>
      <c r="Z31" s="73">
        <v>1320000</v>
      </c>
      <c r="AA31" s="73">
        <v>193103.71</v>
      </c>
      <c r="AB31" s="89">
        <v>1453728</v>
      </c>
      <c r="AD31" s="89">
        <v>20920</v>
      </c>
      <c r="AE31" s="89">
        <v>545262.37</v>
      </c>
      <c r="AF31" s="89">
        <v>166963.72</v>
      </c>
      <c r="AJ31" s="76">
        <f t="shared" si="1"/>
        <v>431753.31</v>
      </c>
      <c r="AK31" s="31">
        <f t="shared" si="2"/>
        <v>-398</v>
      </c>
      <c r="AL31" s="21">
        <f t="shared" si="3"/>
        <v>432151.31</v>
      </c>
      <c r="AM31" s="15">
        <f t="shared" si="4"/>
        <v>2179750.7999999998</v>
      </c>
      <c r="AN31" s="16">
        <f t="shared" si="5"/>
        <v>2186874.0900000003</v>
      </c>
      <c r="AO31" s="26">
        <f t="shared" si="6"/>
        <v>-7123.2900000005029</v>
      </c>
    </row>
    <row r="32" spans="1:41" x14ac:dyDescent="0.2">
      <c r="A32" t="s">
        <v>541</v>
      </c>
      <c r="B32" t="s">
        <v>542</v>
      </c>
      <c r="C32" s="71">
        <v>3378</v>
      </c>
      <c r="D32" s="58" t="s">
        <v>1292</v>
      </c>
      <c r="E32" s="327" t="s">
        <v>3236</v>
      </c>
      <c r="F32" s="88">
        <v>166447.09</v>
      </c>
      <c r="G32" s="88">
        <v>23300</v>
      </c>
      <c r="H32" s="88">
        <v>67102.62</v>
      </c>
      <c r="I32" s="44">
        <v>-8104.85</v>
      </c>
      <c r="J32" s="44">
        <v>332935.15999999997</v>
      </c>
      <c r="P32" s="231">
        <v>0</v>
      </c>
      <c r="S32" s="44">
        <v>-1494738.57</v>
      </c>
      <c r="T32" s="44">
        <v>2399403.2599999998</v>
      </c>
      <c r="U32" s="73">
        <v>450.79</v>
      </c>
      <c r="W32" s="73">
        <v>1178344.69</v>
      </c>
      <c r="AB32" s="89">
        <v>494274</v>
      </c>
      <c r="AD32" s="89">
        <v>67884</v>
      </c>
      <c r="AE32" s="89">
        <v>780843.51</v>
      </c>
      <c r="AF32" s="89">
        <v>158329.23000000001</v>
      </c>
      <c r="AI32" s="89">
        <v>449.41</v>
      </c>
      <c r="AJ32" s="76">
        <f t="shared" si="1"/>
        <v>256849.71</v>
      </c>
      <c r="AK32" s="31">
        <f t="shared" si="2"/>
        <v>0</v>
      </c>
      <c r="AL32" s="21">
        <f t="shared" si="3"/>
        <v>256849.71</v>
      </c>
      <c r="AM32" s="15">
        <f t="shared" si="4"/>
        <v>1178795.48</v>
      </c>
      <c r="AN32" s="16">
        <f t="shared" si="5"/>
        <v>1501780.15</v>
      </c>
      <c r="AO32" s="26">
        <f t="shared" si="6"/>
        <v>-322984.66999999993</v>
      </c>
    </row>
    <row r="33" spans="1:41" x14ac:dyDescent="0.2">
      <c r="A33" t="s">
        <v>541</v>
      </c>
      <c r="B33" t="s">
        <v>542</v>
      </c>
      <c r="C33" s="71">
        <v>3946</v>
      </c>
      <c r="D33" s="58" t="s">
        <v>1293</v>
      </c>
      <c r="E33" s="327" t="s">
        <v>3237</v>
      </c>
      <c r="F33" s="88">
        <v>680565.69</v>
      </c>
      <c r="G33" s="88">
        <v>0</v>
      </c>
      <c r="H33" s="88">
        <v>50781.05</v>
      </c>
      <c r="I33" s="44">
        <v>11243999.960000001</v>
      </c>
      <c r="J33" s="44">
        <v>526468.43999999994</v>
      </c>
      <c r="P33" s="231">
        <v>4770.55</v>
      </c>
      <c r="S33" s="44">
        <v>4065917.73</v>
      </c>
      <c r="T33" s="44">
        <v>8039383.1299999999</v>
      </c>
      <c r="W33" s="73">
        <v>1356792.25</v>
      </c>
      <c r="X33" s="73">
        <v>520000</v>
      </c>
      <c r="Y33" s="73">
        <v>1415.42</v>
      </c>
      <c r="Z33" s="73">
        <v>954950</v>
      </c>
      <c r="AA33" s="73">
        <v>79800</v>
      </c>
      <c r="AB33" s="89">
        <v>1630485</v>
      </c>
      <c r="AD33" s="89">
        <v>15909.51</v>
      </c>
      <c r="AE33" s="89">
        <v>676148.39</v>
      </c>
      <c r="AF33" s="89">
        <v>198671.04</v>
      </c>
      <c r="AJ33" s="76">
        <f t="shared" si="1"/>
        <v>731346.74</v>
      </c>
      <c r="AK33" s="31">
        <f t="shared" si="2"/>
        <v>4770.55</v>
      </c>
      <c r="AL33" s="21">
        <f t="shared" si="3"/>
        <v>726576.19</v>
      </c>
      <c r="AM33" s="15">
        <f t="shared" si="4"/>
        <v>2912957.67</v>
      </c>
      <c r="AN33" s="16">
        <f t="shared" si="5"/>
        <v>2521213.94</v>
      </c>
      <c r="AO33" s="26">
        <f t="shared" si="6"/>
        <v>391743.73</v>
      </c>
    </row>
    <row r="34" spans="1:41" x14ac:dyDescent="0.2">
      <c r="A34" t="s">
        <v>541</v>
      </c>
      <c r="B34" t="s">
        <v>542</v>
      </c>
      <c r="C34" s="71">
        <v>4332</v>
      </c>
      <c r="D34" s="58" t="s">
        <v>1294</v>
      </c>
      <c r="E34" s="327" t="s">
        <v>3238</v>
      </c>
      <c r="F34" s="88">
        <v>748717.18</v>
      </c>
      <c r="G34" s="88">
        <v>0</v>
      </c>
      <c r="H34" s="88">
        <v>109669.03</v>
      </c>
      <c r="I34" s="44">
        <v>1984227.12</v>
      </c>
      <c r="J34" s="44">
        <v>106706.32</v>
      </c>
      <c r="N34" s="231">
        <v>1500</v>
      </c>
      <c r="P34" s="231">
        <v>63106.77</v>
      </c>
      <c r="S34" s="44">
        <v>356626.43</v>
      </c>
      <c r="T34" s="44">
        <v>2109112.34</v>
      </c>
      <c r="U34" s="73">
        <v>403.37</v>
      </c>
      <c r="W34" s="73">
        <v>1664235.53</v>
      </c>
      <c r="AA34" s="73">
        <v>13415.88</v>
      </c>
      <c r="AB34" s="89">
        <v>585325</v>
      </c>
      <c r="AD34" s="89">
        <v>25482</v>
      </c>
      <c r="AE34" s="89">
        <v>437567.9</v>
      </c>
      <c r="AF34" s="89">
        <v>210705.77</v>
      </c>
      <c r="AJ34" s="76">
        <f t="shared" si="1"/>
        <v>858386.21000000008</v>
      </c>
      <c r="AK34" s="31">
        <f t="shared" si="2"/>
        <v>64606.77</v>
      </c>
      <c r="AL34" s="21">
        <f t="shared" si="3"/>
        <v>793779.44000000006</v>
      </c>
      <c r="AM34" s="15">
        <f t="shared" si="4"/>
        <v>1678054.78</v>
      </c>
      <c r="AN34" s="16">
        <f t="shared" si="5"/>
        <v>1259080.67</v>
      </c>
      <c r="AO34" s="26">
        <f t="shared" si="6"/>
        <v>418974.1100000001</v>
      </c>
    </row>
    <row r="35" spans="1:41" x14ac:dyDescent="0.2">
      <c r="A35" t="s">
        <v>541</v>
      </c>
      <c r="B35" t="s">
        <v>542</v>
      </c>
      <c r="C35" s="71">
        <v>2103</v>
      </c>
      <c r="D35" s="58" t="s">
        <v>1295</v>
      </c>
      <c r="E35" s="327" t="s">
        <v>3239</v>
      </c>
      <c r="F35" s="88">
        <v>330530.8</v>
      </c>
      <c r="G35" s="88">
        <v>2500</v>
      </c>
      <c r="H35" s="88">
        <v>49826.28</v>
      </c>
      <c r="I35" s="44">
        <v>2115519.58</v>
      </c>
      <c r="J35" s="44">
        <v>317674.3</v>
      </c>
      <c r="P35" s="231">
        <v>95648.93</v>
      </c>
      <c r="S35" s="44">
        <v>783827.26</v>
      </c>
      <c r="T35" s="44">
        <v>2003005.18</v>
      </c>
      <c r="U35" s="73">
        <v>-273.45</v>
      </c>
      <c r="W35" s="73">
        <v>896628.49</v>
      </c>
      <c r="X35" s="73">
        <v>20000</v>
      </c>
      <c r="Y35" s="73">
        <v>991.16</v>
      </c>
      <c r="AA35" s="73">
        <v>230400</v>
      </c>
      <c r="AB35" s="89">
        <v>407949</v>
      </c>
      <c r="AC35" s="89">
        <v>1520</v>
      </c>
      <c r="AD35" s="89">
        <v>16140</v>
      </c>
      <c r="AE35" s="89">
        <v>592331.74</v>
      </c>
      <c r="AF35" s="89">
        <v>196235.87</v>
      </c>
      <c r="AJ35" s="76">
        <f t="shared" si="1"/>
        <v>382857.07999999996</v>
      </c>
      <c r="AK35" s="31">
        <f t="shared" si="2"/>
        <v>95648.93</v>
      </c>
      <c r="AL35" s="21">
        <f t="shared" si="3"/>
        <v>287208.14999999997</v>
      </c>
      <c r="AM35" s="15">
        <f t="shared" si="4"/>
        <v>1147746.2000000002</v>
      </c>
      <c r="AN35" s="16">
        <f t="shared" si="5"/>
        <v>1214176.6099999999</v>
      </c>
      <c r="AO35" s="26">
        <f t="shared" si="6"/>
        <v>-66430.409999999683</v>
      </c>
    </row>
    <row r="36" spans="1:41" x14ac:dyDescent="0.2">
      <c r="A36" t="s">
        <v>541</v>
      </c>
      <c r="B36" t="s">
        <v>542</v>
      </c>
      <c r="C36" s="71">
        <v>2710</v>
      </c>
      <c r="D36" s="58" t="s">
        <v>1296</v>
      </c>
      <c r="E36" s="327" t="s">
        <v>3240</v>
      </c>
      <c r="F36" s="88">
        <v>430403.8</v>
      </c>
      <c r="G36" s="88">
        <v>0</v>
      </c>
      <c r="H36" s="88">
        <v>10607.42</v>
      </c>
      <c r="I36" s="44">
        <v>1230540.5</v>
      </c>
      <c r="J36" s="44">
        <v>210784.32</v>
      </c>
      <c r="P36" s="231">
        <v>200977</v>
      </c>
      <c r="S36" s="44">
        <v>-421262.16</v>
      </c>
      <c r="T36" s="44">
        <v>2067007.72</v>
      </c>
      <c r="W36" s="73">
        <v>839360.23</v>
      </c>
      <c r="Y36" s="73">
        <v>696.82</v>
      </c>
      <c r="AA36" s="73">
        <v>54000</v>
      </c>
      <c r="AB36" s="89">
        <v>249637</v>
      </c>
      <c r="AD36" s="89">
        <v>26104</v>
      </c>
      <c r="AE36" s="89">
        <v>470718.21</v>
      </c>
      <c r="AF36" s="89">
        <v>111984.36</v>
      </c>
      <c r="AJ36" s="76">
        <f t="shared" ref="AJ36:AJ67" si="7">SUM(F36:H36)</f>
        <v>441011.22</v>
      </c>
      <c r="AK36" s="31">
        <f t="shared" ref="AK36:AK67" si="8">SUM(M36:P36)</f>
        <v>200977</v>
      </c>
      <c r="AL36" s="21">
        <f t="shared" si="3"/>
        <v>240034.21999999997</v>
      </c>
      <c r="AM36" s="15">
        <f t="shared" si="4"/>
        <v>894057.04999999993</v>
      </c>
      <c r="AN36" s="16">
        <f t="shared" si="5"/>
        <v>858443.57</v>
      </c>
      <c r="AO36" s="26">
        <f t="shared" si="6"/>
        <v>35613.479999999981</v>
      </c>
    </row>
    <row r="37" spans="1:41" x14ac:dyDescent="0.2">
      <c r="A37" t="s">
        <v>541</v>
      </c>
      <c r="B37" t="s">
        <v>542</v>
      </c>
      <c r="C37" s="71">
        <v>2476</v>
      </c>
      <c r="D37" s="58" t="s">
        <v>1297</v>
      </c>
      <c r="E37" s="327" t="s">
        <v>3241</v>
      </c>
      <c r="F37" s="88">
        <v>326314.11</v>
      </c>
      <c r="G37" s="88">
        <v>0</v>
      </c>
      <c r="H37" s="88">
        <v>212157.45</v>
      </c>
      <c r="I37" s="44">
        <v>541159.94999999995</v>
      </c>
      <c r="J37" s="44">
        <v>840174.57</v>
      </c>
      <c r="P37" s="231">
        <v>22327</v>
      </c>
      <c r="S37" s="44">
        <v>-1052658.8400000001</v>
      </c>
      <c r="T37" s="44">
        <v>2721924.84</v>
      </c>
      <c r="W37" s="73">
        <v>1451788.76</v>
      </c>
      <c r="Y37" s="73">
        <v>-13.85</v>
      </c>
      <c r="Z37" s="73">
        <v>928358</v>
      </c>
      <c r="AA37" s="73">
        <v>135910</v>
      </c>
      <c r="AB37" s="89">
        <v>1457290</v>
      </c>
      <c r="AD37" s="89">
        <v>21212</v>
      </c>
      <c r="AE37" s="89">
        <v>637199.82999999996</v>
      </c>
      <c r="AF37" s="89">
        <v>172128</v>
      </c>
      <c r="AJ37" s="76">
        <f t="shared" si="7"/>
        <v>538471.56000000006</v>
      </c>
      <c r="AK37" s="31">
        <f t="shared" si="8"/>
        <v>22327</v>
      </c>
      <c r="AL37" s="21">
        <f t="shared" si="3"/>
        <v>516144.56000000006</v>
      </c>
      <c r="AM37" s="15">
        <f t="shared" si="4"/>
        <v>2516042.91</v>
      </c>
      <c r="AN37" s="16">
        <f t="shared" si="5"/>
        <v>2287829.83</v>
      </c>
      <c r="AO37" s="26">
        <f t="shared" si="6"/>
        <v>228213.08000000007</v>
      </c>
    </row>
    <row r="38" spans="1:41" x14ac:dyDescent="0.2">
      <c r="A38" t="s">
        <v>545</v>
      </c>
      <c r="B38" t="s">
        <v>546</v>
      </c>
      <c r="C38" s="71">
        <v>3590</v>
      </c>
      <c r="D38" s="58" t="s">
        <v>1298</v>
      </c>
      <c r="E38" s="327" t="s">
        <v>3242</v>
      </c>
      <c r="F38" s="88">
        <v>351365.14</v>
      </c>
      <c r="G38" s="88">
        <v>0</v>
      </c>
      <c r="H38" s="88">
        <v>97312.88</v>
      </c>
      <c r="I38" s="44">
        <v>3</v>
      </c>
      <c r="J38" s="44">
        <v>-87810.83</v>
      </c>
      <c r="N38" s="231">
        <v>7650</v>
      </c>
      <c r="P38" s="231">
        <v>366</v>
      </c>
      <c r="S38" s="44">
        <v>-956956.49</v>
      </c>
      <c r="T38" s="44">
        <v>1153430.04</v>
      </c>
      <c r="W38" s="73">
        <v>790010.95</v>
      </c>
      <c r="X38" s="73">
        <v>150232</v>
      </c>
      <c r="Y38" s="73">
        <v>1041.02</v>
      </c>
      <c r="Z38" s="73">
        <v>1148080</v>
      </c>
      <c r="AA38" s="73">
        <v>47400</v>
      </c>
      <c r="AB38" s="89">
        <v>1423175</v>
      </c>
      <c r="AD38" s="89">
        <v>6880</v>
      </c>
      <c r="AE38" s="89">
        <v>483449.27</v>
      </c>
      <c r="AF38" s="89">
        <v>66879.06</v>
      </c>
      <c r="AJ38" s="76">
        <f t="shared" si="7"/>
        <v>448678.02</v>
      </c>
      <c r="AK38" s="31">
        <f t="shared" si="8"/>
        <v>8016</v>
      </c>
      <c r="AL38" s="21">
        <f t="shared" si="3"/>
        <v>440662.02</v>
      </c>
      <c r="AM38" s="15">
        <f t="shared" si="4"/>
        <v>2136763.9699999997</v>
      </c>
      <c r="AN38" s="16">
        <f t="shared" si="5"/>
        <v>1980383.33</v>
      </c>
      <c r="AO38" s="26">
        <f t="shared" si="6"/>
        <v>156380.63999999966</v>
      </c>
    </row>
    <row r="39" spans="1:41" x14ac:dyDescent="0.2">
      <c r="A39" t="s">
        <v>545</v>
      </c>
      <c r="B39" t="s">
        <v>546</v>
      </c>
      <c r="C39" s="71">
        <v>4275</v>
      </c>
      <c r="D39" s="58" t="s">
        <v>1299</v>
      </c>
      <c r="E39" s="327" t="s">
        <v>3243</v>
      </c>
      <c r="F39" s="88">
        <v>498578.6</v>
      </c>
      <c r="G39" s="88">
        <v>0</v>
      </c>
      <c r="H39" s="88">
        <v>215467.71</v>
      </c>
      <c r="I39" s="44">
        <v>-439837.5</v>
      </c>
      <c r="J39" s="44">
        <v>75098.84</v>
      </c>
      <c r="P39" s="231">
        <v>120</v>
      </c>
      <c r="R39" s="44">
        <v>-2304521.69</v>
      </c>
      <c r="S39" s="44">
        <v>-341869.58</v>
      </c>
      <c r="T39" s="44">
        <v>2737074.7</v>
      </c>
      <c r="W39" s="73">
        <v>850161.5</v>
      </c>
      <c r="X39" s="73">
        <v>148210</v>
      </c>
      <c r="Y39" s="73">
        <v>1431.86</v>
      </c>
      <c r="Z39" s="73">
        <v>1893170</v>
      </c>
      <c r="AA39" s="73">
        <v>55000</v>
      </c>
      <c r="AB39" s="89">
        <v>2067978</v>
      </c>
      <c r="AC39" s="89">
        <v>2800</v>
      </c>
      <c r="AD39" s="89">
        <v>4080</v>
      </c>
      <c r="AE39" s="89">
        <v>491996.2</v>
      </c>
      <c r="AF39" s="89">
        <v>122614.94</v>
      </c>
      <c r="AJ39" s="76">
        <f t="shared" si="7"/>
        <v>714046.30999999994</v>
      </c>
      <c r="AK39" s="31">
        <f t="shared" si="8"/>
        <v>120</v>
      </c>
      <c r="AL39" s="21">
        <f t="shared" si="3"/>
        <v>713926.30999999994</v>
      </c>
      <c r="AM39" s="15">
        <f t="shared" si="4"/>
        <v>2947973.36</v>
      </c>
      <c r="AN39" s="16">
        <f t="shared" si="5"/>
        <v>2689469.14</v>
      </c>
      <c r="AO39" s="26">
        <f t="shared" si="6"/>
        <v>258504.21999999974</v>
      </c>
    </row>
    <row r="40" spans="1:41" x14ac:dyDescent="0.2">
      <c r="A40" t="s">
        <v>545</v>
      </c>
      <c r="B40" t="s">
        <v>546</v>
      </c>
      <c r="C40" s="71">
        <v>1050</v>
      </c>
      <c r="D40" s="58" t="s">
        <v>1300</v>
      </c>
      <c r="E40" s="327" t="s">
        <v>3244</v>
      </c>
      <c r="F40" s="88">
        <v>511395.12</v>
      </c>
      <c r="G40" s="88">
        <v>0</v>
      </c>
      <c r="H40" s="88">
        <v>132231.41</v>
      </c>
      <c r="I40" s="44">
        <v>114947.11</v>
      </c>
      <c r="J40" s="44">
        <v>98435.62</v>
      </c>
      <c r="N40" s="231">
        <v>6300</v>
      </c>
      <c r="P40" s="231">
        <v>0</v>
      </c>
      <c r="S40" s="44">
        <v>-758805.88</v>
      </c>
      <c r="T40" s="44">
        <v>1656318.18</v>
      </c>
      <c r="W40" s="73">
        <v>460594.97</v>
      </c>
      <c r="X40" s="73">
        <v>124400</v>
      </c>
      <c r="Y40" s="73">
        <v>2069.9899999999998</v>
      </c>
      <c r="Z40" s="73">
        <v>1282740</v>
      </c>
      <c r="AA40" s="73">
        <v>51479</v>
      </c>
      <c r="AB40" s="89">
        <v>1454327</v>
      </c>
      <c r="AD40" s="89">
        <v>7840</v>
      </c>
      <c r="AE40" s="89">
        <v>373357.89</v>
      </c>
      <c r="AF40" s="89">
        <v>132562.10999999999</v>
      </c>
      <c r="AJ40" s="76">
        <f t="shared" si="7"/>
        <v>643626.53</v>
      </c>
      <c r="AK40" s="31">
        <f t="shared" si="8"/>
        <v>6300</v>
      </c>
      <c r="AL40" s="21">
        <f t="shared" si="3"/>
        <v>637326.53</v>
      </c>
      <c r="AM40" s="15">
        <f t="shared" si="4"/>
        <v>1921283.96</v>
      </c>
      <c r="AN40" s="16">
        <f t="shared" si="5"/>
        <v>1968087</v>
      </c>
      <c r="AO40" s="26">
        <f t="shared" si="6"/>
        <v>-46803.040000000037</v>
      </c>
    </row>
    <row r="41" spans="1:41" x14ac:dyDescent="0.2">
      <c r="A41" t="s">
        <v>545</v>
      </c>
      <c r="B41" t="s">
        <v>546</v>
      </c>
      <c r="C41" s="71">
        <v>2081</v>
      </c>
      <c r="D41" s="58" t="s">
        <v>1301</v>
      </c>
      <c r="E41" s="327" t="s">
        <v>3245</v>
      </c>
      <c r="F41" s="88">
        <v>178561.68</v>
      </c>
      <c r="G41" s="88">
        <v>0</v>
      </c>
      <c r="H41" s="88">
        <v>50568.82</v>
      </c>
      <c r="I41" s="44">
        <v>92245.119999999995</v>
      </c>
      <c r="J41" s="44">
        <v>-66366.789999999994</v>
      </c>
      <c r="N41" s="231">
        <v>577325</v>
      </c>
      <c r="P41" s="231">
        <v>176.35</v>
      </c>
      <c r="S41" s="44">
        <v>-1472464.67</v>
      </c>
      <c r="T41" s="44">
        <v>1118559.83</v>
      </c>
      <c r="W41" s="73">
        <v>602389.48</v>
      </c>
      <c r="X41" s="73">
        <v>77860</v>
      </c>
      <c r="Y41" s="73">
        <v>448.75</v>
      </c>
      <c r="Z41" s="73">
        <v>1022570</v>
      </c>
      <c r="AA41" s="73">
        <v>116534</v>
      </c>
      <c r="AB41" s="89">
        <v>1279777</v>
      </c>
      <c r="AE41" s="89">
        <v>418664.84</v>
      </c>
      <c r="AF41" s="89">
        <v>89948.07</v>
      </c>
      <c r="AJ41" s="76">
        <f t="shared" si="7"/>
        <v>229130.5</v>
      </c>
      <c r="AK41" s="31">
        <f t="shared" si="8"/>
        <v>577501.35</v>
      </c>
      <c r="AL41" s="21">
        <f t="shared" si="3"/>
        <v>-348370.85</v>
      </c>
      <c r="AM41" s="15">
        <f t="shared" si="4"/>
        <v>1819802.23</v>
      </c>
      <c r="AN41" s="16">
        <f t="shared" si="5"/>
        <v>1788389.9100000001</v>
      </c>
      <c r="AO41" s="26">
        <f t="shared" si="6"/>
        <v>31412.319999999832</v>
      </c>
    </row>
    <row r="42" spans="1:41" x14ac:dyDescent="0.2">
      <c r="A42" t="s">
        <v>545</v>
      </c>
      <c r="B42" t="s">
        <v>546</v>
      </c>
      <c r="C42" s="71">
        <v>2563</v>
      </c>
      <c r="D42" s="58" t="s">
        <v>1302</v>
      </c>
      <c r="E42" s="327" t="s">
        <v>3246</v>
      </c>
      <c r="F42" s="88">
        <v>178432.45</v>
      </c>
      <c r="G42" s="88">
        <v>0</v>
      </c>
      <c r="H42" s="88">
        <v>137401</v>
      </c>
      <c r="I42" s="44">
        <v>-777794.81</v>
      </c>
      <c r="J42" s="44">
        <v>-148330.81</v>
      </c>
      <c r="N42" s="231">
        <v>41920</v>
      </c>
      <c r="P42" s="231">
        <v>937</v>
      </c>
      <c r="S42" s="44">
        <v>-2208780.62</v>
      </c>
      <c r="T42" s="44">
        <v>1381244.13</v>
      </c>
      <c r="W42" s="73">
        <v>736139.88</v>
      </c>
      <c r="X42" s="73">
        <v>190590</v>
      </c>
      <c r="Y42" s="73">
        <v>808.13</v>
      </c>
      <c r="Z42" s="73">
        <v>1444000</v>
      </c>
      <c r="AA42" s="73">
        <v>210500</v>
      </c>
      <c r="AB42" s="89">
        <v>1731470</v>
      </c>
      <c r="AC42" s="89">
        <v>5080</v>
      </c>
      <c r="AD42" s="89">
        <v>4016</v>
      </c>
      <c r="AE42" s="89">
        <v>485657.93</v>
      </c>
      <c r="AF42" s="89">
        <v>181426.76</v>
      </c>
      <c r="AJ42" s="76">
        <f t="shared" si="7"/>
        <v>315833.45</v>
      </c>
      <c r="AK42" s="31">
        <f t="shared" si="8"/>
        <v>42857</v>
      </c>
      <c r="AL42" s="21">
        <f t="shared" si="3"/>
        <v>272976.45</v>
      </c>
      <c r="AM42" s="15">
        <f t="shared" si="4"/>
        <v>2582038.0099999998</v>
      </c>
      <c r="AN42" s="16">
        <f t="shared" si="5"/>
        <v>2407650.6900000004</v>
      </c>
      <c r="AO42" s="26">
        <f t="shared" si="6"/>
        <v>174387.31999999937</v>
      </c>
    </row>
    <row r="43" spans="1:41" x14ac:dyDescent="0.2">
      <c r="A43" t="s">
        <v>545</v>
      </c>
      <c r="B43" t="s">
        <v>546</v>
      </c>
      <c r="C43" s="71">
        <v>2302</v>
      </c>
      <c r="D43" s="58" t="s">
        <v>1303</v>
      </c>
      <c r="E43" s="327" t="s">
        <v>3247</v>
      </c>
      <c r="F43" s="88">
        <v>344841.74</v>
      </c>
      <c r="G43" s="88">
        <v>0</v>
      </c>
      <c r="H43" s="88">
        <v>104110.06</v>
      </c>
      <c r="I43" s="44">
        <v>139323.19</v>
      </c>
      <c r="J43" s="44">
        <v>-138731.60999999999</v>
      </c>
      <c r="N43" s="231">
        <v>83280</v>
      </c>
      <c r="P43" s="231">
        <v>934</v>
      </c>
      <c r="S43" s="44">
        <v>-978749.23</v>
      </c>
      <c r="T43" s="44">
        <v>1240631.49</v>
      </c>
      <c r="W43" s="73">
        <v>842518.87</v>
      </c>
      <c r="X43" s="73">
        <v>68583.88</v>
      </c>
      <c r="Y43" s="73">
        <v>1047.8</v>
      </c>
      <c r="Z43" s="73">
        <v>1500500</v>
      </c>
      <c r="AA43" s="73">
        <v>66900</v>
      </c>
      <c r="AB43" s="89">
        <v>1823404.2</v>
      </c>
      <c r="AD43" s="89">
        <v>1280</v>
      </c>
      <c r="AE43" s="89">
        <v>335453.31</v>
      </c>
      <c r="AF43" s="89">
        <v>215965.92</v>
      </c>
      <c r="AJ43" s="76">
        <f t="shared" si="7"/>
        <v>448951.8</v>
      </c>
      <c r="AK43" s="31">
        <f t="shared" si="8"/>
        <v>84214</v>
      </c>
      <c r="AL43" s="21">
        <f t="shared" si="3"/>
        <v>364737.8</v>
      </c>
      <c r="AM43" s="15">
        <f t="shared" si="4"/>
        <v>2479550.5499999998</v>
      </c>
      <c r="AN43" s="16">
        <f t="shared" si="5"/>
        <v>2376103.4299999997</v>
      </c>
      <c r="AO43" s="26">
        <f t="shared" si="6"/>
        <v>103447.12000000011</v>
      </c>
    </row>
    <row r="44" spans="1:41" x14ac:dyDescent="0.2">
      <c r="A44" t="s">
        <v>545</v>
      </c>
      <c r="B44" t="s">
        <v>546</v>
      </c>
      <c r="C44" s="71">
        <v>2003</v>
      </c>
      <c r="D44" s="58" t="s">
        <v>1304</v>
      </c>
      <c r="E44" s="327" t="s">
        <v>3248</v>
      </c>
      <c r="F44" s="88">
        <v>277684.73</v>
      </c>
      <c r="G44" s="88">
        <v>0</v>
      </c>
      <c r="H44" s="88">
        <v>130839.95</v>
      </c>
      <c r="I44" s="44">
        <v>25778.78</v>
      </c>
      <c r="J44" s="44">
        <v>87312.83</v>
      </c>
      <c r="N44" s="231">
        <v>9050</v>
      </c>
      <c r="P44" s="231">
        <v>0</v>
      </c>
      <c r="S44" s="44">
        <v>-2318674.23</v>
      </c>
      <c r="T44" s="44">
        <v>2770050.54</v>
      </c>
      <c r="W44" s="73">
        <v>569678.18999999994</v>
      </c>
      <c r="X44" s="73">
        <v>89225</v>
      </c>
      <c r="Y44" s="73">
        <v>1231.5899999999999</v>
      </c>
      <c r="Z44" s="73">
        <v>6880</v>
      </c>
      <c r="AB44" s="89">
        <v>172654</v>
      </c>
      <c r="AC44" s="89">
        <v>16500</v>
      </c>
      <c r="AD44" s="89">
        <v>19167.87</v>
      </c>
      <c r="AE44" s="89">
        <v>353939.92</v>
      </c>
      <c r="AF44" s="89">
        <v>43563.01</v>
      </c>
      <c r="AJ44" s="76">
        <f t="shared" si="7"/>
        <v>408524.68</v>
      </c>
      <c r="AK44" s="31">
        <f t="shared" si="8"/>
        <v>9050</v>
      </c>
      <c r="AL44" s="21">
        <f t="shared" si="3"/>
        <v>399474.68</v>
      </c>
      <c r="AM44" s="15">
        <f t="shared" si="4"/>
        <v>667014.77999999991</v>
      </c>
      <c r="AN44" s="16">
        <f t="shared" si="5"/>
        <v>605824.80000000005</v>
      </c>
      <c r="AO44" s="26">
        <f t="shared" si="6"/>
        <v>61189.979999999865</v>
      </c>
    </row>
    <row r="45" spans="1:41" x14ac:dyDescent="0.2">
      <c r="A45" t="s">
        <v>545</v>
      </c>
      <c r="B45" t="s">
        <v>546</v>
      </c>
      <c r="C45" s="71">
        <v>2921</v>
      </c>
      <c r="D45" s="58" t="s">
        <v>1305</v>
      </c>
      <c r="E45" s="327" t="s">
        <v>3249</v>
      </c>
      <c r="F45" s="88">
        <v>577934.94999999995</v>
      </c>
      <c r="G45" s="88">
        <v>0</v>
      </c>
      <c r="H45" s="88">
        <v>60484.4</v>
      </c>
      <c r="I45" s="44">
        <v>38097.31</v>
      </c>
      <c r="J45" s="44">
        <v>179737.04</v>
      </c>
      <c r="N45" s="231">
        <v>8540</v>
      </c>
      <c r="P45" s="231">
        <v>538.86</v>
      </c>
      <c r="R45" s="44">
        <v>16660.38</v>
      </c>
      <c r="S45" s="44">
        <v>-1636216.97</v>
      </c>
      <c r="T45" s="44">
        <v>2356118.79</v>
      </c>
      <c r="W45" s="73">
        <v>641294.19999999995</v>
      </c>
      <c r="X45" s="73">
        <v>160100</v>
      </c>
      <c r="Y45" s="73">
        <v>2629.98</v>
      </c>
      <c r="Z45" s="73">
        <v>1331100</v>
      </c>
      <c r="AA45" s="73">
        <v>31293</v>
      </c>
      <c r="AB45" s="89">
        <v>1486343.4</v>
      </c>
      <c r="AC45" s="89">
        <v>6320</v>
      </c>
      <c r="AD45" s="89">
        <v>10590</v>
      </c>
      <c r="AE45" s="89">
        <v>521420.09</v>
      </c>
      <c r="AF45" s="89">
        <v>31131.05</v>
      </c>
      <c r="AJ45" s="76">
        <f t="shared" si="7"/>
        <v>638419.35</v>
      </c>
      <c r="AK45" s="31">
        <f t="shared" si="8"/>
        <v>9078.86</v>
      </c>
      <c r="AL45" s="21">
        <f t="shared" si="3"/>
        <v>629340.49</v>
      </c>
      <c r="AM45" s="15">
        <f t="shared" si="4"/>
        <v>2166417.1799999997</v>
      </c>
      <c r="AN45" s="16">
        <f t="shared" si="5"/>
        <v>2055804.54</v>
      </c>
      <c r="AO45" s="26">
        <f t="shared" si="6"/>
        <v>110612.63999999966</v>
      </c>
    </row>
    <row r="46" spans="1:41" x14ac:dyDescent="0.2">
      <c r="A46" t="s">
        <v>545</v>
      </c>
      <c r="B46" t="s">
        <v>546</v>
      </c>
      <c r="C46" s="71">
        <v>2021</v>
      </c>
      <c r="D46" s="58" t="s">
        <v>1306</v>
      </c>
      <c r="E46" s="327" t="s">
        <v>3250</v>
      </c>
      <c r="F46" s="88">
        <v>190533.71</v>
      </c>
      <c r="G46" s="88">
        <v>0</v>
      </c>
      <c r="H46" s="88">
        <v>88369.4</v>
      </c>
      <c r="I46" s="44">
        <v>127563.03</v>
      </c>
      <c r="J46" s="44">
        <v>219381.1</v>
      </c>
      <c r="N46" s="231">
        <v>47660</v>
      </c>
      <c r="O46" s="231">
        <v>2759</v>
      </c>
      <c r="P46" s="231">
        <v>1225.05</v>
      </c>
      <c r="R46" s="44">
        <v>-341908.85</v>
      </c>
      <c r="S46" s="44">
        <v>-1115802.6299999999</v>
      </c>
      <c r="T46" s="44">
        <v>1990390.15</v>
      </c>
      <c r="W46" s="73">
        <v>615108.65</v>
      </c>
      <c r="X46" s="73">
        <v>65200</v>
      </c>
      <c r="Y46" s="73">
        <v>752.81</v>
      </c>
      <c r="Z46" s="73">
        <v>918190</v>
      </c>
      <c r="AA46" s="73">
        <v>101050</v>
      </c>
      <c r="AB46" s="89">
        <v>1096219</v>
      </c>
      <c r="AD46" s="89">
        <v>8972</v>
      </c>
      <c r="AE46" s="89">
        <v>414517.18</v>
      </c>
      <c r="AF46" s="89">
        <v>139068.76</v>
      </c>
      <c r="AJ46" s="76">
        <f t="shared" si="7"/>
        <v>278903.11</v>
      </c>
      <c r="AK46" s="31">
        <f t="shared" si="8"/>
        <v>51644.05</v>
      </c>
      <c r="AL46" s="21">
        <f t="shared" si="3"/>
        <v>227259.06</v>
      </c>
      <c r="AM46" s="15">
        <f t="shared" si="4"/>
        <v>1700301.46</v>
      </c>
      <c r="AN46" s="16">
        <f t="shared" si="5"/>
        <v>1658776.94</v>
      </c>
      <c r="AO46" s="26">
        <f t="shared" si="6"/>
        <v>41524.520000000019</v>
      </c>
    </row>
    <row r="47" spans="1:41" x14ac:dyDescent="0.2">
      <c r="A47" t="s">
        <v>545</v>
      </c>
      <c r="B47" t="s">
        <v>546</v>
      </c>
      <c r="C47" s="71">
        <v>1750</v>
      </c>
      <c r="D47" s="58" t="s">
        <v>1307</v>
      </c>
      <c r="E47" s="327" t="s">
        <v>3251</v>
      </c>
      <c r="F47" s="88">
        <v>270984.83</v>
      </c>
      <c r="G47" s="88">
        <v>22080</v>
      </c>
      <c r="H47" s="88">
        <v>44865.24</v>
      </c>
      <c r="I47" s="44">
        <v>275449.49</v>
      </c>
      <c r="J47" s="44">
        <v>-16664.599999999999</v>
      </c>
      <c r="M47" s="231">
        <v>100000</v>
      </c>
      <c r="N47" s="231">
        <v>75630</v>
      </c>
      <c r="P47" s="231">
        <v>749.91</v>
      </c>
      <c r="S47" s="44">
        <v>-242369.88</v>
      </c>
      <c r="T47" s="44">
        <v>498635.02</v>
      </c>
      <c r="W47" s="73">
        <v>580765.78</v>
      </c>
      <c r="X47" s="73">
        <v>46250</v>
      </c>
      <c r="Y47" s="73">
        <v>985.49</v>
      </c>
      <c r="Z47" s="73">
        <v>989120</v>
      </c>
      <c r="AA47" s="73">
        <v>51000</v>
      </c>
      <c r="AB47" s="89">
        <v>1176190.29</v>
      </c>
      <c r="AD47" s="89">
        <v>1530</v>
      </c>
      <c r="AE47" s="89">
        <v>285490.05</v>
      </c>
      <c r="AF47" s="89">
        <v>40841.019999999997</v>
      </c>
      <c r="AJ47" s="76">
        <f t="shared" si="7"/>
        <v>337930.07</v>
      </c>
      <c r="AK47" s="31">
        <f t="shared" si="8"/>
        <v>176379.91</v>
      </c>
      <c r="AL47" s="21">
        <f t="shared" si="3"/>
        <v>161550.16</v>
      </c>
      <c r="AM47" s="15">
        <f t="shared" si="4"/>
        <v>1668121.27</v>
      </c>
      <c r="AN47" s="16">
        <f t="shared" si="5"/>
        <v>1504051.36</v>
      </c>
      <c r="AO47" s="26">
        <f t="shared" si="6"/>
        <v>164069.90999999992</v>
      </c>
    </row>
    <row r="48" spans="1:41" x14ac:dyDescent="0.2">
      <c r="A48" t="s">
        <v>545</v>
      </c>
      <c r="B48" t="s">
        <v>546</v>
      </c>
      <c r="C48" s="71">
        <v>1875</v>
      </c>
      <c r="D48" s="58" t="s">
        <v>1308</v>
      </c>
      <c r="E48" s="327" t="s">
        <v>3252</v>
      </c>
      <c r="F48" s="88">
        <v>124277.08</v>
      </c>
      <c r="G48" s="88">
        <v>0</v>
      </c>
      <c r="H48" s="88">
        <v>237939.44</v>
      </c>
      <c r="I48" s="44">
        <v>3</v>
      </c>
      <c r="J48" s="44">
        <v>17819.16</v>
      </c>
      <c r="N48" s="231">
        <v>6000</v>
      </c>
      <c r="P48" s="231">
        <v>0</v>
      </c>
      <c r="R48" s="44">
        <v>-11452.2</v>
      </c>
      <c r="S48" s="44">
        <v>-137663.44</v>
      </c>
      <c r="T48" s="44">
        <v>452082.82</v>
      </c>
      <c r="W48" s="73">
        <v>594833.79</v>
      </c>
      <c r="X48" s="73">
        <v>56595</v>
      </c>
      <c r="Y48" s="73">
        <v>509.72</v>
      </c>
      <c r="Z48" s="73">
        <v>771880</v>
      </c>
      <c r="AA48" s="73">
        <v>123000</v>
      </c>
      <c r="AB48" s="89">
        <v>1024502.02</v>
      </c>
      <c r="AE48" s="89">
        <v>425645.25</v>
      </c>
      <c r="AF48" s="89">
        <v>25599.74</v>
      </c>
      <c r="AJ48" s="76">
        <f t="shared" si="7"/>
        <v>362216.52</v>
      </c>
      <c r="AK48" s="31">
        <f t="shared" si="8"/>
        <v>6000</v>
      </c>
      <c r="AL48" s="21">
        <f t="shared" si="3"/>
        <v>356216.52</v>
      </c>
      <c r="AM48" s="15">
        <f t="shared" si="4"/>
        <v>1546818.51</v>
      </c>
      <c r="AN48" s="16">
        <f t="shared" si="5"/>
        <v>1475747.01</v>
      </c>
      <c r="AO48" s="26">
        <f t="shared" si="6"/>
        <v>71071.5</v>
      </c>
    </row>
    <row r="49" spans="1:41" x14ac:dyDescent="0.2">
      <c r="A49" t="s">
        <v>545</v>
      </c>
      <c r="B49" t="s">
        <v>546</v>
      </c>
      <c r="C49" s="71">
        <v>2733</v>
      </c>
      <c r="D49" s="58" t="s">
        <v>1309</v>
      </c>
      <c r="E49" s="327" t="s">
        <v>3253</v>
      </c>
      <c r="F49" s="88">
        <v>419617.68</v>
      </c>
      <c r="G49" s="88">
        <v>11040</v>
      </c>
      <c r="H49" s="88">
        <v>41163.370000000003</v>
      </c>
      <c r="I49" s="44">
        <v>2522268.56</v>
      </c>
      <c r="J49" s="44">
        <v>139978.56</v>
      </c>
      <c r="N49" s="231">
        <v>26780</v>
      </c>
      <c r="P49" s="231">
        <v>0</v>
      </c>
      <c r="S49" s="44">
        <v>-2193604.87</v>
      </c>
      <c r="T49" s="44">
        <v>5378772.1500000004</v>
      </c>
      <c r="W49" s="73">
        <v>657966.36</v>
      </c>
      <c r="X49" s="73">
        <v>64080</v>
      </c>
      <c r="Y49" s="73">
        <v>795.75</v>
      </c>
      <c r="Z49" s="73">
        <v>1132950</v>
      </c>
      <c r="AA49" s="73">
        <v>189000</v>
      </c>
      <c r="AB49" s="89">
        <v>1437039</v>
      </c>
      <c r="AD49" s="89">
        <v>6960</v>
      </c>
      <c r="AE49" s="89">
        <v>463035.6</v>
      </c>
      <c r="AF49" s="89">
        <v>215636.62</v>
      </c>
      <c r="AJ49" s="76">
        <f t="shared" si="7"/>
        <v>471821.05</v>
      </c>
      <c r="AK49" s="31">
        <f t="shared" si="8"/>
        <v>26780</v>
      </c>
      <c r="AL49" s="21">
        <f t="shared" si="3"/>
        <v>445041.05</v>
      </c>
      <c r="AM49" s="15">
        <f t="shared" si="4"/>
        <v>2044792.1099999999</v>
      </c>
      <c r="AN49" s="16">
        <f t="shared" si="5"/>
        <v>2122671.2200000002</v>
      </c>
      <c r="AO49" s="26">
        <f t="shared" si="6"/>
        <v>-77879.110000000335</v>
      </c>
    </row>
    <row r="50" spans="1:41" x14ac:dyDescent="0.2">
      <c r="A50" t="s">
        <v>545</v>
      </c>
      <c r="B50" t="s">
        <v>546</v>
      </c>
      <c r="C50" s="71">
        <v>2730</v>
      </c>
      <c r="D50" s="58" t="s">
        <v>1310</v>
      </c>
      <c r="E50" s="327" t="s">
        <v>3254</v>
      </c>
      <c r="F50" s="88">
        <v>245946.44</v>
      </c>
      <c r="G50" s="88">
        <v>0</v>
      </c>
      <c r="H50" s="88">
        <v>289177.95</v>
      </c>
      <c r="I50" s="44">
        <v>-179053.04</v>
      </c>
      <c r="J50" s="44">
        <v>-306905.02</v>
      </c>
      <c r="N50" s="231">
        <v>9350</v>
      </c>
      <c r="P50" s="231">
        <v>816</v>
      </c>
      <c r="Q50" s="44">
        <v>4586</v>
      </c>
      <c r="S50" s="44">
        <v>-1738018.21</v>
      </c>
      <c r="T50" s="44">
        <v>1780248.13</v>
      </c>
      <c r="W50" s="73">
        <v>717214.04</v>
      </c>
      <c r="X50" s="73">
        <v>83345</v>
      </c>
      <c r="Y50" s="73">
        <v>1290.82</v>
      </c>
      <c r="Z50" s="73">
        <v>1354980</v>
      </c>
      <c r="AA50" s="73">
        <v>63920</v>
      </c>
      <c r="AB50" s="89">
        <v>1651035</v>
      </c>
      <c r="AC50" s="89">
        <v>3300</v>
      </c>
      <c r="AD50" s="89">
        <v>3418</v>
      </c>
      <c r="AE50" s="89">
        <v>398740.34</v>
      </c>
      <c r="AF50" s="89">
        <v>172072.11</v>
      </c>
      <c r="AJ50" s="76">
        <f t="shared" si="7"/>
        <v>535124.39</v>
      </c>
      <c r="AK50" s="31">
        <f t="shared" si="8"/>
        <v>10166</v>
      </c>
      <c r="AL50" s="21">
        <f t="shared" si="3"/>
        <v>524958.39</v>
      </c>
      <c r="AM50" s="15">
        <f t="shared" si="4"/>
        <v>2220749.86</v>
      </c>
      <c r="AN50" s="16">
        <f t="shared" si="5"/>
        <v>2228565.4500000002</v>
      </c>
      <c r="AO50" s="26">
        <f t="shared" si="6"/>
        <v>-7815.5900000003166</v>
      </c>
    </row>
    <row r="51" spans="1:41" x14ac:dyDescent="0.2">
      <c r="A51" t="s">
        <v>545</v>
      </c>
      <c r="B51" t="s">
        <v>546</v>
      </c>
      <c r="C51" s="71">
        <v>2627</v>
      </c>
      <c r="D51" s="58" t="s">
        <v>1311</v>
      </c>
      <c r="E51" s="327" t="s">
        <v>3255</v>
      </c>
      <c r="F51" s="88">
        <v>463185.35</v>
      </c>
      <c r="G51" s="88">
        <v>66534.820000000007</v>
      </c>
      <c r="H51" s="88">
        <v>175390.04</v>
      </c>
      <c r="I51" s="44">
        <v>846846.72</v>
      </c>
      <c r="J51" s="44">
        <v>276177.14</v>
      </c>
      <c r="N51" s="231">
        <v>1000</v>
      </c>
      <c r="O51" s="231">
        <v>57130</v>
      </c>
      <c r="P51" s="231">
        <v>5153</v>
      </c>
      <c r="Q51" s="44">
        <v>28800</v>
      </c>
      <c r="S51" s="44">
        <v>-794003.14</v>
      </c>
      <c r="T51" s="44">
        <v>2690789.95</v>
      </c>
      <c r="W51" s="73">
        <v>729433.2</v>
      </c>
      <c r="X51" s="73">
        <v>106200</v>
      </c>
      <c r="Y51" s="73">
        <v>2078.33</v>
      </c>
      <c r="Z51" s="73">
        <v>1157760</v>
      </c>
      <c r="AA51" s="73">
        <v>206160</v>
      </c>
      <c r="AB51" s="89">
        <v>1508714</v>
      </c>
      <c r="AC51" s="89">
        <v>14560</v>
      </c>
      <c r="AD51" s="89">
        <v>2456</v>
      </c>
      <c r="AE51" s="89">
        <v>835892.27</v>
      </c>
      <c r="AF51" s="89">
        <v>745</v>
      </c>
      <c r="AJ51" s="76">
        <f t="shared" si="7"/>
        <v>705110.21</v>
      </c>
      <c r="AK51" s="31">
        <f t="shared" si="8"/>
        <v>63283</v>
      </c>
      <c r="AL51" s="21">
        <f t="shared" si="3"/>
        <v>641827.21</v>
      </c>
      <c r="AM51" s="15">
        <f t="shared" si="4"/>
        <v>2201631.5299999998</v>
      </c>
      <c r="AN51" s="16">
        <f t="shared" si="5"/>
        <v>2362367.27</v>
      </c>
      <c r="AO51" s="26">
        <f t="shared" si="6"/>
        <v>-160735.74000000022</v>
      </c>
    </row>
    <row r="52" spans="1:41" x14ac:dyDescent="0.2">
      <c r="A52" t="s">
        <v>545</v>
      </c>
      <c r="B52" t="s">
        <v>546</v>
      </c>
      <c r="C52" s="71">
        <v>1841</v>
      </c>
      <c r="D52" s="58" t="s">
        <v>1312</v>
      </c>
      <c r="E52" s="327" t="s">
        <v>3256</v>
      </c>
      <c r="F52" s="88">
        <v>776120.57</v>
      </c>
      <c r="G52" s="88">
        <v>10000</v>
      </c>
      <c r="H52" s="88">
        <v>48938.9</v>
      </c>
      <c r="I52" s="44">
        <v>429928.76</v>
      </c>
      <c r="J52" s="44">
        <v>-45393.73</v>
      </c>
      <c r="P52" s="231">
        <v>2123</v>
      </c>
      <c r="S52" s="44">
        <v>-998282.69</v>
      </c>
      <c r="T52" s="44">
        <v>2057308.95</v>
      </c>
      <c r="W52" s="73">
        <v>534626.17000000004</v>
      </c>
      <c r="X52" s="73">
        <v>160500</v>
      </c>
      <c r="Y52" s="73">
        <v>1305.17</v>
      </c>
      <c r="Z52" s="73">
        <v>1414530</v>
      </c>
      <c r="AA52" s="73">
        <v>44500</v>
      </c>
      <c r="AB52" s="89">
        <v>1557469</v>
      </c>
      <c r="AD52" s="89">
        <v>7360</v>
      </c>
      <c r="AE52" s="89">
        <v>332945.82</v>
      </c>
      <c r="AF52" s="89">
        <v>99241.279999999999</v>
      </c>
      <c r="AJ52" s="76">
        <f t="shared" si="7"/>
        <v>835059.47</v>
      </c>
      <c r="AK52" s="31">
        <f t="shared" si="8"/>
        <v>2123</v>
      </c>
      <c r="AL52" s="21">
        <f t="shared" si="3"/>
        <v>832936.47</v>
      </c>
      <c r="AM52" s="15">
        <f t="shared" si="4"/>
        <v>2155461.34</v>
      </c>
      <c r="AN52" s="16">
        <f t="shared" si="5"/>
        <v>1997016.1</v>
      </c>
      <c r="AO52" s="26">
        <f t="shared" si="6"/>
        <v>158445.23999999976</v>
      </c>
    </row>
    <row r="53" spans="1:41" x14ac:dyDescent="0.2">
      <c r="A53" t="s">
        <v>545</v>
      </c>
      <c r="B53" t="s">
        <v>546</v>
      </c>
      <c r="C53" s="71">
        <v>2414</v>
      </c>
      <c r="D53" s="58" t="s">
        <v>1313</v>
      </c>
      <c r="E53" s="327" t="s">
        <v>3257</v>
      </c>
      <c r="F53" s="88">
        <v>92038.57</v>
      </c>
      <c r="G53" s="88">
        <v>0</v>
      </c>
      <c r="H53" s="88">
        <v>52925</v>
      </c>
      <c r="I53" s="44">
        <v>116921.41</v>
      </c>
      <c r="J53" s="44">
        <v>157644.20000000001</v>
      </c>
      <c r="P53" s="231">
        <v>14.39</v>
      </c>
      <c r="S53" s="44">
        <v>-1409729.73</v>
      </c>
      <c r="T53" s="44">
        <v>1988049.06</v>
      </c>
      <c r="W53" s="73">
        <v>425394.33</v>
      </c>
      <c r="X53" s="73">
        <v>43650</v>
      </c>
      <c r="Y53" s="73">
        <v>306.79000000000002</v>
      </c>
      <c r="Z53" s="73">
        <v>1022670</v>
      </c>
      <c r="AA53" s="73">
        <v>216503.85</v>
      </c>
      <c r="AB53" s="89">
        <v>1290298</v>
      </c>
      <c r="AD53" s="89">
        <v>1320</v>
      </c>
      <c r="AE53" s="89">
        <v>539017.85</v>
      </c>
      <c r="AF53" s="89">
        <v>36693.660000000003</v>
      </c>
      <c r="AJ53" s="76">
        <f t="shared" si="7"/>
        <v>144963.57</v>
      </c>
      <c r="AK53" s="31">
        <f t="shared" si="8"/>
        <v>14.39</v>
      </c>
      <c r="AL53" s="21">
        <f t="shared" si="3"/>
        <v>144949.18</v>
      </c>
      <c r="AM53" s="15">
        <f t="shared" si="4"/>
        <v>1708524.9700000002</v>
      </c>
      <c r="AN53" s="16">
        <f t="shared" si="5"/>
        <v>1867329.51</v>
      </c>
      <c r="AO53" s="26">
        <f t="shared" si="6"/>
        <v>-158804.5399999998</v>
      </c>
    </row>
    <row r="54" spans="1:41" x14ac:dyDescent="0.2">
      <c r="A54" t="s">
        <v>545</v>
      </c>
      <c r="B54" t="s">
        <v>546</v>
      </c>
      <c r="C54" s="71">
        <v>1799</v>
      </c>
      <c r="D54" s="58" t="s">
        <v>1314</v>
      </c>
      <c r="E54" s="327" t="s">
        <v>3258</v>
      </c>
      <c r="F54" s="88">
        <v>88395.08</v>
      </c>
      <c r="G54" s="88">
        <v>0</v>
      </c>
      <c r="H54" s="88">
        <v>171116.14</v>
      </c>
      <c r="I54" s="44">
        <v>5835.74</v>
      </c>
      <c r="J54" s="44">
        <v>123137.16</v>
      </c>
      <c r="N54" s="231">
        <v>21590</v>
      </c>
      <c r="P54" s="231">
        <v>941</v>
      </c>
      <c r="R54" s="44">
        <v>249356.91</v>
      </c>
      <c r="S54" s="44">
        <v>-1917463.79</v>
      </c>
      <c r="T54" s="44">
        <v>1911374.52</v>
      </c>
      <c r="W54" s="73">
        <v>511226.28</v>
      </c>
      <c r="X54" s="73">
        <v>54900</v>
      </c>
      <c r="Y54" s="73">
        <v>306.13</v>
      </c>
      <c r="Z54" s="73">
        <v>1021270</v>
      </c>
      <c r="AA54" s="73">
        <v>202100</v>
      </c>
      <c r="AB54" s="89">
        <v>1306955</v>
      </c>
      <c r="AC54" s="89">
        <v>25854</v>
      </c>
      <c r="AE54" s="89">
        <v>273482.93</v>
      </c>
      <c r="AF54" s="89">
        <v>60825</v>
      </c>
      <c r="AJ54" s="76">
        <f t="shared" si="7"/>
        <v>259511.22000000003</v>
      </c>
      <c r="AK54" s="31">
        <f t="shared" si="8"/>
        <v>22531</v>
      </c>
      <c r="AL54" s="21">
        <f t="shared" si="3"/>
        <v>236980.22000000003</v>
      </c>
      <c r="AM54" s="15">
        <f t="shared" si="4"/>
        <v>1789802.4100000001</v>
      </c>
      <c r="AN54" s="16">
        <f t="shared" si="5"/>
        <v>1667116.93</v>
      </c>
      <c r="AO54" s="26">
        <f t="shared" si="6"/>
        <v>122685.48000000021</v>
      </c>
    </row>
    <row r="55" spans="1:41" x14ac:dyDescent="0.2">
      <c r="A55" t="s">
        <v>549</v>
      </c>
      <c r="B55" t="s">
        <v>550</v>
      </c>
      <c r="C55" s="71">
        <v>2442</v>
      </c>
      <c r="D55" s="58" t="s">
        <v>1315</v>
      </c>
      <c r="E55" s="327" t="s">
        <v>3259</v>
      </c>
      <c r="F55" s="88">
        <v>469064.39</v>
      </c>
      <c r="G55" s="88">
        <v>7657.6</v>
      </c>
      <c r="H55" s="88">
        <v>28762.59</v>
      </c>
      <c r="I55" s="44">
        <v>100734.88</v>
      </c>
      <c r="J55" s="44">
        <v>136588.01</v>
      </c>
      <c r="N55" s="231">
        <v>32090</v>
      </c>
      <c r="P55" s="231">
        <v>211.2</v>
      </c>
      <c r="S55" s="44">
        <v>-1441950.77</v>
      </c>
      <c r="T55" s="44">
        <v>1946410.43</v>
      </c>
      <c r="U55" s="73">
        <v>1248.6099999999999</v>
      </c>
      <c r="W55" s="73">
        <v>1296784.46</v>
      </c>
      <c r="X55" s="73">
        <v>262850</v>
      </c>
      <c r="Z55" s="73">
        <v>1381632</v>
      </c>
      <c r="AA55" s="73">
        <v>115900</v>
      </c>
      <c r="AB55" s="89">
        <v>1647705</v>
      </c>
      <c r="AC55" s="89">
        <v>29410</v>
      </c>
      <c r="AD55" s="89">
        <v>22466</v>
      </c>
      <c r="AE55" s="89">
        <v>1073021.46</v>
      </c>
      <c r="AF55" s="89">
        <v>67389.31</v>
      </c>
      <c r="AI55" s="89">
        <v>12376.69</v>
      </c>
      <c r="AJ55" s="76">
        <f t="shared" si="7"/>
        <v>505484.58</v>
      </c>
      <c r="AK55" s="31">
        <f t="shared" si="8"/>
        <v>32301.200000000001</v>
      </c>
      <c r="AL55" s="21">
        <f t="shared" si="3"/>
        <v>473183.38</v>
      </c>
      <c r="AM55" s="15">
        <f t="shared" si="4"/>
        <v>3058415.0700000003</v>
      </c>
      <c r="AN55" s="16">
        <f t="shared" si="5"/>
        <v>2852368.46</v>
      </c>
      <c r="AO55" s="26">
        <f t="shared" si="6"/>
        <v>206046.61000000034</v>
      </c>
    </row>
    <row r="56" spans="1:41" x14ac:dyDescent="0.2">
      <c r="A56" t="s">
        <v>549</v>
      </c>
      <c r="B56" t="s">
        <v>550</v>
      </c>
      <c r="C56" s="71">
        <v>1417</v>
      </c>
      <c r="D56" s="58" t="s">
        <v>1316</v>
      </c>
      <c r="E56" s="327" t="s">
        <v>3260</v>
      </c>
      <c r="F56" s="88">
        <v>244867.81</v>
      </c>
      <c r="G56" s="88">
        <v>51619.75</v>
      </c>
      <c r="H56" s="88">
        <v>55338.21</v>
      </c>
      <c r="I56" s="44">
        <v>411157.52</v>
      </c>
      <c r="J56" s="44">
        <v>118226.65</v>
      </c>
      <c r="N56" s="231">
        <v>23588.29</v>
      </c>
      <c r="P56" s="231">
        <v>835.78</v>
      </c>
      <c r="S56" s="44">
        <v>-454619.33</v>
      </c>
      <c r="T56" s="44">
        <v>1372237.86</v>
      </c>
      <c r="W56" s="73">
        <v>596418.72</v>
      </c>
      <c r="X56" s="73">
        <v>131400</v>
      </c>
      <c r="Y56" s="73">
        <v>925.87</v>
      </c>
      <c r="Z56" s="73">
        <v>621625.4</v>
      </c>
      <c r="AA56" s="73">
        <v>71400</v>
      </c>
      <c r="AB56" s="89">
        <v>739325.4</v>
      </c>
      <c r="AC56" s="89">
        <v>30360</v>
      </c>
      <c r="AD56" s="89">
        <v>7120</v>
      </c>
      <c r="AE56" s="89">
        <v>468674.81</v>
      </c>
      <c r="AF56" s="89">
        <v>229975.27</v>
      </c>
      <c r="AI56" s="89">
        <v>7147.17</v>
      </c>
      <c r="AJ56" s="76">
        <f t="shared" si="7"/>
        <v>351825.77</v>
      </c>
      <c r="AK56" s="31">
        <f t="shared" si="8"/>
        <v>24424.07</v>
      </c>
      <c r="AL56" s="21">
        <f t="shared" si="3"/>
        <v>327401.7</v>
      </c>
      <c r="AM56" s="15">
        <f t="shared" si="4"/>
        <v>1421769.99</v>
      </c>
      <c r="AN56" s="16">
        <f t="shared" si="5"/>
        <v>1482602.65</v>
      </c>
      <c r="AO56" s="26">
        <f t="shared" si="6"/>
        <v>-60832.659999999916</v>
      </c>
    </row>
    <row r="57" spans="1:41" x14ac:dyDescent="0.2">
      <c r="A57" t="s">
        <v>549</v>
      </c>
      <c r="B57" t="s">
        <v>550</v>
      </c>
      <c r="C57" s="71">
        <v>1301</v>
      </c>
      <c r="D57" s="58" t="s">
        <v>1317</v>
      </c>
      <c r="E57" s="327" t="s">
        <v>3261</v>
      </c>
      <c r="F57" s="88">
        <v>193898.73</v>
      </c>
      <c r="G57" s="88">
        <v>0</v>
      </c>
      <c r="H57" s="88">
        <v>72980.69</v>
      </c>
      <c r="I57" s="44">
        <v>20650.349999999999</v>
      </c>
      <c r="J57" s="44">
        <v>42734.33</v>
      </c>
      <c r="M57" s="231">
        <v>3000</v>
      </c>
      <c r="N57" s="231">
        <v>29290</v>
      </c>
      <c r="P57" s="231">
        <v>306.32</v>
      </c>
      <c r="S57" s="44">
        <v>-615325.03</v>
      </c>
      <c r="T57" s="44">
        <v>1028783.07</v>
      </c>
      <c r="U57" s="73">
        <v>903.58</v>
      </c>
      <c r="W57" s="73">
        <v>723036.52</v>
      </c>
      <c r="X57" s="73">
        <v>90000</v>
      </c>
      <c r="Z57" s="73">
        <v>565964.69999999995</v>
      </c>
      <c r="AA57" s="73">
        <v>67000</v>
      </c>
      <c r="AB57" s="89">
        <v>774706.8</v>
      </c>
      <c r="AC57" s="89">
        <v>29420</v>
      </c>
      <c r="AD57" s="89">
        <v>15320</v>
      </c>
      <c r="AE57" s="89">
        <v>695389.47</v>
      </c>
      <c r="AF57" s="89">
        <v>41179.71</v>
      </c>
      <c r="AI57" s="89">
        <v>6679.08</v>
      </c>
      <c r="AJ57" s="76">
        <f t="shared" si="7"/>
        <v>266879.42000000004</v>
      </c>
      <c r="AK57" s="31">
        <f t="shared" si="8"/>
        <v>32596.32</v>
      </c>
      <c r="AL57" s="21">
        <f t="shared" si="3"/>
        <v>234283.10000000003</v>
      </c>
      <c r="AM57" s="15">
        <f t="shared" si="4"/>
        <v>1446904.7999999998</v>
      </c>
      <c r="AN57" s="16">
        <f t="shared" si="5"/>
        <v>1562695.06</v>
      </c>
      <c r="AO57" s="26">
        <f t="shared" si="6"/>
        <v>-115790.26000000024</v>
      </c>
    </row>
    <row r="58" spans="1:41" x14ac:dyDescent="0.2">
      <c r="A58" t="s">
        <v>549</v>
      </c>
      <c r="B58" t="s">
        <v>550</v>
      </c>
      <c r="C58" s="71">
        <v>2427</v>
      </c>
      <c r="D58" s="58" t="s">
        <v>1318</v>
      </c>
      <c r="E58" s="327" t="s">
        <v>3262</v>
      </c>
      <c r="F58" s="88">
        <v>572063.1</v>
      </c>
      <c r="G58" s="88">
        <v>1994.95</v>
      </c>
      <c r="H58" s="88">
        <v>52407.839999999997</v>
      </c>
      <c r="I58" s="44">
        <v>69120.44</v>
      </c>
      <c r="J58" s="44">
        <v>57445.13</v>
      </c>
      <c r="M58" s="231">
        <v>2000</v>
      </c>
      <c r="N58" s="231">
        <v>35922.910000000003</v>
      </c>
      <c r="P58" s="231">
        <v>18.690000000000001</v>
      </c>
      <c r="S58" s="44">
        <v>103118.93</v>
      </c>
      <c r="T58" s="44">
        <v>566631.65</v>
      </c>
      <c r="W58" s="73">
        <v>814563.04</v>
      </c>
      <c r="X58" s="73">
        <v>211000</v>
      </c>
      <c r="Y58" s="73">
        <v>2006.94</v>
      </c>
      <c r="Z58" s="73">
        <v>1116730.5</v>
      </c>
      <c r="AA58" s="73">
        <v>149100</v>
      </c>
      <c r="AB58" s="89">
        <v>1351202.5</v>
      </c>
      <c r="AC58" s="89">
        <v>14940</v>
      </c>
      <c r="AD58" s="89">
        <v>5000</v>
      </c>
      <c r="AE58" s="89">
        <v>837515.32</v>
      </c>
      <c r="AF58" s="89">
        <v>27147.49</v>
      </c>
      <c r="AI58" s="89">
        <v>12255.89</v>
      </c>
      <c r="AJ58" s="76">
        <f t="shared" si="7"/>
        <v>626465.8899999999</v>
      </c>
      <c r="AK58" s="31">
        <f t="shared" si="8"/>
        <v>37941.600000000006</v>
      </c>
      <c r="AL58" s="21">
        <f t="shared" si="3"/>
        <v>588524.28999999992</v>
      </c>
      <c r="AM58" s="15">
        <f t="shared" si="4"/>
        <v>2293400.48</v>
      </c>
      <c r="AN58" s="16">
        <f t="shared" si="5"/>
        <v>2248061.2000000002</v>
      </c>
      <c r="AO58" s="26">
        <f t="shared" si="6"/>
        <v>45339.279999999795</v>
      </c>
    </row>
    <row r="59" spans="1:41" x14ac:dyDescent="0.2">
      <c r="A59" t="s">
        <v>549</v>
      </c>
      <c r="B59" t="s">
        <v>550</v>
      </c>
      <c r="C59" s="71">
        <v>1385</v>
      </c>
      <c r="D59" s="58" t="s">
        <v>1319</v>
      </c>
      <c r="E59" s="327" t="s">
        <v>3263</v>
      </c>
      <c r="F59" s="88">
        <v>140343.09</v>
      </c>
      <c r="G59" s="88">
        <v>16377.91</v>
      </c>
      <c r="H59" s="88">
        <v>14773.63</v>
      </c>
      <c r="I59" s="44">
        <v>168773.74</v>
      </c>
      <c r="J59" s="44">
        <v>68167.31</v>
      </c>
      <c r="N59" s="231">
        <v>29800</v>
      </c>
      <c r="P59" s="231">
        <v>598.79999999999995</v>
      </c>
      <c r="S59" s="44">
        <v>-1353288.65</v>
      </c>
      <c r="T59" s="44">
        <v>1787234.17</v>
      </c>
      <c r="W59" s="73">
        <v>858625.84</v>
      </c>
      <c r="X59" s="73">
        <v>174000</v>
      </c>
      <c r="Y59" s="73">
        <v>617.65</v>
      </c>
      <c r="Z59" s="73">
        <v>625527</v>
      </c>
      <c r="AA59" s="73">
        <v>87900</v>
      </c>
      <c r="AB59" s="89">
        <v>865118</v>
      </c>
      <c r="AC59" s="89">
        <v>22004</v>
      </c>
      <c r="AD59" s="89">
        <v>10550</v>
      </c>
      <c r="AE59" s="89">
        <v>763052.39</v>
      </c>
      <c r="AF59" s="89">
        <v>134803.20000000001</v>
      </c>
      <c r="AI59" s="89">
        <v>7051.54</v>
      </c>
      <c r="AJ59" s="76">
        <f t="shared" si="7"/>
        <v>171494.63</v>
      </c>
      <c r="AK59" s="31">
        <f t="shared" si="8"/>
        <v>30398.799999999999</v>
      </c>
      <c r="AL59" s="21">
        <f t="shared" si="3"/>
        <v>141095.83000000002</v>
      </c>
      <c r="AM59" s="15">
        <f t="shared" si="4"/>
        <v>1746670.49</v>
      </c>
      <c r="AN59" s="16">
        <f t="shared" si="5"/>
        <v>1802579.1300000001</v>
      </c>
      <c r="AO59" s="26">
        <f t="shared" si="6"/>
        <v>-55908.64000000013</v>
      </c>
    </row>
    <row r="60" spans="1:41" x14ac:dyDescent="0.2">
      <c r="A60" t="s">
        <v>549</v>
      </c>
      <c r="B60" t="s">
        <v>550</v>
      </c>
      <c r="C60" s="71">
        <v>2740</v>
      </c>
      <c r="D60" s="58" t="s">
        <v>1320</v>
      </c>
      <c r="E60" s="327" t="s">
        <v>3264</v>
      </c>
      <c r="F60" s="88">
        <v>168022.97</v>
      </c>
      <c r="G60" s="88">
        <v>17310.05</v>
      </c>
      <c r="H60" s="88">
        <v>48682.73</v>
      </c>
      <c r="I60" s="44">
        <v>2066567.95</v>
      </c>
      <c r="J60" s="44">
        <v>42119.56</v>
      </c>
      <c r="N60" s="231">
        <v>30825</v>
      </c>
      <c r="P60" s="231">
        <v>248.7</v>
      </c>
      <c r="S60" s="44">
        <v>-1500087.64</v>
      </c>
      <c r="T60" s="44">
        <v>3909726.18</v>
      </c>
      <c r="W60" s="73">
        <v>1044296.57</v>
      </c>
      <c r="X60" s="73">
        <v>262325</v>
      </c>
      <c r="Y60" s="73">
        <v>728.74</v>
      </c>
      <c r="Z60" s="73">
        <v>1276479.5</v>
      </c>
      <c r="AA60" s="73">
        <v>175554.28</v>
      </c>
      <c r="AB60" s="89">
        <v>1516269.5</v>
      </c>
      <c r="AC60" s="89">
        <v>23500</v>
      </c>
      <c r="AD60" s="89">
        <v>10300</v>
      </c>
      <c r="AE60" s="89">
        <v>1133518.74</v>
      </c>
      <c r="AF60" s="89">
        <v>173804.83</v>
      </c>
      <c r="AJ60" s="76">
        <f t="shared" si="7"/>
        <v>234015.75</v>
      </c>
      <c r="AK60" s="31">
        <f t="shared" si="8"/>
        <v>31073.7</v>
      </c>
      <c r="AL60" s="21">
        <f t="shared" si="3"/>
        <v>202942.05</v>
      </c>
      <c r="AM60" s="15">
        <f t="shared" si="4"/>
        <v>2759384.0899999994</v>
      </c>
      <c r="AN60" s="16">
        <f t="shared" si="5"/>
        <v>2857393.0700000003</v>
      </c>
      <c r="AO60" s="26">
        <f t="shared" si="6"/>
        <v>-98008.980000000913</v>
      </c>
    </row>
    <row r="61" spans="1:41" ht="15.75" customHeight="1" x14ac:dyDescent="0.2">
      <c r="A61" t="s">
        <v>549</v>
      </c>
      <c r="B61" t="s">
        <v>550</v>
      </c>
      <c r="C61" s="71">
        <v>4108</v>
      </c>
      <c r="D61" s="58" t="s">
        <v>1321</v>
      </c>
      <c r="E61" s="327" t="s">
        <v>3265</v>
      </c>
      <c r="F61" s="88">
        <v>298259.49</v>
      </c>
      <c r="G61" s="88">
        <v>0</v>
      </c>
      <c r="H61" s="88">
        <v>10461.879999999999</v>
      </c>
      <c r="I61" s="44">
        <v>100859.95</v>
      </c>
      <c r="J61" s="44">
        <v>797628.48</v>
      </c>
      <c r="M61" s="231">
        <v>2000</v>
      </c>
      <c r="N61" s="231">
        <v>35300</v>
      </c>
      <c r="P61" s="231">
        <v>306.88</v>
      </c>
      <c r="S61" s="44">
        <v>-1224092.6499999999</v>
      </c>
      <c r="T61" s="44">
        <v>2469567.41</v>
      </c>
      <c r="U61" s="73">
        <v>801.88</v>
      </c>
      <c r="W61" s="73">
        <v>940349.04</v>
      </c>
      <c r="X61" s="73">
        <v>71600</v>
      </c>
      <c r="Y61" s="73">
        <v>463.42</v>
      </c>
      <c r="Z61" s="73">
        <v>2020531</v>
      </c>
      <c r="AA61" s="73">
        <v>112900</v>
      </c>
      <c r="AB61" s="89">
        <v>2308512</v>
      </c>
      <c r="AC61" s="89">
        <v>36195</v>
      </c>
      <c r="AD61" s="89">
        <v>28100</v>
      </c>
      <c r="AE61" s="89">
        <v>636996.91</v>
      </c>
      <c r="AF61" s="89">
        <v>192011.64</v>
      </c>
      <c r="AI61" s="89">
        <v>20701.63</v>
      </c>
      <c r="AJ61" s="76">
        <f t="shared" si="7"/>
        <v>308721.37</v>
      </c>
      <c r="AK61" s="31">
        <f t="shared" si="8"/>
        <v>37606.879999999997</v>
      </c>
      <c r="AL61" s="21">
        <f t="shared" si="3"/>
        <v>271114.49</v>
      </c>
      <c r="AM61" s="15">
        <f t="shared" si="4"/>
        <v>3146645.34</v>
      </c>
      <c r="AN61" s="16">
        <f t="shared" si="5"/>
        <v>3222517.18</v>
      </c>
      <c r="AO61" s="26">
        <f t="shared" si="6"/>
        <v>-75871.840000000317</v>
      </c>
    </row>
    <row r="62" spans="1:41" x14ac:dyDescent="0.2">
      <c r="A62" t="s">
        <v>549</v>
      </c>
      <c r="B62" t="s">
        <v>550</v>
      </c>
      <c r="C62" s="71">
        <v>2522</v>
      </c>
      <c r="D62" s="58" t="s">
        <v>1322</v>
      </c>
      <c r="E62" s="327" t="s">
        <v>3349</v>
      </c>
      <c r="F62" s="88">
        <v>232399.11</v>
      </c>
      <c r="G62" s="88">
        <v>4198.68</v>
      </c>
      <c r="H62" s="88">
        <v>74331.58</v>
      </c>
      <c r="I62" s="44">
        <v>346587.9</v>
      </c>
      <c r="J62" s="44">
        <v>145748.51999999999</v>
      </c>
      <c r="M62" s="231">
        <v>3000</v>
      </c>
      <c r="N62" s="231">
        <v>24883.7</v>
      </c>
      <c r="P62" s="231">
        <v>232.33</v>
      </c>
      <c r="S62" s="44">
        <v>-1237151.31</v>
      </c>
      <c r="T62" s="44">
        <v>2114448.44</v>
      </c>
      <c r="W62" s="73">
        <v>724554.04</v>
      </c>
      <c r="X62" s="73">
        <v>184700</v>
      </c>
      <c r="Y62" s="73">
        <v>1418.95</v>
      </c>
      <c r="Z62" s="73">
        <v>837324.91</v>
      </c>
      <c r="AA62" s="73">
        <v>86500</v>
      </c>
      <c r="AB62" s="89">
        <v>973824.91</v>
      </c>
      <c r="AC62" s="89">
        <v>26700</v>
      </c>
      <c r="AD62" s="89">
        <v>15300</v>
      </c>
      <c r="AE62" s="89">
        <v>755066.52</v>
      </c>
      <c r="AF62" s="89">
        <v>152959.4</v>
      </c>
      <c r="AI62" s="89">
        <v>12794.44</v>
      </c>
      <c r="AJ62" s="76">
        <f t="shared" si="7"/>
        <v>310929.37</v>
      </c>
      <c r="AK62" s="31">
        <f t="shared" si="8"/>
        <v>28116.030000000002</v>
      </c>
      <c r="AL62" s="21">
        <f t="shared" si="3"/>
        <v>282813.33999999997</v>
      </c>
      <c r="AM62" s="15">
        <f t="shared" si="4"/>
        <v>1834497.9</v>
      </c>
      <c r="AN62" s="16">
        <f t="shared" si="5"/>
        <v>1936645.27</v>
      </c>
      <c r="AO62" s="26">
        <f t="shared" si="6"/>
        <v>-102147.37000000011</v>
      </c>
    </row>
    <row r="63" spans="1:41" x14ac:dyDescent="0.2">
      <c r="A63" t="s">
        <v>549</v>
      </c>
      <c r="B63" t="s">
        <v>550</v>
      </c>
      <c r="C63" s="71">
        <v>1433</v>
      </c>
      <c r="D63" s="58" t="s">
        <v>1323</v>
      </c>
      <c r="E63" s="327" t="s">
        <v>3352</v>
      </c>
      <c r="F63" s="88">
        <v>195169.17</v>
      </c>
      <c r="G63" s="88">
        <v>0</v>
      </c>
      <c r="H63" s="88">
        <v>21959.58</v>
      </c>
      <c r="I63" s="44">
        <v>1697699.54</v>
      </c>
      <c r="J63" s="44">
        <v>24364.51</v>
      </c>
      <c r="N63" s="231">
        <v>30865</v>
      </c>
      <c r="P63" s="231">
        <v>0</v>
      </c>
      <c r="S63" s="44">
        <v>-814498.94</v>
      </c>
      <c r="T63" s="44">
        <v>2791483.6</v>
      </c>
      <c r="W63" s="73">
        <v>856083.06</v>
      </c>
      <c r="X63" s="73">
        <v>216750</v>
      </c>
      <c r="Y63" s="73">
        <v>780.77</v>
      </c>
      <c r="Z63" s="73">
        <v>1388916.06</v>
      </c>
      <c r="AA63" s="73">
        <v>89400</v>
      </c>
      <c r="AB63" s="89">
        <v>1628806.06</v>
      </c>
      <c r="AC63" s="89">
        <v>20495</v>
      </c>
      <c r="AD63" s="89">
        <v>19180</v>
      </c>
      <c r="AE63" s="89">
        <v>813748.62</v>
      </c>
      <c r="AF63" s="89">
        <v>131109.23000000001</v>
      </c>
      <c r="AI63" s="89">
        <v>7247.84</v>
      </c>
      <c r="AJ63" s="76">
        <f t="shared" si="7"/>
        <v>217128.75</v>
      </c>
      <c r="AK63" s="31">
        <f t="shared" si="8"/>
        <v>30865</v>
      </c>
      <c r="AL63" s="21">
        <f t="shared" si="3"/>
        <v>186263.75</v>
      </c>
      <c r="AM63" s="15">
        <f t="shared" si="4"/>
        <v>2551929.89</v>
      </c>
      <c r="AN63" s="16">
        <f t="shared" si="5"/>
        <v>2620586.75</v>
      </c>
      <c r="AO63" s="26">
        <f t="shared" si="6"/>
        <v>-68656.85999999987</v>
      </c>
    </row>
    <row r="64" spans="1:41" x14ac:dyDescent="0.2">
      <c r="A64" t="s">
        <v>553</v>
      </c>
      <c r="B64" t="s">
        <v>554</v>
      </c>
      <c r="C64" s="71">
        <v>4846</v>
      </c>
      <c r="D64" s="58" t="s">
        <v>1324</v>
      </c>
      <c r="E64" s="327" t="s">
        <v>3266</v>
      </c>
      <c r="F64" s="88">
        <v>569358.98</v>
      </c>
      <c r="G64" s="88">
        <v>0</v>
      </c>
      <c r="H64" s="88">
        <v>273271.13</v>
      </c>
      <c r="I64" s="44">
        <v>294284.37</v>
      </c>
      <c r="J64" s="44">
        <v>23742.89</v>
      </c>
      <c r="N64" s="231">
        <v>6000</v>
      </c>
      <c r="O64" s="231">
        <v>22200</v>
      </c>
      <c r="P64" s="231">
        <v>741</v>
      </c>
      <c r="S64" s="44">
        <v>-638326.41</v>
      </c>
      <c r="T64" s="44">
        <v>1683662.57</v>
      </c>
      <c r="W64" s="73">
        <v>841201.4</v>
      </c>
      <c r="X64" s="73">
        <v>198440</v>
      </c>
      <c r="Y64" s="73">
        <v>1335.1</v>
      </c>
      <c r="Z64" s="73">
        <v>2102848.1</v>
      </c>
      <c r="AA64" s="73">
        <v>88800</v>
      </c>
      <c r="AB64" s="89">
        <v>2513806.1</v>
      </c>
      <c r="AC64" s="89">
        <v>13729.02</v>
      </c>
      <c r="AE64" s="89">
        <v>534950.73</v>
      </c>
      <c r="AF64" s="89">
        <v>83758.539999999994</v>
      </c>
      <c r="AJ64" s="76">
        <f t="shared" si="7"/>
        <v>842630.11</v>
      </c>
      <c r="AK64" s="31">
        <f t="shared" si="8"/>
        <v>28941</v>
      </c>
      <c r="AL64" s="21">
        <f t="shared" si="3"/>
        <v>813689.11</v>
      </c>
      <c r="AM64" s="15">
        <f t="shared" si="4"/>
        <v>3232624.6</v>
      </c>
      <c r="AN64" s="16">
        <f t="shared" si="5"/>
        <v>3146244.39</v>
      </c>
      <c r="AO64" s="26">
        <f t="shared" si="6"/>
        <v>86380.209999999963</v>
      </c>
    </row>
    <row r="65" spans="1:41" x14ac:dyDescent="0.2">
      <c r="A65" t="s">
        <v>553</v>
      </c>
      <c r="B65" t="s">
        <v>554</v>
      </c>
      <c r="C65" s="71">
        <v>2013</v>
      </c>
      <c r="D65" s="58" t="s">
        <v>1325</v>
      </c>
      <c r="E65" s="327" t="s">
        <v>3267</v>
      </c>
      <c r="F65" s="88">
        <v>688508.13</v>
      </c>
      <c r="G65" s="88">
        <v>0</v>
      </c>
      <c r="H65" s="88">
        <v>18127.439999999999</v>
      </c>
      <c r="I65" s="44">
        <v>27410.39</v>
      </c>
      <c r="J65" s="44">
        <v>334608.71999999997</v>
      </c>
      <c r="N65" s="231">
        <v>44800</v>
      </c>
      <c r="O65" s="231">
        <v>73800</v>
      </c>
      <c r="P65" s="231">
        <v>648.74</v>
      </c>
      <c r="S65" s="44">
        <v>-293175.94</v>
      </c>
      <c r="T65" s="44">
        <v>1188971.67</v>
      </c>
      <c r="W65" s="73">
        <v>1086737.22</v>
      </c>
      <c r="X65" s="73">
        <v>47600</v>
      </c>
      <c r="Y65" s="73">
        <v>1937.13</v>
      </c>
      <c r="Z65" s="73">
        <v>619790</v>
      </c>
      <c r="AA65" s="73">
        <v>58200</v>
      </c>
      <c r="AB65" s="89">
        <v>1039708</v>
      </c>
      <c r="AC65" s="89">
        <v>12646.68</v>
      </c>
      <c r="AE65" s="89">
        <v>527486.19999999995</v>
      </c>
      <c r="AF65" s="89">
        <v>180813.26</v>
      </c>
      <c r="AJ65" s="76">
        <f t="shared" si="7"/>
        <v>706635.57</v>
      </c>
      <c r="AK65" s="31">
        <f t="shared" si="8"/>
        <v>119248.74</v>
      </c>
      <c r="AL65" s="21">
        <f t="shared" si="3"/>
        <v>587386.82999999996</v>
      </c>
      <c r="AM65" s="15">
        <f t="shared" si="4"/>
        <v>1814264.3499999999</v>
      </c>
      <c r="AN65" s="16">
        <f t="shared" si="5"/>
        <v>1760654.14</v>
      </c>
      <c r="AO65" s="26">
        <f t="shared" si="6"/>
        <v>53610.209999999963</v>
      </c>
    </row>
    <row r="66" spans="1:41" x14ac:dyDescent="0.2">
      <c r="A66" t="s">
        <v>553</v>
      </c>
      <c r="B66" t="s">
        <v>554</v>
      </c>
      <c r="C66" s="71">
        <v>1672</v>
      </c>
      <c r="D66" s="58" t="s">
        <v>1326</v>
      </c>
      <c r="E66" s="327" t="s">
        <v>3268</v>
      </c>
      <c r="F66" s="88">
        <v>465324.68</v>
      </c>
      <c r="G66" s="88">
        <v>0</v>
      </c>
      <c r="H66" s="88">
        <v>60275.78</v>
      </c>
      <c r="I66" s="44">
        <v>532258.09</v>
      </c>
      <c r="J66" s="44">
        <v>343388.51</v>
      </c>
      <c r="N66" s="231">
        <v>9539.1299999999992</v>
      </c>
      <c r="P66" s="231">
        <v>640.5</v>
      </c>
      <c r="S66" s="44">
        <v>-444166.67</v>
      </c>
      <c r="T66" s="44">
        <v>2121250.9300000002</v>
      </c>
      <c r="U66" s="73">
        <v>1129.8800000000001</v>
      </c>
      <c r="W66" s="73">
        <v>789483.8</v>
      </c>
      <c r="X66" s="73">
        <v>80000</v>
      </c>
      <c r="Z66" s="73">
        <v>1046669</v>
      </c>
      <c r="AA66" s="73">
        <v>224244</v>
      </c>
      <c r="AB66" s="89">
        <v>1466182</v>
      </c>
      <c r="AD66" s="89">
        <v>13720.02</v>
      </c>
      <c r="AE66" s="89">
        <v>678937.73</v>
      </c>
      <c r="AF66" s="89">
        <v>268703.76</v>
      </c>
      <c r="AJ66" s="76">
        <f t="shared" si="7"/>
        <v>525600.46</v>
      </c>
      <c r="AK66" s="31">
        <f t="shared" si="8"/>
        <v>10179.629999999999</v>
      </c>
      <c r="AL66" s="21">
        <f t="shared" si="3"/>
        <v>515420.82999999996</v>
      </c>
      <c r="AM66" s="15">
        <f t="shared" si="4"/>
        <v>2141526.6800000002</v>
      </c>
      <c r="AN66" s="16">
        <f t="shared" si="5"/>
        <v>2427543.5099999998</v>
      </c>
      <c r="AO66" s="26">
        <f t="shared" si="6"/>
        <v>-286016.82999999961</v>
      </c>
    </row>
    <row r="67" spans="1:41" x14ac:dyDescent="0.2">
      <c r="A67" t="s">
        <v>553</v>
      </c>
      <c r="B67" t="s">
        <v>554</v>
      </c>
      <c r="C67" s="71">
        <v>4546</v>
      </c>
      <c r="D67" s="58" t="s">
        <v>1327</v>
      </c>
      <c r="E67" s="327" t="s">
        <v>3269</v>
      </c>
      <c r="F67" s="88">
        <v>403177.34</v>
      </c>
      <c r="G67" s="88">
        <v>0</v>
      </c>
      <c r="H67" s="88">
        <v>192269.43</v>
      </c>
      <c r="I67" s="44">
        <v>26900.3</v>
      </c>
      <c r="J67" s="44">
        <v>-84809.51</v>
      </c>
      <c r="N67" s="231">
        <v>22620</v>
      </c>
      <c r="O67" s="231">
        <v>58700</v>
      </c>
      <c r="P67" s="231">
        <v>1123</v>
      </c>
      <c r="S67" s="44">
        <v>-830407.67</v>
      </c>
      <c r="T67" s="44">
        <v>1374864.38</v>
      </c>
      <c r="U67" s="73">
        <v>742.23</v>
      </c>
      <c r="W67" s="73">
        <v>1157168.8999999999</v>
      </c>
      <c r="X67" s="73">
        <v>155000</v>
      </c>
      <c r="Y67" s="73">
        <v>967.47</v>
      </c>
      <c r="Z67" s="73">
        <v>1156076.3999999999</v>
      </c>
      <c r="AA67" s="73">
        <v>96900</v>
      </c>
      <c r="AB67" s="89">
        <v>1868998.4</v>
      </c>
      <c r="AC67" s="89">
        <v>22990.02</v>
      </c>
      <c r="AE67" s="89">
        <v>643625.88</v>
      </c>
      <c r="AF67" s="89">
        <v>120602.85</v>
      </c>
      <c r="AJ67" s="76">
        <f t="shared" si="7"/>
        <v>595446.77</v>
      </c>
      <c r="AK67" s="31">
        <f t="shared" si="8"/>
        <v>82443</v>
      </c>
      <c r="AL67" s="21">
        <f t="shared" si="3"/>
        <v>513003.77</v>
      </c>
      <c r="AM67" s="15">
        <f t="shared" si="4"/>
        <v>2566855</v>
      </c>
      <c r="AN67" s="16">
        <f t="shared" si="5"/>
        <v>2656217.15</v>
      </c>
      <c r="AO67" s="26">
        <f t="shared" si="6"/>
        <v>-89362.149999999907</v>
      </c>
    </row>
    <row r="68" spans="1:41" x14ac:dyDescent="0.2">
      <c r="A68" t="s">
        <v>553</v>
      </c>
      <c r="B68" t="s">
        <v>554</v>
      </c>
      <c r="C68" s="71">
        <v>3867</v>
      </c>
      <c r="D68" s="58" t="s">
        <v>1328</v>
      </c>
      <c r="E68" s="327" t="s">
        <v>3270</v>
      </c>
      <c r="F68" s="88">
        <v>523152.96</v>
      </c>
      <c r="G68" s="88">
        <v>0</v>
      </c>
      <c r="H68" s="88">
        <v>35689.269999999997</v>
      </c>
      <c r="I68" s="44">
        <v>-85342.88</v>
      </c>
      <c r="J68" s="44">
        <v>28993.39</v>
      </c>
      <c r="N68" s="231">
        <v>65435.51</v>
      </c>
      <c r="O68" s="231">
        <v>523775</v>
      </c>
      <c r="P68" s="231">
        <v>676</v>
      </c>
      <c r="S68" s="44">
        <v>-834789.79</v>
      </c>
      <c r="T68" s="44">
        <v>2680574.06</v>
      </c>
      <c r="W68" s="73">
        <v>948535.97</v>
      </c>
      <c r="Y68" s="73">
        <v>2549.6999999999998</v>
      </c>
      <c r="Z68" s="73">
        <v>2480419.4</v>
      </c>
      <c r="AA68" s="73">
        <v>179400</v>
      </c>
      <c r="AB68" s="89">
        <v>3097914.4</v>
      </c>
      <c r="AC68" s="89">
        <v>22504.02</v>
      </c>
      <c r="AE68" s="89">
        <v>895326.88</v>
      </c>
      <c r="AF68" s="89">
        <v>1528337.81</v>
      </c>
      <c r="AJ68" s="76">
        <f t="shared" ref="AJ68:AJ99" si="9">SUM(F68:H68)</f>
        <v>558842.23</v>
      </c>
      <c r="AK68" s="31">
        <f t="shared" ref="AK68:AK99" si="10">SUM(M68:P68)</f>
        <v>589886.51</v>
      </c>
      <c r="AL68" s="21">
        <f t="shared" si="3"/>
        <v>-31044.280000000028</v>
      </c>
      <c r="AM68" s="15">
        <f t="shared" si="4"/>
        <v>3610905.07</v>
      </c>
      <c r="AN68" s="16">
        <f t="shared" si="5"/>
        <v>5544083.1099999994</v>
      </c>
      <c r="AO68" s="26">
        <f t="shared" si="6"/>
        <v>-1933178.0399999996</v>
      </c>
    </row>
    <row r="69" spans="1:41" x14ac:dyDescent="0.2">
      <c r="A69" t="s">
        <v>553</v>
      </c>
      <c r="B69" t="s">
        <v>554</v>
      </c>
      <c r="C69" s="71">
        <v>2282</v>
      </c>
      <c r="D69" s="58" t="s">
        <v>1329</v>
      </c>
      <c r="E69" s="327" t="s">
        <v>3271</v>
      </c>
      <c r="F69" s="88">
        <v>820360.21</v>
      </c>
      <c r="G69" s="88">
        <v>5000</v>
      </c>
      <c r="H69" s="88">
        <v>203817.72</v>
      </c>
      <c r="I69" s="44">
        <v>21029.06</v>
      </c>
      <c r="J69" s="44">
        <v>126814.44</v>
      </c>
      <c r="N69" s="231">
        <v>6000</v>
      </c>
      <c r="O69" s="231">
        <v>4020</v>
      </c>
      <c r="P69" s="231">
        <v>2407</v>
      </c>
      <c r="Q69" s="44">
        <v>5000</v>
      </c>
      <c r="S69" s="44">
        <v>-1147773.6599999999</v>
      </c>
      <c r="T69" s="44">
        <v>2191965</v>
      </c>
      <c r="W69" s="73">
        <v>979517.32</v>
      </c>
      <c r="X69" s="73">
        <v>191080</v>
      </c>
      <c r="Y69" s="73">
        <v>1531.68</v>
      </c>
      <c r="Z69" s="73">
        <v>1033020</v>
      </c>
      <c r="AA69" s="73">
        <v>115200</v>
      </c>
      <c r="AB69" s="89">
        <v>1568611</v>
      </c>
      <c r="AC69" s="89">
        <v>9146.68</v>
      </c>
      <c r="AE69" s="89">
        <v>471232.75</v>
      </c>
      <c r="AF69" s="89">
        <v>155955.48000000001</v>
      </c>
      <c r="AJ69" s="76">
        <f t="shared" si="9"/>
        <v>1029177.9299999999</v>
      </c>
      <c r="AK69" s="31">
        <f t="shared" si="10"/>
        <v>12427</v>
      </c>
      <c r="AL69" s="21">
        <f t="shared" ref="AL69:AL132" si="11">AJ69-AK69</f>
        <v>1016750.9299999999</v>
      </c>
      <c r="AM69" s="15">
        <f t="shared" ref="AM69:AM132" si="12">SUM(U69:AA69)</f>
        <v>2320349</v>
      </c>
      <c r="AN69" s="16">
        <f t="shared" ref="AN69:AN132" si="13">SUM(AB69:AI69)</f>
        <v>2204945.91</v>
      </c>
      <c r="AO69" s="26">
        <f t="shared" ref="AO69:AO132" si="14">AM69-AN69</f>
        <v>115403.08999999985</v>
      </c>
    </row>
    <row r="70" spans="1:41" x14ac:dyDescent="0.2">
      <c r="A70" t="s">
        <v>553</v>
      </c>
      <c r="B70" t="s">
        <v>554</v>
      </c>
      <c r="C70" s="71">
        <v>2718</v>
      </c>
      <c r="D70" s="58" t="s">
        <v>1330</v>
      </c>
      <c r="E70" s="327" t="s">
        <v>3272</v>
      </c>
      <c r="F70" s="88">
        <v>736876.07</v>
      </c>
      <c r="G70" s="88">
        <v>0</v>
      </c>
      <c r="H70" s="88">
        <v>58224.93</v>
      </c>
      <c r="I70" s="44">
        <v>28852.720000000001</v>
      </c>
      <c r="J70" s="44">
        <v>130824.65</v>
      </c>
      <c r="N70" s="231">
        <v>23117.91</v>
      </c>
      <c r="P70" s="231">
        <v>46073</v>
      </c>
      <c r="S70" s="44">
        <v>-448948.81</v>
      </c>
      <c r="T70" s="44">
        <v>1302561.3500000001</v>
      </c>
      <c r="U70" s="73">
        <v>1200.75</v>
      </c>
      <c r="W70" s="73">
        <v>1167102.25</v>
      </c>
      <c r="X70" s="73">
        <v>2970</v>
      </c>
      <c r="Y70" s="73">
        <v>2575.5700000000002</v>
      </c>
      <c r="Z70" s="73">
        <v>1262393.1200000001</v>
      </c>
      <c r="AA70" s="73">
        <v>153276</v>
      </c>
      <c r="AB70" s="89">
        <v>1644702.04</v>
      </c>
      <c r="AD70" s="89">
        <v>18293.36</v>
      </c>
      <c r="AE70" s="89">
        <v>742407.23</v>
      </c>
      <c r="AF70" s="89">
        <v>152140.14000000001</v>
      </c>
      <c r="AJ70" s="76">
        <f t="shared" si="9"/>
        <v>795101</v>
      </c>
      <c r="AK70" s="31">
        <f t="shared" si="10"/>
        <v>69190.91</v>
      </c>
      <c r="AL70" s="21">
        <f t="shared" si="11"/>
        <v>725910.09</v>
      </c>
      <c r="AM70" s="15">
        <f t="shared" si="12"/>
        <v>2589517.6900000004</v>
      </c>
      <c r="AN70" s="16">
        <f t="shared" si="13"/>
        <v>2557542.77</v>
      </c>
      <c r="AO70" s="26">
        <f t="shared" si="14"/>
        <v>31974.920000000391</v>
      </c>
    </row>
    <row r="71" spans="1:41" x14ac:dyDescent="0.2">
      <c r="A71" t="s">
        <v>553</v>
      </c>
      <c r="B71" t="s">
        <v>554</v>
      </c>
      <c r="C71" s="71">
        <v>4883</v>
      </c>
      <c r="D71" s="58" t="s">
        <v>1331</v>
      </c>
      <c r="E71" s="327" t="s">
        <v>3273</v>
      </c>
      <c r="F71" s="88">
        <v>497577.6</v>
      </c>
      <c r="G71" s="88">
        <v>0</v>
      </c>
      <c r="H71" s="88">
        <v>34289.85</v>
      </c>
      <c r="I71" s="44">
        <v>383235.09</v>
      </c>
      <c r="J71" s="44">
        <v>192292.35</v>
      </c>
      <c r="N71" s="231">
        <v>6000</v>
      </c>
      <c r="O71" s="231">
        <v>6450</v>
      </c>
      <c r="P71" s="231">
        <v>740.5</v>
      </c>
      <c r="S71" s="44">
        <v>-579366.97</v>
      </c>
      <c r="T71" s="44">
        <v>1726865.73</v>
      </c>
      <c r="W71" s="73">
        <v>1239488.46</v>
      </c>
      <c r="X71" s="73">
        <v>236450</v>
      </c>
      <c r="Y71" s="73">
        <v>957.71</v>
      </c>
      <c r="Z71" s="73">
        <v>1363200</v>
      </c>
      <c r="AA71" s="73">
        <v>196300</v>
      </c>
      <c r="AB71" s="89">
        <v>1952483</v>
      </c>
      <c r="AC71" s="89">
        <v>19013.36</v>
      </c>
      <c r="AD71" s="89">
        <v>5544</v>
      </c>
      <c r="AE71" s="89">
        <v>997724.14</v>
      </c>
      <c r="AF71" s="89">
        <v>114926.04</v>
      </c>
      <c r="AJ71" s="76">
        <f t="shared" si="9"/>
        <v>531867.44999999995</v>
      </c>
      <c r="AK71" s="31">
        <f t="shared" si="10"/>
        <v>13190.5</v>
      </c>
      <c r="AL71" s="21">
        <f t="shared" si="11"/>
        <v>518676.94999999995</v>
      </c>
      <c r="AM71" s="15">
        <f t="shared" si="12"/>
        <v>3036396.17</v>
      </c>
      <c r="AN71" s="16">
        <f t="shared" si="13"/>
        <v>3089690.54</v>
      </c>
      <c r="AO71" s="26">
        <f t="shared" si="14"/>
        <v>-53294.370000000112</v>
      </c>
    </row>
    <row r="72" spans="1:41" x14ac:dyDescent="0.2">
      <c r="A72" t="s">
        <v>553</v>
      </c>
      <c r="B72" t="s">
        <v>554</v>
      </c>
      <c r="C72" s="71">
        <v>4275</v>
      </c>
      <c r="D72" s="58" t="s">
        <v>1332</v>
      </c>
      <c r="E72" s="327" t="s">
        <v>3274</v>
      </c>
      <c r="F72" s="88">
        <v>359908.94</v>
      </c>
      <c r="G72" s="88">
        <v>0</v>
      </c>
      <c r="H72" s="88">
        <v>130411.29</v>
      </c>
      <c r="I72" s="44">
        <v>239981.1</v>
      </c>
      <c r="J72" s="44">
        <v>161378.07999999999</v>
      </c>
      <c r="N72" s="231">
        <v>6150</v>
      </c>
      <c r="O72" s="231">
        <v>46350</v>
      </c>
      <c r="P72" s="231">
        <v>0</v>
      </c>
      <c r="S72" s="44">
        <v>-279006.75</v>
      </c>
      <c r="T72" s="44">
        <v>1340923.19</v>
      </c>
      <c r="W72" s="73">
        <v>978357.25</v>
      </c>
      <c r="X72" s="73">
        <v>305650</v>
      </c>
      <c r="Y72" s="73">
        <v>1778.06</v>
      </c>
      <c r="Z72" s="73">
        <v>1396555.4</v>
      </c>
      <c r="AA72" s="73">
        <v>177300</v>
      </c>
      <c r="AB72" s="89">
        <v>2126836.4</v>
      </c>
      <c r="AC72" s="89">
        <v>9146.68</v>
      </c>
      <c r="AE72" s="89">
        <v>776825.82</v>
      </c>
      <c r="AF72" s="89">
        <v>169568.84</v>
      </c>
      <c r="AJ72" s="76">
        <f t="shared" si="9"/>
        <v>490320.23</v>
      </c>
      <c r="AK72" s="31">
        <f t="shared" si="10"/>
        <v>52500</v>
      </c>
      <c r="AL72" s="21">
        <f t="shared" si="11"/>
        <v>437820.23</v>
      </c>
      <c r="AM72" s="15">
        <f t="shared" si="12"/>
        <v>2859640.71</v>
      </c>
      <c r="AN72" s="16">
        <f t="shared" si="13"/>
        <v>3082377.7399999998</v>
      </c>
      <c r="AO72" s="26">
        <f t="shared" si="14"/>
        <v>-222737.0299999998</v>
      </c>
    </row>
    <row r="73" spans="1:41" x14ac:dyDescent="0.2">
      <c r="A73" t="s">
        <v>553</v>
      </c>
      <c r="B73" t="s">
        <v>554</v>
      </c>
      <c r="C73" s="71">
        <v>3121</v>
      </c>
      <c r="D73" s="58" t="s">
        <v>1333</v>
      </c>
      <c r="E73" s="327" t="s">
        <v>3275</v>
      </c>
      <c r="F73" s="88">
        <v>673866.83</v>
      </c>
      <c r="G73" s="88">
        <v>0</v>
      </c>
      <c r="H73" s="88">
        <v>153359.95000000001</v>
      </c>
      <c r="I73" s="44">
        <v>729527.88</v>
      </c>
      <c r="J73" s="44">
        <v>185946.33</v>
      </c>
      <c r="N73" s="231">
        <v>34477.17</v>
      </c>
      <c r="O73" s="231">
        <v>173340</v>
      </c>
      <c r="P73" s="231">
        <v>487</v>
      </c>
      <c r="S73" s="44">
        <v>76716.89</v>
      </c>
      <c r="T73" s="44">
        <v>1529202.14</v>
      </c>
      <c r="W73" s="73">
        <v>1120181.05</v>
      </c>
      <c r="X73" s="73">
        <v>50000</v>
      </c>
      <c r="Y73" s="73">
        <v>1134.8900000000001</v>
      </c>
      <c r="Z73" s="73">
        <v>983386.4</v>
      </c>
      <c r="AA73" s="73">
        <v>171000</v>
      </c>
      <c r="AB73" s="89">
        <v>1444159.46</v>
      </c>
      <c r="AC73" s="89">
        <v>5540</v>
      </c>
      <c r="AE73" s="89">
        <v>702800.82</v>
      </c>
      <c r="AF73" s="89">
        <v>244724.27</v>
      </c>
      <c r="AJ73" s="76">
        <f t="shared" si="9"/>
        <v>827226.78</v>
      </c>
      <c r="AK73" s="31">
        <f t="shared" si="10"/>
        <v>208304.16999999998</v>
      </c>
      <c r="AL73" s="21">
        <f t="shared" si="11"/>
        <v>618922.6100000001</v>
      </c>
      <c r="AM73" s="15">
        <f t="shared" si="12"/>
        <v>2325702.34</v>
      </c>
      <c r="AN73" s="16">
        <f t="shared" si="13"/>
        <v>2397224.5499999998</v>
      </c>
      <c r="AO73" s="26">
        <f t="shared" si="14"/>
        <v>-71522.209999999963</v>
      </c>
    </row>
    <row r="74" spans="1:41" x14ac:dyDescent="0.2">
      <c r="A74" t="s">
        <v>553</v>
      </c>
      <c r="B74" t="s">
        <v>554</v>
      </c>
      <c r="C74" s="71">
        <v>1601</v>
      </c>
      <c r="D74" s="58" t="s">
        <v>1334</v>
      </c>
      <c r="E74" s="327" t="s">
        <v>3276</v>
      </c>
      <c r="F74" s="88">
        <v>809240.69</v>
      </c>
      <c r="G74" s="88">
        <v>0</v>
      </c>
      <c r="H74" s="88">
        <v>63636.43</v>
      </c>
      <c r="I74" s="44">
        <v>2013060.66</v>
      </c>
      <c r="J74" s="44">
        <v>236474.76</v>
      </c>
      <c r="N74" s="231">
        <v>4500</v>
      </c>
      <c r="O74" s="231">
        <v>63400</v>
      </c>
      <c r="P74" s="231">
        <v>452</v>
      </c>
      <c r="S74" s="44">
        <v>2533094.39</v>
      </c>
      <c r="T74" s="44">
        <v>464694.52</v>
      </c>
      <c r="W74" s="73">
        <v>1039653.58</v>
      </c>
      <c r="X74" s="73">
        <v>87500</v>
      </c>
      <c r="Y74" s="73">
        <v>2608.1799999999998</v>
      </c>
      <c r="Z74" s="73">
        <v>1124447.5</v>
      </c>
      <c r="AA74" s="73">
        <v>58671.4</v>
      </c>
      <c r="AB74" s="89">
        <v>1485306.9</v>
      </c>
      <c r="AD74" s="89">
        <v>13720.02</v>
      </c>
      <c r="AE74" s="89">
        <v>516027.48</v>
      </c>
      <c r="AF74" s="89">
        <v>241554.63</v>
      </c>
      <c r="AJ74" s="76">
        <f t="shared" si="9"/>
        <v>872877.12</v>
      </c>
      <c r="AK74" s="31">
        <f t="shared" si="10"/>
        <v>68352</v>
      </c>
      <c r="AL74" s="21">
        <f t="shared" si="11"/>
        <v>804525.12</v>
      </c>
      <c r="AM74" s="15">
        <f t="shared" si="12"/>
        <v>2312880.6599999997</v>
      </c>
      <c r="AN74" s="16">
        <f t="shared" si="13"/>
        <v>2256609.0299999998</v>
      </c>
      <c r="AO74" s="26">
        <f t="shared" si="14"/>
        <v>56271.629999999888</v>
      </c>
    </row>
    <row r="75" spans="1:41" x14ac:dyDescent="0.2">
      <c r="A75" t="s">
        <v>553</v>
      </c>
      <c r="B75" t="s">
        <v>554</v>
      </c>
      <c r="C75" s="71">
        <v>4298</v>
      </c>
      <c r="D75" s="58" t="s">
        <v>1335</v>
      </c>
      <c r="E75" s="327" t="s">
        <v>3277</v>
      </c>
      <c r="F75" s="88">
        <v>450889.87</v>
      </c>
      <c r="G75" s="88">
        <v>0</v>
      </c>
      <c r="H75" s="88">
        <v>73579.97</v>
      </c>
      <c r="I75" s="44">
        <v>1212497.68</v>
      </c>
      <c r="J75" s="44">
        <v>222801.85</v>
      </c>
      <c r="N75" s="231">
        <v>6000</v>
      </c>
      <c r="O75" s="231">
        <v>0</v>
      </c>
      <c r="P75" s="231">
        <v>0</v>
      </c>
      <c r="S75" s="44">
        <v>1141654.3799999999</v>
      </c>
      <c r="T75" s="44">
        <v>961521.58</v>
      </c>
      <c r="W75" s="73">
        <v>1128693.9099999999</v>
      </c>
      <c r="X75" s="73">
        <v>152150</v>
      </c>
      <c r="Y75" s="73">
        <v>2254.9499999999998</v>
      </c>
      <c r="Z75" s="73">
        <v>1179596.5</v>
      </c>
      <c r="AA75" s="73">
        <v>243663.52</v>
      </c>
      <c r="AB75" s="89">
        <v>2018504.5</v>
      </c>
      <c r="AC75" s="89">
        <v>17633.34</v>
      </c>
      <c r="AE75" s="89">
        <v>583833.28</v>
      </c>
      <c r="AF75" s="89">
        <v>234530.83</v>
      </c>
      <c r="AI75" s="89">
        <v>1263.52</v>
      </c>
      <c r="AJ75" s="76">
        <f t="shared" si="9"/>
        <v>524469.84</v>
      </c>
      <c r="AK75" s="31">
        <f t="shared" si="10"/>
        <v>6000</v>
      </c>
      <c r="AL75" s="21">
        <f t="shared" si="11"/>
        <v>518469.83999999997</v>
      </c>
      <c r="AM75" s="15">
        <f t="shared" si="12"/>
        <v>2706358.88</v>
      </c>
      <c r="AN75" s="16">
        <f t="shared" si="13"/>
        <v>2855765.47</v>
      </c>
      <c r="AO75" s="26">
        <f t="shared" si="14"/>
        <v>-149406.59000000032</v>
      </c>
    </row>
    <row r="76" spans="1:41" x14ac:dyDescent="0.2">
      <c r="A76" t="s">
        <v>553</v>
      </c>
      <c r="B76" t="s">
        <v>554</v>
      </c>
      <c r="C76" s="71">
        <v>4211</v>
      </c>
      <c r="D76" s="58" t="s">
        <v>1336</v>
      </c>
      <c r="E76" s="327" t="s">
        <v>3278</v>
      </c>
      <c r="F76" s="88">
        <v>786202.49</v>
      </c>
      <c r="G76" s="88">
        <v>0</v>
      </c>
      <c r="H76" s="88">
        <v>71626.52</v>
      </c>
      <c r="I76" s="44">
        <v>1527316.04</v>
      </c>
      <c r="J76" s="44">
        <v>383979.33</v>
      </c>
      <c r="N76" s="231">
        <v>22500</v>
      </c>
      <c r="O76" s="231">
        <v>89900</v>
      </c>
      <c r="P76" s="231">
        <v>678</v>
      </c>
      <c r="S76" s="44">
        <v>307573.46000000002</v>
      </c>
      <c r="T76" s="44">
        <v>2317512.06</v>
      </c>
      <c r="W76" s="73">
        <v>1043144.78</v>
      </c>
      <c r="X76" s="73">
        <v>141120</v>
      </c>
      <c r="Y76" s="73">
        <v>2448.7600000000002</v>
      </c>
      <c r="Z76" s="73">
        <v>930221.9</v>
      </c>
      <c r="AA76" s="73">
        <v>83400</v>
      </c>
      <c r="AB76" s="89">
        <v>1511858.9</v>
      </c>
      <c r="AC76" s="89">
        <v>4573.34</v>
      </c>
      <c r="AE76" s="89">
        <v>506017.04</v>
      </c>
      <c r="AF76" s="89">
        <v>146925.29999999999</v>
      </c>
      <c r="AJ76" s="76">
        <f t="shared" si="9"/>
        <v>857829.01</v>
      </c>
      <c r="AK76" s="31">
        <f t="shared" si="10"/>
        <v>113078</v>
      </c>
      <c r="AL76" s="21">
        <f t="shared" si="11"/>
        <v>744751.01</v>
      </c>
      <c r="AM76" s="15">
        <f t="shared" si="12"/>
        <v>2200335.44</v>
      </c>
      <c r="AN76" s="16">
        <f t="shared" si="13"/>
        <v>2169374.58</v>
      </c>
      <c r="AO76" s="26">
        <f t="shared" si="14"/>
        <v>30960.85999999987</v>
      </c>
    </row>
    <row r="77" spans="1:41" x14ac:dyDescent="0.2">
      <c r="A77" t="s">
        <v>553</v>
      </c>
      <c r="B77" t="s">
        <v>554</v>
      </c>
      <c r="C77" s="71">
        <v>3166</v>
      </c>
      <c r="D77" s="58" t="s">
        <v>1337</v>
      </c>
      <c r="E77" s="327" t="s">
        <v>3279</v>
      </c>
      <c r="F77" s="88">
        <v>535979.30000000005</v>
      </c>
      <c r="G77" s="88">
        <v>0</v>
      </c>
      <c r="H77" s="88">
        <v>27382.959999999999</v>
      </c>
      <c r="I77" s="44">
        <v>507888.32</v>
      </c>
      <c r="J77" s="44">
        <v>207888.44</v>
      </c>
      <c r="N77" s="231">
        <v>10864.62</v>
      </c>
      <c r="O77" s="231">
        <v>374010</v>
      </c>
      <c r="P77" s="231">
        <v>166743</v>
      </c>
      <c r="S77" s="44">
        <v>-1285853.8500000001</v>
      </c>
      <c r="T77" s="44">
        <v>2233839.69</v>
      </c>
      <c r="W77" s="73">
        <v>1296389.96</v>
      </c>
      <c r="X77" s="73">
        <v>530</v>
      </c>
      <c r="Y77" s="73">
        <v>1547.38</v>
      </c>
      <c r="Z77" s="73">
        <v>1022734.5</v>
      </c>
      <c r="AA77" s="73">
        <v>200200</v>
      </c>
      <c r="AB77" s="89">
        <v>1703035.5</v>
      </c>
      <c r="AC77" s="89">
        <v>13720.02</v>
      </c>
      <c r="AE77" s="89">
        <v>848206.82</v>
      </c>
      <c r="AF77" s="89">
        <v>176903.94</v>
      </c>
      <c r="AJ77" s="76">
        <f t="shared" si="9"/>
        <v>563362.26</v>
      </c>
      <c r="AK77" s="31">
        <f t="shared" si="10"/>
        <v>551617.62</v>
      </c>
      <c r="AL77" s="21">
        <f t="shared" si="11"/>
        <v>11744.640000000014</v>
      </c>
      <c r="AM77" s="15">
        <f t="shared" si="12"/>
        <v>2521401.84</v>
      </c>
      <c r="AN77" s="16">
        <f t="shared" si="13"/>
        <v>2741866.28</v>
      </c>
      <c r="AO77" s="26">
        <f t="shared" si="14"/>
        <v>-220464.43999999994</v>
      </c>
    </row>
    <row r="78" spans="1:41" x14ac:dyDescent="0.2">
      <c r="A78" t="s">
        <v>553</v>
      </c>
      <c r="B78" t="s">
        <v>554</v>
      </c>
      <c r="C78" s="71">
        <v>2186</v>
      </c>
      <c r="D78" s="58" t="s">
        <v>1338</v>
      </c>
      <c r="E78" s="327" t="s">
        <v>3350</v>
      </c>
      <c r="F78" s="88">
        <v>759481.95</v>
      </c>
      <c r="G78" s="88">
        <v>0</v>
      </c>
      <c r="H78" s="88">
        <v>59458.07</v>
      </c>
      <c r="I78" s="44">
        <v>268988.65000000002</v>
      </c>
      <c r="J78" s="44">
        <v>487562.36</v>
      </c>
      <c r="P78" s="231">
        <v>2720.59</v>
      </c>
      <c r="S78" s="44">
        <v>-941857.27</v>
      </c>
      <c r="T78" s="44">
        <v>2560558.21</v>
      </c>
      <c r="W78" s="73">
        <v>985864.8</v>
      </c>
      <c r="X78" s="73">
        <v>82000</v>
      </c>
      <c r="Y78" s="73">
        <v>1013.21</v>
      </c>
      <c r="Z78" s="73">
        <v>824604</v>
      </c>
      <c r="AA78" s="73">
        <v>96000</v>
      </c>
      <c r="AB78" s="89">
        <v>1312239</v>
      </c>
      <c r="AC78" s="89">
        <v>2240</v>
      </c>
      <c r="AD78" s="89">
        <v>2333.34</v>
      </c>
      <c r="AE78" s="89">
        <v>590766.71</v>
      </c>
      <c r="AF78" s="89">
        <v>127833.46</v>
      </c>
      <c r="AJ78" s="76">
        <f t="shared" si="9"/>
        <v>818940.0199999999</v>
      </c>
      <c r="AK78" s="31">
        <f t="shared" si="10"/>
        <v>2720.59</v>
      </c>
      <c r="AL78" s="21">
        <f t="shared" si="11"/>
        <v>816219.42999999993</v>
      </c>
      <c r="AM78" s="15">
        <f t="shared" si="12"/>
        <v>1989482.01</v>
      </c>
      <c r="AN78" s="16">
        <f t="shared" si="13"/>
        <v>2035412.51</v>
      </c>
      <c r="AO78" s="26">
        <f t="shared" si="14"/>
        <v>-45930.5</v>
      </c>
    </row>
    <row r="79" spans="1:41" x14ac:dyDescent="0.2">
      <c r="A79" t="s">
        <v>557</v>
      </c>
      <c r="B79" t="s">
        <v>558</v>
      </c>
      <c r="C79" s="71">
        <v>3311</v>
      </c>
      <c r="D79" s="58" t="s">
        <v>1339</v>
      </c>
      <c r="E79" s="327" t="s">
        <v>3280</v>
      </c>
      <c r="F79" s="88">
        <v>227712.2</v>
      </c>
      <c r="G79" s="88">
        <v>28511.360000000001</v>
      </c>
      <c r="H79" s="88">
        <v>39323.370000000003</v>
      </c>
      <c r="I79" s="44">
        <v>388062.76</v>
      </c>
      <c r="J79" s="44">
        <v>587456.68000000005</v>
      </c>
      <c r="N79" s="231">
        <v>8385</v>
      </c>
      <c r="P79" s="231">
        <v>70</v>
      </c>
      <c r="S79" s="44">
        <v>-53232.18</v>
      </c>
      <c r="T79" s="44">
        <v>1212676.51</v>
      </c>
      <c r="W79" s="73">
        <v>1325071.8999999999</v>
      </c>
      <c r="Y79" s="73">
        <v>1434.11</v>
      </c>
      <c r="Z79" s="73">
        <v>1491780</v>
      </c>
      <c r="AB79" s="89">
        <v>1910111</v>
      </c>
      <c r="AD79" s="89">
        <v>7754</v>
      </c>
      <c r="AE79" s="89">
        <v>659124.61</v>
      </c>
      <c r="AF79" s="89">
        <v>138129.35999999999</v>
      </c>
      <c r="AJ79" s="76">
        <f t="shared" si="9"/>
        <v>295546.93</v>
      </c>
      <c r="AK79" s="31">
        <f t="shared" si="10"/>
        <v>8455</v>
      </c>
      <c r="AL79" s="21">
        <f t="shared" si="11"/>
        <v>287091.93</v>
      </c>
      <c r="AM79" s="15">
        <f t="shared" si="12"/>
        <v>2818286.01</v>
      </c>
      <c r="AN79" s="16">
        <f t="shared" si="13"/>
        <v>2715118.9699999997</v>
      </c>
      <c r="AO79" s="26">
        <f t="shared" si="14"/>
        <v>103167.04000000004</v>
      </c>
    </row>
    <row r="80" spans="1:41" x14ac:dyDescent="0.2">
      <c r="A80" t="s">
        <v>557</v>
      </c>
      <c r="B80" t="s">
        <v>558</v>
      </c>
      <c r="C80" s="71">
        <v>2139</v>
      </c>
      <c r="D80" s="58" t="s">
        <v>1340</v>
      </c>
      <c r="E80" s="327" t="s">
        <v>3281</v>
      </c>
      <c r="F80" s="88">
        <v>179443.85</v>
      </c>
      <c r="G80" s="88">
        <v>3660</v>
      </c>
      <c r="H80" s="88">
        <v>79312.710000000006</v>
      </c>
      <c r="I80" s="44">
        <v>166357.85999999999</v>
      </c>
      <c r="J80" s="44">
        <v>85873.37</v>
      </c>
      <c r="N80" s="231">
        <v>82064</v>
      </c>
      <c r="O80" s="231">
        <v>166600</v>
      </c>
      <c r="P80" s="231">
        <v>1189</v>
      </c>
      <c r="S80" s="44">
        <v>-993564.31</v>
      </c>
      <c r="T80" s="44">
        <v>1431387.54</v>
      </c>
      <c r="W80" s="73">
        <v>754351.49</v>
      </c>
      <c r="Y80" s="73">
        <v>710.5</v>
      </c>
      <c r="Z80" s="73">
        <v>1325960</v>
      </c>
      <c r="AA80" s="73">
        <v>39500</v>
      </c>
      <c r="AB80" s="89">
        <v>1724301</v>
      </c>
      <c r="AE80" s="89">
        <v>439942.43</v>
      </c>
      <c r="AF80" s="89">
        <v>129307</v>
      </c>
      <c r="AJ80" s="76">
        <f t="shared" si="9"/>
        <v>262416.56</v>
      </c>
      <c r="AK80" s="31">
        <f t="shared" si="10"/>
        <v>249853</v>
      </c>
      <c r="AL80" s="21">
        <f t="shared" si="11"/>
        <v>12563.559999999998</v>
      </c>
      <c r="AM80" s="15">
        <f t="shared" si="12"/>
        <v>2120521.9900000002</v>
      </c>
      <c r="AN80" s="16">
        <f t="shared" si="13"/>
        <v>2293550.4300000002</v>
      </c>
      <c r="AO80" s="26">
        <f t="shared" si="14"/>
        <v>-173028.43999999994</v>
      </c>
    </row>
    <row r="81" spans="1:41" x14ac:dyDescent="0.2">
      <c r="A81" t="s">
        <v>557</v>
      </c>
      <c r="B81" t="s">
        <v>558</v>
      </c>
      <c r="C81" s="71">
        <v>4074</v>
      </c>
      <c r="D81" s="58" t="s">
        <v>1341</v>
      </c>
      <c r="E81" s="327" t="s">
        <v>3282</v>
      </c>
      <c r="F81" s="88">
        <v>366678.51</v>
      </c>
      <c r="G81" s="88">
        <v>0</v>
      </c>
      <c r="H81" s="88">
        <v>33211.53</v>
      </c>
      <c r="I81" s="44">
        <v>417620.35</v>
      </c>
      <c r="J81" s="44">
        <v>778135.69</v>
      </c>
      <c r="N81" s="231">
        <v>184861.82</v>
      </c>
      <c r="O81" s="231">
        <v>5300</v>
      </c>
      <c r="P81" s="231">
        <v>3359.38</v>
      </c>
      <c r="S81" s="44">
        <v>-175069.08</v>
      </c>
      <c r="T81" s="44">
        <v>2015625.01</v>
      </c>
      <c r="W81" s="73">
        <v>688232.97</v>
      </c>
      <c r="X81" s="73">
        <v>110650</v>
      </c>
      <c r="Y81" s="73">
        <v>812</v>
      </c>
      <c r="Z81" s="73">
        <v>1645620</v>
      </c>
      <c r="AA81" s="73">
        <v>210400</v>
      </c>
      <c r="AB81" s="89">
        <v>2398638</v>
      </c>
      <c r="AD81" s="89">
        <v>15236</v>
      </c>
      <c r="AE81" s="89">
        <v>525266.44999999995</v>
      </c>
      <c r="AF81" s="89">
        <v>155005.57</v>
      </c>
      <c r="AJ81" s="76">
        <f t="shared" si="9"/>
        <v>399890.04000000004</v>
      </c>
      <c r="AK81" s="31">
        <f t="shared" si="10"/>
        <v>193521.2</v>
      </c>
      <c r="AL81" s="21">
        <f t="shared" si="11"/>
        <v>206368.84000000003</v>
      </c>
      <c r="AM81" s="15">
        <f t="shared" si="12"/>
        <v>2655714.9699999997</v>
      </c>
      <c r="AN81" s="16">
        <f t="shared" si="13"/>
        <v>3094146.02</v>
      </c>
      <c r="AO81" s="26">
        <f t="shared" si="14"/>
        <v>-438431.05000000028</v>
      </c>
    </row>
    <row r="82" spans="1:41" x14ac:dyDescent="0.2">
      <c r="A82" t="s">
        <v>557</v>
      </c>
      <c r="B82" t="s">
        <v>558</v>
      </c>
      <c r="C82" s="71">
        <v>2831</v>
      </c>
      <c r="D82" s="58" t="s">
        <v>1342</v>
      </c>
      <c r="E82" s="327" t="s">
        <v>3283</v>
      </c>
      <c r="F82" s="88">
        <v>58924.5</v>
      </c>
      <c r="G82" s="88">
        <v>0</v>
      </c>
      <c r="H82" s="88">
        <v>64170.77</v>
      </c>
      <c r="I82" s="44">
        <v>433329.57</v>
      </c>
      <c r="J82" s="44">
        <v>270727.23</v>
      </c>
      <c r="N82" s="231">
        <v>31650</v>
      </c>
      <c r="O82" s="231">
        <v>54126.3</v>
      </c>
      <c r="P82" s="231">
        <v>9765.43</v>
      </c>
      <c r="S82" s="44">
        <v>-176284.94</v>
      </c>
      <c r="T82" s="44">
        <v>1171298.0900000001</v>
      </c>
      <c r="W82" s="73">
        <v>622522.01</v>
      </c>
      <c r="X82" s="73">
        <v>41178.18</v>
      </c>
      <c r="Y82" s="73">
        <v>857.19</v>
      </c>
      <c r="Z82" s="73">
        <v>1351178</v>
      </c>
      <c r="AA82" s="73">
        <v>252367.65</v>
      </c>
      <c r="AB82" s="89">
        <v>1729630.15</v>
      </c>
      <c r="AD82" s="89">
        <v>30471</v>
      </c>
      <c r="AE82" s="89">
        <v>656390.42000000004</v>
      </c>
      <c r="AF82" s="89">
        <v>115014.26</v>
      </c>
      <c r="AI82" s="89">
        <v>0.01</v>
      </c>
      <c r="AJ82" s="76">
        <f t="shared" si="9"/>
        <v>123095.26999999999</v>
      </c>
      <c r="AK82" s="31">
        <f t="shared" si="10"/>
        <v>95541.73000000001</v>
      </c>
      <c r="AL82" s="21">
        <f t="shared" si="11"/>
        <v>27553.539999999979</v>
      </c>
      <c r="AM82" s="15">
        <f t="shared" si="12"/>
        <v>2268103.0299999998</v>
      </c>
      <c r="AN82" s="16">
        <f t="shared" si="13"/>
        <v>2531505.8399999994</v>
      </c>
      <c r="AO82" s="26">
        <f t="shared" si="14"/>
        <v>-263402.80999999959</v>
      </c>
    </row>
    <row r="83" spans="1:41" x14ac:dyDescent="0.2">
      <c r="A83" t="s">
        <v>557</v>
      </c>
      <c r="B83" t="s">
        <v>558</v>
      </c>
      <c r="C83" s="71">
        <v>2983</v>
      </c>
      <c r="D83" s="58" t="s">
        <v>1343</v>
      </c>
      <c r="E83" s="327" t="s">
        <v>3284</v>
      </c>
      <c r="F83" s="88">
        <v>985687.28</v>
      </c>
      <c r="G83" s="88">
        <v>0</v>
      </c>
      <c r="H83" s="88">
        <v>19635.61</v>
      </c>
      <c r="I83" s="44">
        <v>573243.93999999994</v>
      </c>
      <c r="J83" s="44">
        <v>240482.72</v>
      </c>
      <c r="O83" s="231">
        <v>44345</v>
      </c>
      <c r="P83" s="231">
        <v>426</v>
      </c>
      <c r="S83" s="44">
        <v>-845595.36</v>
      </c>
      <c r="T83" s="44">
        <v>1745362.84</v>
      </c>
      <c r="W83" s="73">
        <v>1909714.07</v>
      </c>
      <c r="X83" s="73">
        <v>674395</v>
      </c>
      <c r="Y83" s="73">
        <v>2995.88</v>
      </c>
      <c r="Z83" s="73">
        <v>2065980</v>
      </c>
      <c r="AA83" s="73">
        <v>98400</v>
      </c>
      <c r="AB83" s="89">
        <v>2422876.09</v>
      </c>
      <c r="AD83" s="89">
        <v>42484</v>
      </c>
      <c r="AE83" s="89">
        <v>1185779.69</v>
      </c>
      <c r="AF83" s="89">
        <v>225834.1</v>
      </c>
      <c r="AJ83" s="76">
        <f t="shared" si="9"/>
        <v>1005322.89</v>
      </c>
      <c r="AK83" s="31">
        <f t="shared" si="10"/>
        <v>44771</v>
      </c>
      <c r="AL83" s="21">
        <f t="shared" si="11"/>
        <v>960551.89</v>
      </c>
      <c r="AM83" s="15">
        <f t="shared" si="12"/>
        <v>4751484.95</v>
      </c>
      <c r="AN83" s="16">
        <f t="shared" si="13"/>
        <v>3876973.88</v>
      </c>
      <c r="AO83" s="26">
        <f t="shared" si="14"/>
        <v>874511.0700000003</v>
      </c>
    </row>
    <row r="84" spans="1:41" x14ac:dyDescent="0.2">
      <c r="A84" t="s">
        <v>557</v>
      </c>
      <c r="B84" t="s">
        <v>558</v>
      </c>
      <c r="C84" s="71">
        <v>1867</v>
      </c>
      <c r="D84" s="58" t="s">
        <v>1344</v>
      </c>
      <c r="E84" s="327" t="s">
        <v>3285</v>
      </c>
      <c r="F84" s="88">
        <v>270787.48</v>
      </c>
      <c r="G84" s="88">
        <v>77583.64</v>
      </c>
      <c r="H84" s="88">
        <v>37985.39</v>
      </c>
      <c r="I84" s="44">
        <v>916328.59</v>
      </c>
      <c r="J84" s="44">
        <v>434091.7</v>
      </c>
      <c r="N84" s="231">
        <v>10500</v>
      </c>
      <c r="P84" s="231">
        <v>1465</v>
      </c>
      <c r="S84" s="44">
        <v>-367232.72</v>
      </c>
      <c r="T84" s="44">
        <v>1929262.58</v>
      </c>
      <c r="U84" s="73">
        <v>4.43</v>
      </c>
      <c r="W84" s="73">
        <v>1100970.01</v>
      </c>
      <c r="X84" s="73">
        <v>191019</v>
      </c>
      <c r="Y84" s="73">
        <v>1518.78</v>
      </c>
      <c r="Z84" s="73">
        <v>1558320</v>
      </c>
      <c r="AA84" s="73">
        <v>37693.5</v>
      </c>
      <c r="AB84" s="89">
        <v>1963573.56</v>
      </c>
      <c r="AD84" s="89">
        <v>10304</v>
      </c>
      <c r="AE84" s="89">
        <v>588169.59</v>
      </c>
      <c r="AF84" s="89">
        <v>162909.63</v>
      </c>
      <c r="AI84" s="89">
        <v>1787</v>
      </c>
      <c r="AJ84" s="76">
        <f t="shared" si="9"/>
        <v>386356.51</v>
      </c>
      <c r="AK84" s="31">
        <f t="shared" si="10"/>
        <v>11965</v>
      </c>
      <c r="AL84" s="21">
        <f t="shared" si="11"/>
        <v>374391.51</v>
      </c>
      <c r="AM84" s="15">
        <f t="shared" si="12"/>
        <v>2889525.7199999997</v>
      </c>
      <c r="AN84" s="16">
        <f t="shared" si="13"/>
        <v>2726743.78</v>
      </c>
      <c r="AO84" s="26">
        <f t="shared" si="14"/>
        <v>162781.93999999994</v>
      </c>
    </row>
    <row r="85" spans="1:41" x14ac:dyDescent="0.2">
      <c r="A85" t="s">
        <v>557</v>
      </c>
      <c r="B85" t="s">
        <v>558</v>
      </c>
      <c r="C85" s="71">
        <v>2692</v>
      </c>
      <c r="D85" s="58" t="s">
        <v>1345</v>
      </c>
      <c r="E85" s="327" t="s">
        <v>3286</v>
      </c>
      <c r="F85" s="88">
        <v>431314.06</v>
      </c>
      <c r="G85" s="88">
        <v>57269</v>
      </c>
      <c r="H85" s="88">
        <v>12967.04</v>
      </c>
      <c r="I85" s="44">
        <v>281746.26</v>
      </c>
      <c r="J85" s="44">
        <v>231934.46</v>
      </c>
      <c r="N85" s="231">
        <v>59200</v>
      </c>
      <c r="O85" s="231">
        <v>45720</v>
      </c>
      <c r="P85" s="231">
        <v>2540</v>
      </c>
      <c r="S85" s="44">
        <v>-908579.25</v>
      </c>
      <c r="T85" s="44">
        <v>1851699.47</v>
      </c>
      <c r="W85" s="73">
        <v>928618.94</v>
      </c>
      <c r="Y85" s="73">
        <v>1555.47</v>
      </c>
      <c r="Z85" s="73">
        <v>1685880</v>
      </c>
      <c r="AA85" s="73">
        <v>88800</v>
      </c>
      <c r="AB85" s="89">
        <v>2209685</v>
      </c>
      <c r="AD85" s="89">
        <v>7764</v>
      </c>
      <c r="AE85" s="89">
        <v>329256.96999999997</v>
      </c>
      <c r="AF85" s="89">
        <v>193497.84</v>
      </c>
      <c r="AJ85" s="76">
        <f t="shared" si="9"/>
        <v>501550.1</v>
      </c>
      <c r="AK85" s="31">
        <f t="shared" si="10"/>
        <v>107460</v>
      </c>
      <c r="AL85" s="21">
        <f t="shared" si="11"/>
        <v>394090.1</v>
      </c>
      <c r="AM85" s="15">
        <f t="shared" si="12"/>
        <v>2704854.41</v>
      </c>
      <c r="AN85" s="16">
        <f t="shared" si="13"/>
        <v>2740203.8099999996</v>
      </c>
      <c r="AO85" s="26">
        <f t="shared" si="14"/>
        <v>-35349.399999999441</v>
      </c>
    </row>
    <row r="86" spans="1:41" x14ac:dyDescent="0.2">
      <c r="A86" t="s">
        <v>557</v>
      </c>
      <c r="B86" t="s">
        <v>558</v>
      </c>
      <c r="C86" s="71">
        <v>1950</v>
      </c>
      <c r="D86" s="58" t="s">
        <v>1346</v>
      </c>
      <c r="E86" s="327" t="s">
        <v>3287</v>
      </c>
      <c r="F86" s="88">
        <v>75425.179999999993</v>
      </c>
      <c r="G86" s="88">
        <v>31270.13</v>
      </c>
      <c r="H86" s="88">
        <v>55026.43</v>
      </c>
      <c r="I86" s="44">
        <v>558692.82999999996</v>
      </c>
      <c r="J86" s="44">
        <v>239612.07</v>
      </c>
      <c r="S86" s="44">
        <v>-199216.71</v>
      </c>
      <c r="T86" s="44">
        <v>1211766.1200000001</v>
      </c>
      <c r="W86" s="73">
        <v>601577.59</v>
      </c>
      <c r="X86" s="73">
        <v>59050</v>
      </c>
      <c r="Y86" s="73">
        <v>569.77</v>
      </c>
      <c r="Z86" s="73">
        <v>1439540</v>
      </c>
      <c r="AA86" s="73">
        <v>223300</v>
      </c>
      <c r="AB86" s="89">
        <v>1907959</v>
      </c>
      <c r="AC86" s="89">
        <v>4000</v>
      </c>
      <c r="AD86" s="89">
        <v>2348</v>
      </c>
      <c r="AE86" s="89">
        <v>414435.57</v>
      </c>
      <c r="AF86" s="89">
        <v>47817.56</v>
      </c>
      <c r="AJ86" s="76">
        <f t="shared" si="9"/>
        <v>161721.74</v>
      </c>
      <c r="AK86" s="31">
        <f t="shared" si="10"/>
        <v>0</v>
      </c>
      <c r="AL86" s="21">
        <f t="shared" si="11"/>
        <v>161721.74</v>
      </c>
      <c r="AM86" s="15">
        <f t="shared" si="12"/>
        <v>2324037.36</v>
      </c>
      <c r="AN86" s="16">
        <f t="shared" si="13"/>
        <v>2376560.13</v>
      </c>
      <c r="AO86" s="26">
        <f t="shared" si="14"/>
        <v>-52522.770000000019</v>
      </c>
    </row>
    <row r="87" spans="1:41" x14ac:dyDescent="0.2">
      <c r="A87" t="s">
        <v>557</v>
      </c>
      <c r="B87" t="s">
        <v>558</v>
      </c>
      <c r="C87" s="71">
        <v>2898</v>
      </c>
      <c r="D87" s="58" t="s">
        <v>1347</v>
      </c>
      <c r="E87" s="327" t="s">
        <v>3288</v>
      </c>
      <c r="F87" s="88">
        <v>512354.74</v>
      </c>
      <c r="H87" s="88">
        <v>76614.710000000006</v>
      </c>
      <c r="I87" s="44">
        <v>-38150.559999999998</v>
      </c>
      <c r="J87" s="44">
        <v>574205.81000000006</v>
      </c>
      <c r="N87" s="231">
        <v>1621</v>
      </c>
      <c r="O87" s="231">
        <v>162130</v>
      </c>
      <c r="P87" s="231">
        <v>3057.03</v>
      </c>
      <c r="R87" s="44">
        <v>67378.53</v>
      </c>
      <c r="S87" s="44">
        <v>46303.03</v>
      </c>
      <c r="T87" s="44">
        <v>907622.82</v>
      </c>
      <c r="W87" s="73">
        <v>1016364.26</v>
      </c>
      <c r="Y87" s="73">
        <v>1963.04</v>
      </c>
      <c r="Z87" s="73">
        <v>1763520</v>
      </c>
      <c r="AA87" s="73">
        <v>97200</v>
      </c>
      <c r="AB87" s="89">
        <v>2059114</v>
      </c>
      <c r="AD87" s="89">
        <v>7952</v>
      </c>
      <c r="AE87" s="89">
        <v>772573.89</v>
      </c>
      <c r="AF87" s="89">
        <v>102495.12</v>
      </c>
      <c r="AJ87" s="76">
        <f t="shared" si="9"/>
        <v>588969.44999999995</v>
      </c>
      <c r="AK87" s="31">
        <f t="shared" si="10"/>
        <v>166808.03</v>
      </c>
      <c r="AL87" s="21">
        <f t="shared" si="11"/>
        <v>422161.41999999993</v>
      </c>
      <c r="AM87" s="15">
        <f t="shared" si="12"/>
        <v>2879047.3</v>
      </c>
      <c r="AN87" s="16">
        <f t="shared" si="13"/>
        <v>2942135.0100000002</v>
      </c>
      <c r="AO87" s="26">
        <f t="shared" si="14"/>
        <v>-63087.710000000428</v>
      </c>
    </row>
    <row r="88" spans="1:41" x14ac:dyDescent="0.2">
      <c r="A88" t="s">
        <v>557</v>
      </c>
      <c r="B88" t="s">
        <v>558</v>
      </c>
      <c r="C88" s="71">
        <v>1653</v>
      </c>
      <c r="D88" s="58" t="s">
        <v>1348</v>
      </c>
      <c r="E88" s="327" t="s">
        <v>3356</v>
      </c>
      <c r="F88" s="88">
        <v>207425.64</v>
      </c>
      <c r="G88" s="88">
        <v>46905.440000000002</v>
      </c>
      <c r="H88" s="88">
        <v>5550.3</v>
      </c>
      <c r="I88" s="44">
        <v>546460.96</v>
      </c>
      <c r="J88" s="44">
        <v>111066.55</v>
      </c>
      <c r="N88" s="231">
        <v>27398.01</v>
      </c>
      <c r="O88" s="231">
        <v>0</v>
      </c>
      <c r="P88" s="231">
        <v>186</v>
      </c>
      <c r="S88" s="44">
        <v>-705941.63</v>
      </c>
      <c r="T88" s="44">
        <v>1583723.57</v>
      </c>
      <c r="W88" s="73">
        <v>764754.83</v>
      </c>
      <c r="X88" s="73">
        <v>79640</v>
      </c>
      <c r="Y88" s="73">
        <v>804.3</v>
      </c>
      <c r="Z88" s="73">
        <v>1468590</v>
      </c>
      <c r="AA88" s="73">
        <v>134200</v>
      </c>
      <c r="AB88" s="89">
        <v>1791408</v>
      </c>
      <c r="AD88" s="89">
        <v>5888</v>
      </c>
      <c r="AE88" s="89">
        <v>426854.63</v>
      </c>
      <c r="AF88" s="89">
        <v>211795.56</v>
      </c>
      <c r="AJ88" s="76">
        <f t="shared" si="9"/>
        <v>259881.38</v>
      </c>
      <c r="AK88" s="31">
        <f t="shared" si="10"/>
        <v>27584.01</v>
      </c>
      <c r="AL88" s="21">
        <f t="shared" si="11"/>
        <v>232297.37</v>
      </c>
      <c r="AM88" s="15">
        <f t="shared" si="12"/>
        <v>2447989.13</v>
      </c>
      <c r="AN88" s="16">
        <f t="shared" si="13"/>
        <v>2435946.19</v>
      </c>
      <c r="AO88" s="26">
        <f t="shared" si="14"/>
        <v>12042.939999999944</v>
      </c>
    </row>
    <row r="89" spans="1:41" x14ac:dyDescent="0.2">
      <c r="A89" t="s">
        <v>561</v>
      </c>
      <c r="B89" t="s">
        <v>562</v>
      </c>
      <c r="C89" s="71">
        <v>3711</v>
      </c>
      <c r="D89" s="58" t="s">
        <v>1349</v>
      </c>
      <c r="E89" s="327" t="s">
        <v>3289</v>
      </c>
      <c r="F89" s="88">
        <v>98454.69</v>
      </c>
      <c r="G89" s="88">
        <v>0</v>
      </c>
      <c r="H89" s="88">
        <v>12996.25</v>
      </c>
      <c r="I89" s="44">
        <v>95422.97</v>
      </c>
      <c r="J89" s="44">
        <v>75417.210000000006</v>
      </c>
      <c r="N89" s="231">
        <v>6750</v>
      </c>
      <c r="P89" s="231">
        <v>923</v>
      </c>
      <c r="S89" s="44">
        <v>268397.90999999997</v>
      </c>
      <c r="T89" s="44">
        <v>378263.7</v>
      </c>
      <c r="W89" s="73">
        <v>605897.32999999996</v>
      </c>
      <c r="X89" s="73">
        <v>83210</v>
      </c>
      <c r="Y89" s="73">
        <v>760.69</v>
      </c>
      <c r="AA89" s="73">
        <v>200</v>
      </c>
      <c r="AB89" s="89">
        <v>232336.16</v>
      </c>
      <c r="AD89" s="89">
        <v>10860</v>
      </c>
      <c r="AE89" s="89">
        <v>713736.99</v>
      </c>
      <c r="AF89" s="89">
        <v>105178.36</v>
      </c>
      <c r="AJ89" s="76">
        <f t="shared" si="9"/>
        <v>111450.94</v>
      </c>
      <c r="AK89" s="31">
        <f t="shared" si="10"/>
        <v>7673</v>
      </c>
      <c r="AL89" s="21">
        <f t="shared" si="11"/>
        <v>103777.94</v>
      </c>
      <c r="AM89" s="15">
        <f t="shared" si="12"/>
        <v>690068.0199999999</v>
      </c>
      <c r="AN89" s="16">
        <f t="shared" si="13"/>
        <v>1062111.51</v>
      </c>
      <c r="AO89" s="26">
        <f t="shared" si="14"/>
        <v>-372043.49000000011</v>
      </c>
    </row>
    <row r="90" spans="1:41" x14ac:dyDescent="0.2">
      <c r="A90" t="s">
        <v>561</v>
      </c>
      <c r="B90" t="s">
        <v>562</v>
      </c>
      <c r="C90" s="71">
        <v>1437</v>
      </c>
      <c r="D90" s="58" t="s">
        <v>1350</v>
      </c>
      <c r="E90" s="327" t="s">
        <v>3290</v>
      </c>
      <c r="F90" s="88">
        <v>308120.14</v>
      </c>
      <c r="G90" s="88">
        <v>0</v>
      </c>
      <c r="H90" s="88">
        <v>8635.41</v>
      </c>
      <c r="I90" s="44">
        <v>93908.56</v>
      </c>
      <c r="J90" s="44">
        <v>15201.9</v>
      </c>
      <c r="M90" s="231">
        <v>6000</v>
      </c>
      <c r="N90" s="231">
        <v>1500</v>
      </c>
      <c r="S90" s="44">
        <v>-38374.160000000003</v>
      </c>
      <c r="T90" s="44">
        <v>646850.12</v>
      </c>
      <c r="W90" s="73">
        <v>571000.91</v>
      </c>
      <c r="X90" s="73">
        <v>177188</v>
      </c>
      <c r="Y90" s="73">
        <v>1623.06</v>
      </c>
      <c r="Z90" s="73">
        <v>2278236</v>
      </c>
      <c r="AA90" s="73">
        <v>0</v>
      </c>
      <c r="AB90" s="89">
        <v>2412559.5</v>
      </c>
      <c r="AC90" s="89">
        <v>14854</v>
      </c>
      <c r="AE90" s="89">
        <v>457761.85</v>
      </c>
      <c r="AF90" s="89">
        <v>332982.57</v>
      </c>
      <c r="AJ90" s="76">
        <f t="shared" si="9"/>
        <v>316755.55</v>
      </c>
      <c r="AK90" s="31">
        <f t="shared" si="10"/>
        <v>7500</v>
      </c>
      <c r="AL90" s="21">
        <f t="shared" si="11"/>
        <v>309255.55</v>
      </c>
      <c r="AM90" s="15">
        <f t="shared" si="12"/>
        <v>3028047.97</v>
      </c>
      <c r="AN90" s="16">
        <f t="shared" si="13"/>
        <v>3218157.92</v>
      </c>
      <c r="AO90" s="26">
        <f t="shared" si="14"/>
        <v>-190109.94999999972</v>
      </c>
    </row>
    <row r="91" spans="1:41" x14ac:dyDescent="0.2">
      <c r="A91" t="s">
        <v>561</v>
      </c>
      <c r="B91" t="s">
        <v>562</v>
      </c>
      <c r="C91" s="71">
        <v>3388</v>
      </c>
      <c r="D91" s="58" t="s">
        <v>1351</v>
      </c>
      <c r="E91" s="327" t="s">
        <v>3291</v>
      </c>
      <c r="F91" s="88">
        <v>212184.46</v>
      </c>
      <c r="G91" s="88">
        <v>0</v>
      </c>
      <c r="H91" s="88">
        <v>45363.98</v>
      </c>
      <c r="I91" s="44">
        <v>2741801.22</v>
      </c>
      <c r="J91" s="44">
        <v>196406.76</v>
      </c>
      <c r="M91" s="231">
        <v>5300</v>
      </c>
      <c r="N91" s="231">
        <v>3000</v>
      </c>
      <c r="P91" s="231">
        <v>1465</v>
      </c>
      <c r="S91" s="44">
        <v>-1886.67</v>
      </c>
      <c r="T91" s="44">
        <v>3382854.97</v>
      </c>
      <c r="W91" s="73">
        <v>835614.42</v>
      </c>
      <c r="X91" s="73">
        <v>123800</v>
      </c>
      <c r="Y91" s="73">
        <v>2103.8000000000002</v>
      </c>
      <c r="Z91" s="73">
        <v>1640040</v>
      </c>
      <c r="AA91" s="73">
        <v>170134.39999999999</v>
      </c>
      <c r="AB91" s="89">
        <v>2008945</v>
      </c>
      <c r="AC91" s="89">
        <v>7540</v>
      </c>
      <c r="AD91" s="89">
        <v>2540</v>
      </c>
      <c r="AE91" s="89">
        <v>663814.38</v>
      </c>
      <c r="AF91" s="89">
        <v>283830.12</v>
      </c>
      <c r="AJ91" s="76">
        <f t="shared" si="9"/>
        <v>257548.44</v>
      </c>
      <c r="AK91" s="31">
        <f t="shared" si="10"/>
        <v>9765</v>
      </c>
      <c r="AL91" s="21">
        <f t="shared" si="11"/>
        <v>247783.44</v>
      </c>
      <c r="AM91" s="15">
        <f t="shared" si="12"/>
        <v>2771692.62</v>
      </c>
      <c r="AN91" s="16">
        <f t="shared" si="13"/>
        <v>2966669.5</v>
      </c>
      <c r="AO91" s="26">
        <f t="shared" si="14"/>
        <v>-194976.87999999989</v>
      </c>
    </row>
    <row r="92" spans="1:41" x14ac:dyDescent="0.2">
      <c r="A92" t="s">
        <v>561</v>
      </c>
      <c r="B92" t="s">
        <v>562</v>
      </c>
      <c r="C92" s="71">
        <v>2340</v>
      </c>
      <c r="D92" s="58" t="s">
        <v>1352</v>
      </c>
      <c r="E92" s="327" t="s">
        <v>3292</v>
      </c>
      <c r="F92" s="88">
        <v>234293.02</v>
      </c>
      <c r="G92" s="88">
        <v>0</v>
      </c>
      <c r="H92" s="88">
        <v>147771.85</v>
      </c>
      <c r="I92" s="44">
        <v>415501.77</v>
      </c>
      <c r="J92" s="44">
        <v>120536.77</v>
      </c>
      <c r="M92" s="231">
        <v>5300</v>
      </c>
      <c r="N92" s="231">
        <v>5580</v>
      </c>
      <c r="P92" s="231">
        <v>0</v>
      </c>
      <c r="S92" s="44">
        <v>-17606.71</v>
      </c>
      <c r="T92" s="44">
        <v>1045747.78</v>
      </c>
      <c r="W92" s="73">
        <v>692414.1</v>
      </c>
      <c r="X92" s="73">
        <v>60000</v>
      </c>
      <c r="Y92" s="73">
        <v>1235.4100000000001</v>
      </c>
      <c r="Z92" s="73">
        <v>1261220</v>
      </c>
      <c r="AA92" s="73">
        <v>0</v>
      </c>
      <c r="AB92" s="89">
        <v>1382706</v>
      </c>
      <c r="AC92" s="89">
        <v>2792</v>
      </c>
      <c r="AE92" s="89">
        <v>594038.25</v>
      </c>
      <c r="AF92" s="89">
        <v>156234.56</v>
      </c>
      <c r="AI92" s="89">
        <v>16.36</v>
      </c>
      <c r="AJ92" s="76">
        <f t="shared" si="9"/>
        <v>382064.87</v>
      </c>
      <c r="AK92" s="31">
        <f t="shared" si="10"/>
        <v>10880</v>
      </c>
      <c r="AL92" s="21">
        <f t="shared" si="11"/>
        <v>371184.87</v>
      </c>
      <c r="AM92" s="15">
        <f t="shared" si="12"/>
        <v>2014869.51</v>
      </c>
      <c r="AN92" s="16">
        <f t="shared" si="13"/>
        <v>2135787.17</v>
      </c>
      <c r="AO92" s="26">
        <f t="shared" si="14"/>
        <v>-120917.65999999992</v>
      </c>
    </row>
    <row r="93" spans="1:41" x14ac:dyDescent="0.2">
      <c r="A93" t="s">
        <v>561</v>
      </c>
      <c r="B93" t="s">
        <v>562</v>
      </c>
      <c r="C93" s="71">
        <v>2160</v>
      </c>
      <c r="D93" s="58" t="s">
        <v>1353</v>
      </c>
      <c r="E93" s="327" t="s">
        <v>3293</v>
      </c>
      <c r="F93" s="88">
        <v>111736.88</v>
      </c>
      <c r="G93" s="88">
        <v>0</v>
      </c>
      <c r="H93" s="88">
        <v>5866.08</v>
      </c>
      <c r="I93" s="44">
        <v>35407.589999999997</v>
      </c>
      <c r="J93" s="44">
        <v>154009.87</v>
      </c>
      <c r="P93" s="231">
        <v>613</v>
      </c>
      <c r="R93" s="44">
        <v>256891.42</v>
      </c>
      <c r="S93" s="44">
        <v>-271183.84999999998</v>
      </c>
      <c r="T93" s="44">
        <v>320699.84999999998</v>
      </c>
      <c r="W93" s="73">
        <v>0</v>
      </c>
      <c r="X93" s="73">
        <v>0</v>
      </c>
      <c r="Y93" s="73">
        <v>0</v>
      </c>
      <c r="Z93" s="73">
        <v>0</v>
      </c>
      <c r="AA93" s="73">
        <v>0</v>
      </c>
      <c r="AB93" s="89">
        <v>0</v>
      </c>
      <c r="AD93" s="89">
        <v>0</v>
      </c>
      <c r="AE93" s="89">
        <v>0</v>
      </c>
      <c r="AF93" s="89">
        <v>0</v>
      </c>
      <c r="AJ93" s="76">
        <f t="shared" si="9"/>
        <v>117602.96</v>
      </c>
      <c r="AK93" s="31">
        <f t="shared" si="10"/>
        <v>613</v>
      </c>
      <c r="AL93" s="21">
        <f t="shared" si="11"/>
        <v>116989.96</v>
      </c>
      <c r="AM93" s="15">
        <f>SUM(U93:AA93)</f>
        <v>0</v>
      </c>
      <c r="AN93" s="16">
        <f>SUM(AB93:AI93)</f>
        <v>0</v>
      </c>
      <c r="AO93" s="26">
        <f t="shared" si="14"/>
        <v>0</v>
      </c>
    </row>
    <row r="94" spans="1:41" x14ac:dyDescent="0.2">
      <c r="A94" t="s">
        <v>561</v>
      </c>
      <c r="B94" t="s">
        <v>562</v>
      </c>
      <c r="C94" s="71">
        <v>1723</v>
      </c>
      <c r="D94" s="58" t="s">
        <v>1354</v>
      </c>
      <c r="E94" s="327" t="s">
        <v>3294</v>
      </c>
      <c r="F94" s="88">
        <v>435706.99</v>
      </c>
      <c r="G94" s="88">
        <v>14210</v>
      </c>
      <c r="H94" s="88">
        <v>50840.86</v>
      </c>
      <c r="I94" s="44">
        <v>598901.47</v>
      </c>
      <c r="J94" s="44">
        <v>21563.23</v>
      </c>
      <c r="P94" s="231">
        <v>5089.83</v>
      </c>
      <c r="S94" s="44">
        <v>100689.64</v>
      </c>
      <c r="T94" s="44">
        <v>784633.1</v>
      </c>
      <c r="W94" s="73">
        <v>482727.36</v>
      </c>
      <c r="X94" s="73">
        <v>75000</v>
      </c>
      <c r="Y94" s="73">
        <v>1503.2</v>
      </c>
      <c r="Z94" s="73">
        <v>845440</v>
      </c>
      <c r="AA94" s="73">
        <v>259589.6</v>
      </c>
      <c r="AB94" s="89">
        <v>1045922.67</v>
      </c>
      <c r="AD94" s="89">
        <v>27760</v>
      </c>
      <c r="AE94" s="89">
        <v>226959.34</v>
      </c>
      <c r="AF94" s="89">
        <v>132808.17000000001</v>
      </c>
      <c r="AJ94" s="76">
        <f t="shared" si="9"/>
        <v>500757.85</v>
      </c>
      <c r="AK94" s="31">
        <f t="shared" si="10"/>
        <v>5089.83</v>
      </c>
      <c r="AL94" s="21">
        <f t="shared" si="11"/>
        <v>495668.01999999996</v>
      </c>
      <c r="AM94" s="15">
        <f t="shared" si="12"/>
        <v>1664260.1600000001</v>
      </c>
      <c r="AN94" s="16">
        <f t="shared" si="13"/>
        <v>1433450.18</v>
      </c>
      <c r="AO94" s="26">
        <f t="shared" si="14"/>
        <v>230809.98000000021</v>
      </c>
    </row>
    <row r="95" spans="1:41" x14ac:dyDescent="0.2">
      <c r="A95" t="s">
        <v>561</v>
      </c>
      <c r="B95" t="s">
        <v>562</v>
      </c>
      <c r="C95" s="71">
        <v>2675</v>
      </c>
      <c r="D95" s="58" t="s">
        <v>1355</v>
      </c>
      <c r="E95" s="327" t="s">
        <v>3295</v>
      </c>
      <c r="F95" s="88">
        <v>368851.57</v>
      </c>
      <c r="G95" s="88">
        <v>0</v>
      </c>
      <c r="H95" s="88">
        <v>128768.25</v>
      </c>
      <c r="I95" s="44">
        <v>-24542.78</v>
      </c>
      <c r="J95" s="44">
        <v>518112.66</v>
      </c>
      <c r="M95" s="231">
        <v>6000</v>
      </c>
      <c r="N95" s="231">
        <v>2400</v>
      </c>
      <c r="P95" s="231">
        <v>319</v>
      </c>
      <c r="S95" s="44">
        <v>431478.23</v>
      </c>
      <c r="T95" s="44">
        <v>573056.03</v>
      </c>
      <c r="U95" s="73">
        <v>1785.96</v>
      </c>
      <c r="W95" s="73">
        <v>677052.36</v>
      </c>
      <c r="X95" s="73">
        <v>74995</v>
      </c>
      <c r="Z95" s="73">
        <v>1551280</v>
      </c>
      <c r="AA95" s="73">
        <v>161395</v>
      </c>
      <c r="AB95" s="89">
        <v>1834567.05</v>
      </c>
      <c r="AC95" s="89">
        <v>7060</v>
      </c>
      <c r="AE95" s="89">
        <v>438776.69</v>
      </c>
      <c r="AF95" s="89">
        <v>207876.12</v>
      </c>
      <c r="AI95" s="89">
        <v>292.02</v>
      </c>
      <c r="AJ95" s="76">
        <f t="shared" si="9"/>
        <v>497619.82</v>
      </c>
      <c r="AK95" s="31">
        <f t="shared" si="10"/>
        <v>8719</v>
      </c>
      <c r="AL95" s="21">
        <f t="shared" si="11"/>
        <v>488900.82</v>
      </c>
      <c r="AM95" s="15">
        <f t="shared" si="12"/>
        <v>2466508.3199999998</v>
      </c>
      <c r="AN95" s="16">
        <f t="shared" si="13"/>
        <v>2488571.8800000004</v>
      </c>
      <c r="AO95" s="26">
        <f t="shared" si="14"/>
        <v>-22063.560000000522</v>
      </c>
    </row>
    <row r="96" spans="1:41" x14ac:dyDescent="0.2">
      <c r="A96" t="s">
        <v>561</v>
      </c>
      <c r="B96" t="s">
        <v>562</v>
      </c>
      <c r="C96" s="71">
        <v>1715</v>
      </c>
      <c r="D96" s="58" t="s">
        <v>1356</v>
      </c>
      <c r="E96" s="327" t="s">
        <v>3296</v>
      </c>
      <c r="F96" s="88">
        <v>100110.85</v>
      </c>
      <c r="G96" s="88">
        <v>0</v>
      </c>
      <c r="H96" s="88">
        <v>162803.06</v>
      </c>
      <c r="I96" s="44">
        <v>1507962.38</v>
      </c>
      <c r="J96" s="44">
        <v>71698.5</v>
      </c>
      <c r="M96" s="231">
        <v>6000</v>
      </c>
      <c r="N96" s="231">
        <v>4050</v>
      </c>
      <c r="P96" s="231">
        <v>799.67</v>
      </c>
      <c r="S96" s="44">
        <v>13100.97</v>
      </c>
      <c r="T96" s="44">
        <v>1997218.5</v>
      </c>
      <c r="U96" s="73">
        <v>326.25</v>
      </c>
      <c r="W96" s="73">
        <v>598075.53</v>
      </c>
      <c r="X96" s="73">
        <v>103750</v>
      </c>
      <c r="Y96" s="73">
        <v>753.42</v>
      </c>
      <c r="Z96" s="73">
        <v>1143040</v>
      </c>
      <c r="AA96" s="73">
        <v>192272</v>
      </c>
      <c r="AB96" s="89">
        <v>1467306</v>
      </c>
      <c r="AC96" s="89">
        <v>7040</v>
      </c>
      <c r="AD96" s="89">
        <v>6840</v>
      </c>
      <c r="AE96" s="89">
        <v>548834.02</v>
      </c>
      <c r="AF96" s="89">
        <v>186791.53</v>
      </c>
      <c r="AJ96" s="76">
        <f t="shared" si="9"/>
        <v>262913.91000000003</v>
      </c>
      <c r="AK96" s="31">
        <f t="shared" si="10"/>
        <v>10849.67</v>
      </c>
      <c r="AL96" s="21">
        <f t="shared" si="11"/>
        <v>252064.24000000002</v>
      </c>
      <c r="AM96" s="15">
        <f t="shared" si="12"/>
        <v>2038217.2000000002</v>
      </c>
      <c r="AN96" s="16">
        <f t="shared" si="13"/>
        <v>2216811.5499999998</v>
      </c>
      <c r="AO96" s="26">
        <f t="shared" si="14"/>
        <v>-178594.34999999963</v>
      </c>
    </row>
    <row r="97" spans="1:41" x14ac:dyDescent="0.2">
      <c r="A97" t="s">
        <v>561</v>
      </c>
      <c r="B97" t="s">
        <v>562</v>
      </c>
      <c r="C97" s="71">
        <v>3187</v>
      </c>
      <c r="D97" s="58" t="s">
        <v>1357</v>
      </c>
      <c r="E97" s="327" t="s">
        <v>3297</v>
      </c>
      <c r="F97" s="88">
        <v>307583.05</v>
      </c>
      <c r="G97" s="88">
        <v>116520</v>
      </c>
      <c r="H97" s="88">
        <v>27323.67</v>
      </c>
      <c r="I97" s="44">
        <v>186958.54</v>
      </c>
      <c r="J97" s="44">
        <v>158681.35</v>
      </c>
      <c r="M97" s="231">
        <v>5800</v>
      </c>
      <c r="N97" s="231">
        <v>3000</v>
      </c>
      <c r="P97" s="231">
        <v>584</v>
      </c>
      <c r="S97" s="44">
        <v>-8141.15</v>
      </c>
      <c r="T97" s="44">
        <v>569833.9</v>
      </c>
      <c r="W97" s="73">
        <v>631393.51</v>
      </c>
      <c r="X97" s="73">
        <v>411520</v>
      </c>
      <c r="Y97" s="73">
        <v>1339.54</v>
      </c>
      <c r="Z97" s="73">
        <v>1162760</v>
      </c>
      <c r="AA97" s="73">
        <v>170441.60000000001</v>
      </c>
      <c r="AB97" s="89">
        <v>1544501</v>
      </c>
      <c r="AC97" s="89">
        <v>55978</v>
      </c>
      <c r="AE97" s="89">
        <v>467572.2</v>
      </c>
      <c r="AF97" s="89">
        <v>83413.59</v>
      </c>
      <c r="AJ97" s="76">
        <f t="shared" si="9"/>
        <v>451426.72</v>
      </c>
      <c r="AK97" s="31">
        <f t="shared" si="10"/>
        <v>9384</v>
      </c>
      <c r="AL97" s="21">
        <f t="shared" si="11"/>
        <v>442042.72</v>
      </c>
      <c r="AM97" s="15">
        <f t="shared" si="12"/>
        <v>2377454.65</v>
      </c>
      <c r="AN97" s="16">
        <f t="shared" si="13"/>
        <v>2151464.79</v>
      </c>
      <c r="AO97" s="26">
        <f t="shared" si="14"/>
        <v>225989.85999999987</v>
      </c>
    </row>
    <row r="98" spans="1:41" x14ac:dyDescent="0.2">
      <c r="A98" t="s">
        <v>561</v>
      </c>
      <c r="B98" t="s">
        <v>562</v>
      </c>
      <c r="C98" s="71">
        <v>2867</v>
      </c>
      <c r="D98" s="58" t="s">
        <v>1358</v>
      </c>
      <c r="E98" s="327" t="s">
        <v>3298</v>
      </c>
      <c r="F98" s="88">
        <v>629348.19999999995</v>
      </c>
      <c r="G98" s="88">
        <v>0</v>
      </c>
      <c r="H98" s="88">
        <v>34926.269999999997</v>
      </c>
      <c r="I98" s="44">
        <v>10937.85</v>
      </c>
      <c r="J98" s="44">
        <v>320378.88</v>
      </c>
      <c r="M98" s="231">
        <v>6000</v>
      </c>
      <c r="N98" s="231">
        <v>7817.03</v>
      </c>
      <c r="P98" s="231">
        <v>2446</v>
      </c>
      <c r="S98" s="44">
        <v>409546.61</v>
      </c>
      <c r="T98" s="44">
        <v>528870.26</v>
      </c>
      <c r="W98" s="73">
        <v>692261.26</v>
      </c>
      <c r="X98" s="73">
        <v>405975</v>
      </c>
      <c r="Y98" s="73">
        <v>1186.8</v>
      </c>
      <c r="Z98" s="73">
        <v>1432370</v>
      </c>
      <c r="AA98" s="73">
        <v>107200</v>
      </c>
      <c r="AB98" s="89">
        <v>1704533</v>
      </c>
      <c r="AC98" s="89">
        <v>7708</v>
      </c>
      <c r="AE98" s="89">
        <v>562272.02</v>
      </c>
      <c r="AF98" s="89">
        <v>323568.74</v>
      </c>
      <c r="AJ98" s="76">
        <f t="shared" si="9"/>
        <v>664274.47</v>
      </c>
      <c r="AK98" s="31">
        <f t="shared" si="10"/>
        <v>16263.029999999999</v>
      </c>
      <c r="AL98" s="21">
        <f t="shared" si="11"/>
        <v>648011.43999999994</v>
      </c>
      <c r="AM98" s="15">
        <f t="shared" si="12"/>
        <v>2638993.06</v>
      </c>
      <c r="AN98" s="16">
        <f t="shared" si="13"/>
        <v>2598081.7599999998</v>
      </c>
      <c r="AO98" s="26">
        <f t="shared" si="14"/>
        <v>40911.300000000279</v>
      </c>
    </row>
    <row r="99" spans="1:41" x14ac:dyDescent="0.2">
      <c r="A99" t="s">
        <v>561</v>
      </c>
      <c r="B99" t="s">
        <v>562</v>
      </c>
      <c r="C99" s="71">
        <v>3076</v>
      </c>
      <c r="D99" s="58" t="s">
        <v>1359</v>
      </c>
      <c r="E99" s="327" t="s">
        <v>3299</v>
      </c>
      <c r="F99" s="88">
        <v>451784.18</v>
      </c>
      <c r="G99" s="88">
        <v>20160</v>
      </c>
      <c r="H99" s="88">
        <v>131808.65</v>
      </c>
      <c r="I99" s="44">
        <v>15700.89</v>
      </c>
      <c r="J99" s="44">
        <v>185002.92</v>
      </c>
      <c r="M99" s="231">
        <v>5000</v>
      </c>
      <c r="N99" s="231">
        <v>6000</v>
      </c>
      <c r="P99" s="231">
        <v>1543.75</v>
      </c>
      <c r="R99" s="44">
        <v>-211401.67</v>
      </c>
      <c r="S99" s="44">
        <v>139858.81</v>
      </c>
      <c r="T99" s="44">
        <v>713142.2</v>
      </c>
      <c r="W99" s="73">
        <v>1102385.76</v>
      </c>
      <c r="X99" s="73">
        <v>74720</v>
      </c>
      <c r="Y99" s="73">
        <v>1027.69</v>
      </c>
      <c r="Z99" s="73">
        <v>1520378.8</v>
      </c>
      <c r="AA99" s="73">
        <v>164734.39999999999</v>
      </c>
      <c r="AB99" s="89">
        <v>1898510.8</v>
      </c>
      <c r="AE99" s="89">
        <v>744978.86</v>
      </c>
      <c r="AF99" s="89">
        <v>69439.44</v>
      </c>
      <c r="AI99" s="89">
        <v>4</v>
      </c>
      <c r="AJ99" s="76">
        <f t="shared" si="9"/>
        <v>603752.82999999996</v>
      </c>
      <c r="AK99" s="31">
        <f t="shared" si="10"/>
        <v>12543.75</v>
      </c>
      <c r="AL99" s="21">
        <f t="shared" si="11"/>
        <v>591209.07999999996</v>
      </c>
      <c r="AM99" s="15">
        <f t="shared" si="12"/>
        <v>2863246.65</v>
      </c>
      <c r="AN99" s="16">
        <f t="shared" si="13"/>
        <v>2712933.1</v>
      </c>
      <c r="AO99" s="26">
        <f t="shared" si="14"/>
        <v>150313.54999999981</v>
      </c>
    </row>
    <row r="100" spans="1:41" x14ac:dyDescent="0.2">
      <c r="A100" t="s">
        <v>561</v>
      </c>
      <c r="B100" t="s">
        <v>562</v>
      </c>
      <c r="C100" s="71">
        <v>2086</v>
      </c>
      <c r="D100" s="58" t="s">
        <v>1360</v>
      </c>
      <c r="E100" s="327" t="s">
        <v>3300</v>
      </c>
      <c r="F100" s="88">
        <v>203559.33</v>
      </c>
      <c r="G100" s="88">
        <v>0</v>
      </c>
      <c r="H100" s="88">
        <v>156802.49</v>
      </c>
      <c r="I100" s="44">
        <v>286896.09999999998</v>
      </c>
      <c r="J100" s="44">
        <v>222068.99</v>
      </c>
      <c r="M100" s="231">
        <v>6000</v>
      </c>
      <c r="N100" s="231">
        <v>2400</v>
      </c>
      <c r="P100" s="231">
        <v>401</v>
      </c>
      <c r="S100" s="44">
        <v>56473.01</v>
      </c>
      <c r="T100" s="44">
        <v>673323.61</v>
      </c>
      <c r="W100" s="73">
        <v>1046036.95</v>
      </c>
      <c r="Y100" s="73">
        <v>1005.07</v>
      </c>
      <c r="Z100" s="73">
        <v>1155320</v>
      </c>
      <c r="AA100" s="73">
        <v>19100</v>
      </c>
      <c r="AB100" s="89">
        <v>1411532</v>
      </c>
      <c r="AC100" s="89">
        <v>5940</v>
      </c>
      <c r="AD100" s="89">
        <v>520</v>
      </c>
      <c r="AE100" s="89">
        <v>493044.55</v>
      </c>
      <c r="AF100" s="89">
        <v>179696.18</v>
      </c>
      <c r="AJ100" s="76">
        <f t="shared" ref="AJ100:AJ131" si="15">SUM(F100:H100)</f>
        <v>360361.81999999995</v>
      </c>
      <c r="AK100" s="31">
        <f t="shared" ref="AK100:AK131" si="16">SUM(M100:P100)</f>
        <v>8801</v>
      </c>
      <c r="AL100" s="21">
        <f t="shared" si="11"/>
        <v>351560.81999999995</v>
      </c>
      <c r="AM100" s="15">
        <f t="shared" si="12"/>
        <v>2221462.02</v>
      </c>
      <c r="AN100" s="16">
        <f t="shared" si="13"/>
        <v>2090732.73</v>
      </c>
      <c r="AO100" s="26">
        <f t="shared" si="14"/>
        <v>130729.29000000004</v>
      </c>
    </row>
    <row r="101" spans="1:41" x14ac:dyDescent="0.2">
      <c r="A101" t="s">
        <v>561</v>
      </c>
      <c r="B101" t="s">
        <v>562</v>
      </c>
      <c r="C101" s="71">
        <v>1893</v>
      </c>
      <c r="D101" s="58" t="s">
        <v>1361</v>
      </c>
      <c r="E101" s="327" t="s">
        <v>3301</v>
      </c>
      <c r="F101" s="88">
        <v>386381.93</v>
      </c>
      <c r="G101" s="88">
        <v>0</v>
      </c>
      <c r="H101" s="88">
        <v>122585.28</v>
      </c>
      <c r="I101" s="44">
        <v>3</v>
      </c>
      <c r="J101" s="44">
        <v>327009.82</v>
      </c>
      <c r="M101" s="231">
        <v>5000</v>
      </c>
      <c r="N101" s="231">
        <v>6000</v>
      </c>
      <c r="P101" s="231">
        <v>158</v>
      </c>
      <c r="S101" s="44">
        <v>-254683.8</v>
      </c>
      <c r="T101" s="44">
        <v>1404582.07</v>
      </c>
      <c r="W101" s="73">
        <v>531511.07999999996</v>
      </c>
      <c r="X101" s="73">
        <v>270500</v>
      </c>
      <c r="Y101" s="73">
        <v>1150.8</v>
      </c>
      <c r="Z101" s="73">
        <v>1538670</v>
      </c>
      <c r="AA101" s="73">
        <v>10400</v>
      </c>
      <c r="AB101" s="89">
        <v>1648370</v>
      </c>
      <c r="AC101" s="89">
        <v>21464</v>
      </c>
      <c r="AE101" s="89">
        <v>940978.21</v>
      </c>
      <c r="AF101" s="89">
        <v>66495.91</v>
      </c>
      <c r="AJ101" s="76">
        <f t="shared" si="15"/>
        <v>508967.20999999996</v>
      </c>
      <c r="AK101" s="31">
        <f t="shared" si="16"/>
        <v>11158</v>
      </c>
      <c r="AL101" s="21">
        <f t="shared" si="11"/>
        <v>497809.20999999996</v>
      </c>
      <c r="AM101" s="15">
        <f t="shared" si="12"/>
        <v>2352231.88</v>
      </c>
      <c r="AN101" s="16">
        <f t="shared" si="13"/>
        <v>2677308.12</v>
      </c>
      <c r="AO101" s="26">
        <f t="shared" si="14"/>
        <v>-325076.24000000022</v>
      </c>
    </row>
    <row r="102" spans="1:41" x14ac:dyDescent="0.2">
      <c r="A102" t="s">
        <v>561</v>
      </c>
      <c r="B102" t="s">
        <v>562</v>
      </c>
      <c r="C102" s="71">
        <v>2677</v>
      </c>
      <c r="D102" s="58" t="s">
        <v>1362</v>
      </c>
      <c r="E102" s="327" t="s">
        <v>1362</v>
      </c>
      <c r="AJ102" s="76">
        <f t="shared" si="15"/>
        <v>0</v>
      </c>
      <c r="AK102" s="31">
        <f t="shared" si="16"/>
        <v>0</v>
      </c>
      <c r="AL102" s="21">
        <f t="shared" si="11"/>
        <v>0</v>
      </c>
      <c r="AM102" s="15">
        <f t="shared" si="12"/>
        <v>0</v>
      </c>
      <c r="AN102" s="16">
        <f t="shared" si="13"/>
        <v>0</v>
      </c>
      <c r="AO102" s="26">
        <f t="shared" si="14"/>
        <v>0</v>
      </c>
    </row>
    <row r="103" spans="1:41" x14ac:dyDescent="0.2">
      <c r="A103" t="s">
        <v>561</v>
      </c>
      <c r="B103" t="s">
        <v>562</v>
      </c>
      <c r="C103" s="71">
        <v>2827</v>
      </c>
      <c r="D103" s="58" t="s">
        <v>1363</v>
      </c>
      <c r="E103" s="327" t="s">
        <v>3304</v>
      </c>
      <c r="F103" s="88">
        <v>130496.11</v>
      </c>
      <c r="G103" s="88">
        <v>0</v>
      </c>
      <c r="H103" s="88">
        <v>101343.01</v>
      </c>
      <c r="I103" s="44">
        <v>49605.1</v>
      </c>
      <c r="J103" s="44">
        <v>-94974.43</v>
      </c>
      <c r="M103" s="231">
        <v>5700</v>
      </c>
      <c r="N103" s="231">
        <v>14900</v>
      </c>
      <c r="P103" s="231">
        <v>0</v>
      </c>
      <c r="R103" s="44">
        <v>1872920.67</v>
      </c>
      <c r="S103" s="44">
        <v>-28566.36</v>
      </c>
      <c r="T103" s="44">
        <v>474645.55</v>
      </c>
      <c r="W103" s="73">
        <v>-1248103.06</v>
      </c>
      <c r="Y103" s="73">
        <v>1183.73</v>
      </c>
      <c r="Z103" s="73">
        <v>1769890.5</v>
      </c>
      <c r="AA103" s="73">
        <v>0</v>
      </c>
      <c r="AB103" s="89">
        <v>1882045.5</v>
      </c>
      <c r="AD103" s="89">
        <v>5060</v>
      </c>
      <c r="AE103" s="89">
        <v>603517.82999999996</v>
      </c>
      <c r="AF103" s="89">
        <v>185477.91</v>
      </c>
      <c r="AJ103" s="76">
        <f t="shared" si="15"/>
        <v>231839.12</v>
      </c>
      <c r="AK103" s="31">
        <f t="shared" si="16"/>
        <v>20600</v>
      </c>
      <c r="AL103" s="21">
        <f t="shared" si="11"/>
        <v>211239.12</v>
      </c>
      <c r="AM103" s="15">
        <f t="shared" si="12"/>
        <v>522971.16999999993</v>
      </c>
      <c r="AN103" s="16">
        <f t="shared" si="13"/>
        <v>2676101.2400000002</v>
      </c>
      <c r="AO103" s="26">
        <f t="shared" si="14"/>
        <v>-2153130.0700000003</v>
      </c>
    </row>
    <row r="104" spans="1:41" x14ac:dyDescent="0.2">
      <c r="A104" t="s">
        <v>561</v>
      </c>
      <c r="B104" t="s">
        <v>562</v>
      </c>
      <c r="C104" s="71">
        <v>3372</v>
      </c>
      <c r="D104" s="58" t="s">
        <v>1364</v>
      </c>
      <c r="E104" s="327" t="s">
        <v>3305</v>
      </c>
      <c r="F104" s="88">
        <v>316377.40999999997</v>
      </c>
      <c r="G104" s="88">
        <v>15000</v>
      </c>
      <c r="H104" s="88">
        <v>290855.5</v>
      </c>
      <c r="I104" s="44">
        <v>21321.97</v>
      </c>
      <c r="J104" s="44">
        <v>164554.76999999999</v>
      </c>
      <c r="M104" s="231">
        <v>0</v>
      </c>
      <c r="N104" s="231">
        <v>0</v>
      </c>
      <c r="P104" s="231">
        <v>601</v>
      </c>
      <c r="S104" s="44">
        <v>-456570.77</v>
      </c>
      <c r="T104" s="44">
        <v>1172968.6100000001</v>
      </c>
      <c r="W104" s="73">
        <v>709432.9</v>
      </c>
      <c r="X104" s="73">
        <v>385000</v>
      </c>
      <c r="Y104" s="73">
        <v>1284.2</v>
      </c>
      <c r="Z104" s="73">
        <v>1469460</v>
      </c>
      <c r="AA104" s="73">
        <v>170934.39999999999</v>
      </c>
      <c r="AB104" s="89">
        <v>1821269</v>
      </c>
      <c r="AC104" s="89">
        <v>13700</v>
      </c>
      <c r="AD104" s="89">
        <v>360</v>
      </c>
      <c r="AE104" s="89">
        <v>493645.46</v>
      </c>
      <c r="AF104" s="89">
        <v>316026.23</v>
      </c>
      <c r="AJ104" s="76">
        <f t="shared" si="15"/>
        <v>622232.90999999992</v>
      </c>
      <c r="AK104" s="31">
        <f t="shared" si="16"/>
        <v>601</v>
      </c>
      <c r="AL104" s="21">
        <f t="shared" si="11"/>
        <v>621631.90999999992</v>
      </c>
      <c r="AM104" s="15">
        <f t="shared" si="12"/>
        <v>2736111.4999999995</v>
      </c>
      <c r="AN104" s="16">
        <f t="shared" si="13"/>
        <v>2645000.69</v>
      </c>
      <c r="AO104" s="26">
        <f t="shared" si="14"/>
        <v>91110.80999999959</v>
      </c>
    </row>
    <row r="105" spans="1:41" x14ac:dyDescent="0.2">
      <c r="A105" t="s">
        <v>561</v>
      </c>
      <c r="B105" t="s">
        <v>562</v>
      </c>
      <c r="C105" s="71">
        <v>1747</v>
      </c>
      <c r="D105" s="58" t="s">
        <v>1365</v>
      </c>
      <c r="E105" s="327" t="s">
        <v>1365</v>
      </c>
      <c r="AJ105" s="76">
        <f t="shared" si="15"/>
        <v>0</v>
      </c>
      <c r="AK105" s="31">
        <f t="shared" si="16"/>
        <v>0</v>
      </c>
      <c r="AL105" s="21">
        <f t="shared" si="11"/>
        <v>0</v>
      </c>
      <c r="AM105" s="15">
        <f t="shared" si="12"/>
        <v>0</v>
      </c>
      <c r="AN105" s="16">
        <f t="shared" si="13"/>
        <v>0</v>
      </c>
      <c r="AO105" s="26">
        <f t="shared" si="14"/>
        <v>0</v>
      </c>
    </row>
    <row r="106" spans="1:41" x14ac:dyDescent="0.2">
      <c r="A106" t="s">
        <v>561</v>
      </c>
      <c r="B106" t="s">
        <v>562</v>
      </c>
      <c r="C106" s="71">
        <v>2607</v>
      </c>
      <c r="D106" s="58" t="s">
        <v>1366</v>
      </c>
      <c r="E106" s="327" t="s">
        <v>3353</v>
      </c>
      <c r="F106" s="88">
        <v>106568.99</v>
      </c>
      <c r="G106" s="88">
        <v>25300</v>
      </c>
      <c r="H106" s="88">
        <v>39161.730000000003</v>
      </c>
      <c r="I106" s="44">
        <v>1007682.07</v>
      </c>
      <c r="J106" s="44">
        <v>241403.6</v>
      </c>
      <c r="M106" s="231">
        <v>6000</v>
      </c>
      <c r="N106" s="231">
        <v>22826</v>
      </c>
      <c r="P106" s="231">
        <v>2138</v>
      </c>
      <c r="S106" s="44">
        <v>113783.29</v>
      </c>
      <c r="T106" s="44">
        <v>1440238.21</v>
      </c>
      <c r="W106" s="73">
        <v>686227.3</v>
      </c>
      <c r="Y106" s="73">
        <v>825.97</v>
      </c>
      <c r="Z106" s="73">
        <v>1526258</v>
      </c>
      <c r="AA106" s="73">
        <v>11600</v>
      </c>
      <c r="AB106" s="89">
        <v>1751981.97</v>
      </c>
      <c r="AC106" s="89">
        <v>15472</v>
      </c>
      <c r="AD106" s="89">
        <v>2148</v>
      </c>
      <c r="AE106" s="89">
        <v>375646.71999999997</v>
      </c>
      <c r="AF106" s="89">
        <v>244531.69</v>
      </c>
      <c r="AJ106" s="76">
        <f t="shared" si="15"/>
        <v>171030.72</v>
      </c>
      <c r="AK106" s="31">
        <f t="shared" si="16"/>
        <v>30964</v>
      </c>
      <c r="AL106" s="21">
        <f t="shared" si="11"/>
        <v>140066.72</v>
      </c>
      <c r="AM106" s="15">
        <f t="shared" si="12"/>
        <v>2224911.27</v>
      </c>
      <c r="AN106" s="16">
        <f t="shared" si="13"/>
        <v>2389780.38</v>
      </c>
      <c r="AO106" s="26">
        <f t="shared" si="14"/>
        <v>-164869.10999999987</v>
      </c>
    </row>
    <row r="107" spans="1:41" x14ac:dyDescent="0.2">
      <c r="A107" t="s">
        <v>561</v>
      </c>
      <c r="B107" t="s">
        <v>562</v>
      </c>
      <c r="C107" s="71">
        <v>2124</v>
      </c>
      <c r="D107" s="58" t="s">
        <v>1367</v>
      </c>
      <c r="E107" s="327" t="s">
        <v>3358</v>
      </c>
      <c r="F107" s="88">
        <v>759859.19999999995</v>
      </c>
      <c r="G107" s="88">
        <v>0</v>
      </c>
      <c r="H107" s="88">
        <v>12090.8</v>
      </c>
      <c r="I107" s="44">
        <v>1970275.85</v>
      </c>
      <c r="J107" s="44">
        <v>135026.62</v>
      </c>
      <c r="M107" s="231">
        <v>5500</v>
      </c>
      <c r="N107" s="231">
        <v>6000</v>
      </c>
      <c r="P107" s="231">
        <v>534</v>
      </c>
      <c r="S107" s="44">
        <v>337969.58</v>
      </c>
      <c r="T107" s="44">
        <v>2616413.23</v>
      </c>
      <c r="W107" s="73">
        <v>634343.4</v>
      </c>
      <c r="X107" s="73">
        <v>36260</v>
      </c>
      <c r="Y107" s="73">
        <v>3229.71</v>
      </c>
      <c r="Z107" s="73">
        <v>1055040</v>
      </c>
      <c r="AA107" s="73">
        <v>388427.2</v>
      </c>
      <c r="AB107" s="89">
        <v>1452848</v>
      </c>
      <c r="AC107" s="89">
        <v>35650</v>
      </c>
      <c r="AE107" s="89">
        <v>482133.81</v>
      </c>
      <c r="AF107" s="89">
        <v>229533.2</v>
      </c>
      <c r="AI107" s="89">
        <v>6299.64</v>
      </c>
      <c r="AJ107" s="76">
        <f t="shared" si="15"/>
        <v>771950</v>
      </c>
      <c r="AK107" s="31">
        <f t="shared" si="16"/>
        <v>12034</v>
      </c>
      <c r="AL107" s="21">
        <f t="shared" si="11"/>
        <v>759916</v>
      </c>
      <c r="AM107" s="15">
        <f t="shared" si="12"/>
        <v>2117300.31</v>
      </c>
      <c r="AN107" s="16">
        <f t="shared" si="13"/>
        <v>2206464.6500000004</v>
      </c>
      <c r="AO107" s="26">
        <f t="shared" si="14"/>
        <v>-89164.340000000317</v>
      </c>
    </row>
    <row r="108" spans="1:41" x14ac:dyDescent="0.2">
      <c r="A108" t="s">
        <v>565</v>
      </c>
      <c r="B108" t="s">
        <v>566</v>
      </c>
      <c r="C108" s="71">
        <v>2908</v>
      </c>
      <c r="D108" s="58" t="s">
        <v>1368</v>
      </c>
      <c r="E108" s="327" t="s">
        <v>3307</v>
      </c>
      <c r="F108" s="88">
        <v>282808.75</v>
      </c>
      <c r="G108" s="88">
        <v>0</v>
      </c>
      <c r="H108" s="88">
        <v>52368.67</v>
      </c>
      <c r="I108" s="44">
        <v>40350.6</v>
      </c>
      <c r="J108" s="44">
        <v>134977.91</v>
      </c>
      <c r="N108" s="231">
        <v>20400</v>
      </c>
      <c r="P108" s="231">
        <v>492.52</v>
      </c>
      <c r="S108" s="44">
        <v>-1886498.57</v>
      </c>
      <c r="T108" s="44">
        <v>2310952.34</v>
      </c>
      <c r="W108" s="73">
        <v>935398.35</v>
      </c>
      <c r="X108" s="73">
        <v>163890</v>
      </c>
      <c r="Y108" s="73">
        <v>1251.5899999999999</v>
      </c>
      <c r="Z108" s="73">
        <v>1179000</v>
      </c>
      <c r="AA108" s="73">
        <v>365431.62</v>
      </c>
      <c r="AB108" s="89">
        <v>1537713</v>
      </c>
      <c r="AC108" s="89">
        <v>18100</v>
      </c>
      <c r="AD108" s="89">
        <v>22356</v>
      </c>
      <c r="AE108" s="89">
        <v>893672.65</v>
      </c>
      <c r="AF108" s="89">
        <v>107970.27</v>
      </c>
      <c r="AJ108" s="76">
        <f t="shared" si="15"/>
        <v>335177.42</v>
      </c>
      <c r="AK108" s="31">
        <f t="shared" si="16"/>
        <v>20892.52</v>
      </c>
      <c r="AL108" s="21">
        <f t="shared" si="11"/>
        <v>314284.89999999997</v>
      </c>
      <c r="AM108" s="15">
        <f t="shared" si="12"/>
        <v>2644971.5600000005</v>
      </c>
      <c r="AN108" s="16">
        <f t="shared" si="13"/>
        <v>2579811.92</v>
      </c>
      <c r="AO108" s="26">
        <f t="shared" si="14"/>
        <v>65159.640000000596</v>
      </c>
    </row>
    <row r="109" spans="1:41" x14ac:dyDescent="0.2">
      <c r="A109" t="s">
        <v>565</v>
      </c>
      <c r="B109" t="s">
        <v>566</v>
      </c>
      <c r="C109" s="71">
        <v>2944</v>
      </c>
      <c r="D109" s="58" t="s">
        <v>1369</v>
      </c>
      <c r="E109" s="327" t="s">
        <v>3308</v>
      </c>
      <c r="F109" s="88">
        <v>535990.78</v>
      </c>
      <c r="G109" s="88">
        <v>0</v>
      </c>
      <c r="H109" s="88">
        <v>28426.65</v>
      </c>
      <c r="I109" s="44">
        <v>1428511.94</v>
      </c>
      <c r="J109" s="44">
        <v>92359.12</v>
      </c>
      <c r="N109" s="231">
        <v>15400</v>
      </c>
      <c r="P109" s="231">
        <v>0</v>
      </c>
      <c r="S109" s="44">
        <v>951589.27</v>
      </c>
      <c r="T109" s="44">
        <v>1228203.58</v>
      </c>
      <c r="W109" s="73">
        <v>720528.29</v>
      </c>
      <c r="X109" s="73">
        <v>118800</v>
      </c>
      <c r="Y109" s="73">
        <v>2172.2600000000002</v>
      </c>
      <c r="Z109" s="73">
        <v>1001840</v>
      </c>
      <c r="AA109" s="73">
        <v>353658.05</v>
      </c>
      <c r="AB109" s="89">
        <v>1334136</v>
      </c>
      <c r="AD109" s="89">
        <v>6720</v>
      </c>
      <c r="AE109" s="89">
        <v>820230.72</v>
      </c>
      <c r="AF109" s="89">
        <v>145816.24</v>
      </c>
      <c r="AJ109" s="76">
        <f t="shared" si="15"/>
        <v>564417.43000000005</v>
      </c>
      <c r="AK109" s="31">
        <f t="shared" si="16"/>
        <v>15400</v>
      </c>
      <c r="AL109" s="21">
        <f t="shared" si="11"/>
        <v>549017.43000000005</v>
      </c>
      <c r="AM109" s="15">
        <f t="shared" si="12"/>
        <v>2196998.6</v>
      </c>
      <c r="AN109" s="16">
        <f t="shared" si="13"/>
        <v>2306902.96</v>
      </c>
      <c r="AO109" s="26">
        <f t="shared" si="14"/>
        <v>-109904.35999999987</v>
      </c>
    </row>
    <row r="110" spans="1:41" x14ac:dyDescent="0.2">
      <c r="A110" t="s">
        <v>565</v>
      </c>
      <c r="B110" t="s">
        <v>566</v>
      </c>
      <c r="C110" s="71">
        <v>4209</v>
      </c>
      <c r="D110" s="58" t="s">
        <v>1370</v>
      </c>
      <c r="E110" s="327" t="s">
        <v>3309</v>
      </c>
      <c r="F110" s="88">
        <v>369915.02</v>
      </c>
      <c r="G110" s="88">
        <v>636.07000000000005</v>
      </c>
      <c r="H110" s="88">
        <v>68238.929999999993</v>
      </c>
      <c r="I110" s="44">
        <v>1390952.8</v>
      </c>
      <c r="J110" s="44">
        <v>127169.85</v>
      </c>
      <c r="N110" s="231">
        <v>25500</v>
      </c>
      <c r="P110" s="231">
        <v>0</v>
      </c>
      <c r="S110" s="44">
        <v>466074.24</v>
      </c>
      <c r="T110" s="44">
        <v>1322855.6000000001</v>
      </c>
      <c r="W110" s="73">
        <v>811637.59</v>
      </c>
      <c r="X110" s="73">
        <v>264800</v>
      </c>
      <c r="Y110" s="73">
        <v>1137.24</v>
      </c>
      <c r="Z110" s="73">
        <v>1347760</v>
      </c>
      <c r="AA110" s="73">
        <v>414561.64</v>
      </c>
      <c r="AB110" s="89">
        <v>1714796.98</v>
      </c>
      <c r="AD110" s="89">
        <v>9124</v>
      </c>
      <c r="AE110" s="89">
        <v>836404.95</v>
      </c>
      <c r="AF110" s="89">
        <v>137087.71</v>
      </c>
      <c r="AJ110" s="76">
        <f t="shared" si="15"/>
        <v>438790.02</v>
      </c>
      <c r="AK110" s="31">
        <f t="shared" si="16"/>
        <v>25500</v>
      </c>
      <c r="AL110" s="21">
        <f t="shared" si="11"/>
        <v>413290.02</v>
      </c>
      <c r="AM110" s="15">
        <f t="shared" si="12"/>
        <v>2839896.47</v>
      </c>
      <c r="AN110" s="16">
        <f t="shared" si="13"/>
        <v>2697413.6399999997</v>
      </c>
      <c r="AO110" s="26">
        <f t="shared" si="14"/>
        <v>142482.83000000054</v>
      </c>
    </row>
    <row r="111" spans="1:41" x14ac:dyDescent="0.2">
      <c r="A111" t="s">
        <v>565</v>
      </c>
      <c r="B111" t="s">
        <v>566</v>
      </c>
      <c r="C111" s="71">
        <v>4669</v>
      </c>
      <c r="D111" s="58" t="s">
        <v>1371</v>
      </c>
      <c r="E111" s="327" t="s">
        <v>3310</v>
      </c>
      <c r="F111" s="88">
        <v>426896.34</v>
      </c>
      <c r="G111" s="88">
        <v>0</v>
      </c>
      <c r="H111" s="88">
        <v>129688.78</v>
      </c>
      <c r="I111" s="44">
        <v>1401568.43</v>
      </c>
      <c r="J111" s="44">
        <v>443042.76</v>
      </c>
      <c r="N111" s="231">
        <v>7800</v>
      </c>
      <c r="P111" s="231">
        <v>0</v>
      </c>
      <c r="S111" s="44">
        <v>82410.03</v>
      </c>
      <c r="T111" s="44">
        <v>2235714.37</v>
      </c>
      <c r="V111" s="73">
        <v>20310</v>
      </c>
      <c r="W111" s="73">
        <v>1305870.1100000001</v>
      </c>
      <c r="X111" s="73">
        <v>133200</v>
      </c>
      <c r="Y111" s="73">
        <v>1430.13</v>
      </c>
      <c r="Z111" s="73">
        <v>1283332</v>
      </c>
      <c r="AA111" s="73">
        <v>169200</v>
      </c>
      <c r="AB111" s="89">
        <v>1730207</v>
      </c>
      <c r="AC111" s="89">
        <v>800</v>
      </c>
      <c r="AD111" s="89">
        <v>6992</v>
      </c>
      <c r="AE111" s="89">
        <v>722724.37</v>
      </c>
      <c r="AF111" s="89">
        <v>377346.96</v>
      </c>
      <c r="AJ111" s="76">
        <f t="shared" si="15"/>
        <v>556585.12</v>
      </c>
      <c r="AK111" s="31">
        <f t="shared" si="16"/>
        <v>7800</v>
      </c>
      <c r="AL111" s="21">
        <f t="shared" si="11"/>
        <v>548785.12</v>
      </c>
      <c r="AM111" s="15">
        <f t="shared" si="12"/>
        <v>2913342.24</v>
      </c>
      <c r="AN111" s="16">
        <f t="shared" si="13"/>
        <v>2838070.33</v>
      </c>
      <c r="AO111" s="26">
        <f t="shared" si="14"/>
        <v>75271.910000000149</v>
      </c>
    </row>
    <row r="112" spans="1:41" x14ac:dyDescent="0.2">
      <c r="A112" t="s">
        <v>565</v>
      </c>
      <c r="B112" t="s">
        <v>566</v>
      </c>
      <c r="C112" s="71">
        <v>2279</v>
      </c>
      <c r="D112" s="58" t="s">
        <v>1372</v>
      </c>
      <c r="E112" s="327" t="s">
        <v>3311</v>
      </c>
      <c r="F112" s="88">
        <v>294633.09999999998</v>
      </c>
      <c r="G112" s="88">
        <v>0</v>
      </c>
      <c r="H112" s="88">
        <v>85689.47</v>
      </c>
      <c r="I112" s="44">
        <v>221040.93</v>
      </c>
      <c r="J112" s="44">
        <v>255834.08</v>
      </c>
      <c r="M112" s="231">
        <v>37200</v>
      </c>
      <c r="N112" s="231">
        <v>15550</v>
      </c>
      <c r="P112" s="231">
        <v>1379.4</v>
      </c>
      <c r="S112" s="44">
        <v>-1005838.19</v>
      </c>
      <c r="T112" s="44">
        <v>1762414.5</v>
      </c>
      <c r="W112" s="73">
        <v>1047436.63</v>
      </c>
      <c r="Y112" s="73">
        <v>993.16</v>
      </c>
      <c r="Z112" s="73">
        <v>860137.7</v>
      </c>
      <c r="AA112" s="73">
        <v>134750</v>
      </c>
      <c r="AB112" s="89">
        <v>1165391.7</v>
      </c>
      <c r="AE112" s="89">
        <v>647687.53</v>
      </c>
      <c r="AF112" s="89">
        <v>183746.39</v>
      </c>
      <c r="AJ112" s="76">
        <f t="shared" si="15"/>
        <v>380322.56999999995</v>
      </c>
      <c r="AK112" s="31">
        <f t="shared" si="16"/>
        <v>54129.4</v>
      </c>
      <c r="AL112" s="21">
        <f t="shared" si="11"/>
        <v>326193.16999999993</v>
      </c>
      <c r="AM112" s="15">
        <f t="shared" si="12"/>
        <v>2043317.49</v>
      </c>
      <c r="AN112" s="16">
        <f t="shared" si="13"/>
        <v>1996825.62</v>
      </c>
      <c r="AO112" s="26">
        <f t="shared" si="14"/>
        <v>46491.869999999879</v>
      </c>
    </row>
    <row r="113" spans="1:41" x14ac:dyDescent="0.2">
      <c r="A113" t="s">
        <v>565</v>
      </c>
      <c r="B113" t="s">
        <v>566</v>
      </c>
      <c r="C113" s="71">
        <v>723</v>
      </c>
      <c r="D113" s="58" t="s">
        <v>1373</v>
      </c>
      <c r="E113" s="327" t="s">
        <v>3312</v>
      </c>
      <c r="F113" s="88">
        <v>240120.27</v>
      </c>
      <c r="G113" s="88">
        <v>3330.5</v>
      </c>
      <c r="H113" s="88">
        <v>11330.52</v>
      </c>
      <c r="I113" s="44">
        <v>2092265.96</v>
      </c>
      <c r="J113" s="44">
        <v>227058.38</v>
      </c>
      <c r="K113" s="44">
        <v>1</v>
      </c>
      <c r="N113" s="231">
        <v>14200</v>
      </c>
      <c r="P113" s="231">
        <v>1086</v>
      </c>
      <c r="S113" s="44">
        <v>2119671.46</v>
      </c>
      <c r="T113" s="44">
        <v>513834.47</v>
      </c>
      <c r="W113" s="73">
        <v>599883.24</v>
      </c>
      <c r="X113" s="73">
        <v>79150</v>
      </c>
      <c r="Y113" s="73">
        <v>1118.33</v>
      </c>
      <c r="Z113" s="73">
        <v>885120</v>
      </c>
      <c r="AA113" s="73">
        <v>201332.22</v>
      </c>
      <c r="AB113" s="89">
        <v>1247926</v>
      </c>
      <c r="AC113" s="89">
        <v>3940</v>
      </c>
      <c r="AD113" s="89">
        <v>6868</v>
      </c>
      <c r="AE113" s="89">
        <v>402065.96</v>
      </c>
      <c r="AF113" s="89">
        <v>180489.13</v>
      </c>
      <c r="AJ113" s="76">
        <f t="shared" si="15"/>
        <v>254781.28999999998</v>
      </c>
      <c r="AK113" s="31">
        <f t="shared" si="16"/>
        <v>15286</v>
      </c>
      <c r="AL113" s="21">
        <f t="shared" si="11"/>
        <v>239495.28999999998</v>
      </c>
      <c r="AM113" s="15">
        <f t="shared" si="12"/>
        <v>1766603.7899999998</v>
      </c>
      <c r="AN113" s="16">
        <f t="shared" si="13"/>
        <v>1841289.0899999999</v>
      </c>
      <c r="AO113" s="26">
        <f t="shared" si="14"/>
        <v>-74685.300000000047</v>
      </c>
    </row>
    <row r="114" spans="1:41" x14ac:dyDescent="0.2">
      <c r="A114" t="s">
        <v>565</v>
      </c>
      <c r="B114" t="s">
        <v>566</v>
      </c>
      <c r="C114" s="71">
        <v>3567</v>
      </c>
      <c r="D114" s="58" t="s">
        <v>1374</v>
      </c>
      <c r="E114" s="327" t="s">
        <v>3313</v>
      </c>
      <c r="F114" s="88">
        <v>102392.14</v>
      </c>
      <c r="G114" s="88">
        <v>0</v>
      </c>
      <c r="H114" s="88">
        <v>116791.47</v>
      </c>
      <c r="I114" s="44">
        <v>684972.67</v>
      </c>
      <c r="J114" s="44">
        <v>188846.84</v>
      </c>
      <c r="P114" s="231">
        <v>958</v>
      </c>
      <c r="S114" s="44">
        <v>-2570998.21</v>
      </c>
      <c r="T114" s="44">
        <v>3774792.24</v>
      </c>
      <c r="W114" s="73">
        <v>957419.53</v>
      </c>
      <c r="X114" s="73">
        <v>135750</v>
      </c>
      <c r="Y114" s="73">
        <v>687.07</v>
      </c>
      <c r="Z114" s="73">
        <v>1047196.6</v>
      </c>
      <c r="AA114" s="73">
        <v>301468.27</v>
      </c>
      <c r="AB114" s="89">
        <v>1449779.6</v>
      </c>
      <c r="AD114" s="89">
        <v>3542</v>
      </c>
      <c r="AE114" s="89">
        <v>900418.12</v>
      </c>
      <c r="AF114" s="89">
        <v>200530.66</v>
      </c>
      <c r="AJ114" s="76">
        <f t="shared" si="15"/>
        <v>219183.61</v>
      </c>
      <c r="AK114" s="31">
        <f t="shared" si="16"/>
        <v>958</v>
      </c>
      <c r="AL114" s="21">
        <f t="shared" si="11"/>
        <v>218225.61</v>
      </c>
      <c r="AM114" s="15">
        <f t="shared" si="12"/>
        <v>2442521.4700000002</v>
      </c>
      <c r="AN114" s="16">
        <f t="shared" si="13"/>
        <v>2554270.3800000004</v>
      </c>
      <c r="AO114" s="26">
        <f t="shared" si="14"/>
        <v>-111748.91000000015</v>
      </c>
    </row>
    <row r="115" spans="1:41" x14ac:dyDescent="0.2">
      <c r="A115" t="s">
        <v>565</v>
      </c>
      <c r="B115" t="s">
        <v>566</v>
      </c>
      <c r="C115" s="71">
        <v>2416</v>
      </c>
      <c r="D115" s="58" t="s">
        <v>1375</v>
      </c>
      <c r="E115" s="327" t="s">
        <v>3314</v>
      </c>
      <c r="F115" s="88">
        <v>344049.47</v>
      </c>
      <c r="G115" s="88">
        <v>0</v>
      </c>
      <c r="H115" s="88">
        <v>88751.45</v>
      </c>
      <c r="I115" s="44">
        <v>328228.47999999998</v>
      </c>
      <c r="J115" s="44">
        <v>453455.87</v>
      </c>
      <c r="N115" s="231">
        <v>24700</v>
      </c>
      <c r="P115" s="231">
        <v>0</v>
      </c>
      <c r="S115" s="44">
        <v>-779472.25</v>
      </c>
      <c r="T115" s="44">
        <v>1908283.93</v>
      </c>
      <c r="W115" s="73">
        <v>985816.84</v>
      </c>
      <c r="X115" s="73">
        <v>62572</v>
      </c>
      <c r="Y115" s="73">
        <v>1298.74</v>
      </c>
      <c r="Z115" s="73">
        <v>1202332.8</v>
      </c>
      <c r="AA115" s="73">
        <v>95463</v>
      </c>
      <c r="AB115" s="89">
        <v>1518929.8</v>
      </c>
      <c r="AE115" s="89">
        <v>528832.02</v>
      </c>
      <c r="AF115" s="89">
        <v>236347.97</v>
      </c>
      <c r="AI115" s="89">
        <v>2400</v>
      </c>
      <c r="AJ115" s="76">
        <f t="shared" si="15"/>
        <v>432800.92</v>
      </c>
      <c r="AK115" s="31">
        <f t="shared" si="16"/>
        <v>24700</v>
      </c>
      <c r="AL115" s="21">
        <f t="shared" si="11"/>
        <v>408100.92</v>
      </c>
      <c r="AM115" s="15">
        <f t="shared" si="12"/>
        <v>2347483.38</v>
      </c>
      <c r="AN115" s="16">
        <f t="shared" si="13"/>
        <v>2286509.79</v>
      </c>
      <c r="AO115" s="26">
        <f t="shared" si="14"/>
        <v>60973.589999999851</v>
      </c>
    </row>
    <row r="116" spans="1:41" x14ac:dyDescent="0.2">
      <c r="A116" t="s">
        <v>565</v>
      </c>
      <c r="B116" t="s">
        <v>566</v>
      </c>
      <c r="C116" s="71">
        <v>1268</v>
      </c>
      <c r="D116" s="58" t="s">
        <v>1376</v>
      </c>
      <c r="E116" s="327" t="s">
        <v>3315</v>
      </c>
      <c r="F116" s="88">
        <v>405068.04</v>
      </c>
      <c r="G116" s="88">
        <v>12249.67</v>
      </c>
      <c r="H116" s="88">
        <v>44963.78</v>
      </c>
      <c r="I116" s="44">
        <v>1070134.5900000001</v>
      </c>
      <c r="J116" s="44">
        <v>283215.05</v>
      </c>
      <c r="N116" s="231">
        <v>16706.54</v>
      </c>
      <c r="P116" s="231">
        <v>0</v>
      </c>
      <c r="S116" s="44">
        <v>-219513</v>
      </c>
      <c r="T116" s="44">
        <v>1980426.11</v>
      </c>
      <c r="W116" s="73">
        <v>832551.21</v>
      </c>
      <c r="X116" s="73">
        <v>115000</v>
      </c>
      <c r="Y116" s="73">
        <v>1204.95</v>
      </c>
      <c r="Z116" s="73">
        <v>865672.8</v>
      </c>
      <c r="AA116" s="73">
        <v>114772</v>
      </c>
      <c r="AB116" s="89">
        <v>1068281.8</v>
      </c>
      <c r="AC116" s="89">
        <v>1440</v>
      </c>
      <c r="AD116" s="89">
        <v>1200</v>
      </c>
      <c r="AE116" s="89">
        <v>615345.42000000004</v>
      </c>
      <c r="AF116" s="89">
        <v>204922.26</v>
      </c>
      <c r="AJ116" s="76">
        <f t="shared" si="15"/>
        <v>462281.49</v>
      </c>
      <c r="AK116" s="31">
        <f t="shared" si="16"/>
        <v>16706.54</v>
      </c>
      <c r="AL116" s="21">
        <f t="shared" si="11"/>
        <v>445574.95</v>
      </c>
      <c r="AM116" s="15">
        <f t="shared" si="12"/>
        <v>1929200.96</v>
      </c>
      <c r="AN116" s="16">
        <f t="shared" si="13"/>
        <v>1891189.4800000002</v>
      </c>
      <c r="AO116" s="26">
        <f t="shared" si="14"/>
        <v>38011.479999999749</v>
      </c>
    </row>
    <row r="117" spans="1:41" x14ac:dyDescent="0.2">
      <c r="A117" t="s">
        <v>565</v>
      </c>
      <c r="B117" t="s">
        <v>566</v>
      </c>
      <c r="C117" s="71">
        <v>3345</v>
      </c>
      <c r="D117" s="58" t="s">
        <v>1377</v>
      </c>
      <c r="E117" s="327" t="s">
        <v>3316</v>
      </c>
      <c r="F117" s="88">
        <v>217354.49</v>
      </c>
      <c r="G117" s="88">
        <v>11844.58</v>
      </c>
      <c r="H117" s="88">
        <v>32506.41</v>
      </c>
      <c r="I117" s="44">
        <v>244681.99</v>
      </c>
      <c r="J117" s="44">
        <v>370344.01</v>
      </c>
      <c r="N117" s="231">
        <v>24100</v>
      </c>
      <c r="P117" s="231">
        <v>0</v>
      </c>
      <c r="S117" s="44">
        <v>-1501783.41</v>
      </c>
      <c r="T117" s="44">
        <v>2133398.12</v>
      </c>
      <c r="W117" s="73">
        <v>1234651.48</v>
      </c>
      <c r="Y117" s="73">
        <v>1070.04</v>
      </c>
      <c r="Z117" s="73">
        <v>1963974.9</v>
      </c>
      <c r="AA117" s="73">
        <v>254100</v>
      </c>
      <c r="AB117" s="89">
        <v>2357990.87</v>
      </c>
      <c r="AE117" s="89">
        <v>704721.17</v>
      </c>
      <c r="AF117" s="89">
        <v>170067.61</v>
      </c>
      <c r="AJ117" s="76">
        <f t="shared" si="15"/>
        <v>261705.47999999998</v>
      </c>
      <c r="AK117" s="31">
        <f t="shared" si="16"/>
        <v>24100</v>
      </c>
      <c r="AL117" s="21">
        <f t="shared" si="11"/>
        <v>237605.47999999998</v>
      </c>
      <c r="AM117" s="15">
        <f t="shared" si="12"/>
        <v>3453796.42</v>
      </c>
      <c r="AN117" s="16">
        <f t="shared" si="13"/>
        <v>3232779.65</v>
      </c>
      <c r="AO117" s="26">
        <f t="shared" si="14"/>
        <v>221016.77000000002</v>
      </c>
    </row>
    <row r="118" spans="1:41" x14ac:dyDescent="0.2">
      <c r="A118" t="s">
        <v>565</v>
      </c>
      <c r="B118" t="s">
        <v>566</v>
      </c>
      <c r="C118" s="71">
        <v>1431</v>
      </c>
      <c r="D118" s="58" t="s">
        <v>1378</v>
      </c>
      <c r="E118" s="327" t="s">
        <v>3317</v>
      </c>
      <c r="F118" s="88">
        <v>213352.52</v>
      </c>
      <c r="G118" s="88">
        <v>0</v>
      </c>
      <c r="H118" s="88">
        <v>43731.87</v>
      </c>
      <c r="I118" s="44">
        <v>5</v>
      </c>
      <c r="J118" s="44">
        <v>140331.03</v>
      </c>
      <c r="N118" s="231">
        <v>22400</v>
      </c>
      <c r="P118" s="231">
        <v>400</v>
      </c>
      <c r="S118" s="44">
        <v>-1555423.58</v>
      </c>
      <c r="T118" s="44">
        <v>1945240.49</v>
      </c>
      <c r="W118" s="73">
        <v>691234.14</v>
      </c>
      <c r="X118" s="73">
        <v>208000</v>
      </c>
      <c r="Y118" s="73">
        <v>737.24</v>
      </c>
      <c r="Z118" s="73">
        <v>938810.83</v>
      </c>
      <c r="AA118" s="73">
        <v>250150.41</v>
      </c>
      <c r="AB118" s="89">
        <v>1306568.83</v>
      </c>
      <c r="AD118" s="89">
        <v>2372</v>
      </c>
      <c r="AE118" s="89">
        <v>756556.89</v>
      </c>
      <c r="AF118" s="89">
        <v>38511.39</v>
      </c>
      <c r="AI118" s="89">
        <v>120</v>
      </c>
      <c r="AJ118" s="76">
        <f t="shared" si="15"/>
        <v>257084.38999999998</v>
      </c>
      <c r="AK118" s="31">
        <f t="shared" si="16"/>
        <v>22800</v>
      </c>
      <c r="AL118" s="21">
        <f t="shared" si="11"/>
        <v>234284.38999999998</v>
      </c>
      <c r="AM118" s="15">
        <f t="shared" si="12"/>
        <v>2088932.6199999999</v>
      </c>
      <c r="AN118" s="16">
        <f t="shared" si="13"/>
        <v>2104129.1100000003</v>
      </c>
      <c r="AO118" s="26">
        <f t="shared" si="14"/>
        <v>-15196.490000000456</v>
      </c>
    </row>
    <row r="119" spans="1:41" x14ac:dyDescent="0.2">
      <c r="A119" t="s">
        <v>565</v>
      </c>
      <c r="B119" t="s">
        <v>566</v>
      </c>
      <c r="C119" s="71">
        <v>2020</v>
      </c>
      <c r="D119" s="58" t="s">
        <v>1379</v>
      </c>
      <c r="E119" s="327" t="s">
        <v>3318</v>
      </c>
      <c r="F119" s="88">
        <v>114340.45</v>
      </c>
      <c r="G119" s="88">
        <v>0</v>
      </c>
      <c r="H119" s="88">
        <v>16740.25</v>
      </c>
      <c r="I119" s="44">
        <v>407691.23</v>
      </c>
      <c r="J119" s="44">
        <v>190526.64</v>
      </c>
      <c r="N119" s="231">
        <v>7500</v>
      </c>
      <c r="P119" s="231">
        <v>0</v>
      </c>
      <c r="S119" s="44">
        <v>-1653338.49</v>
      </c>
      <c r="T119" s="44">
        <v>2404357.2799999998</v>
      </c>
      <c r="U119" s="73">
        <v>504.94</v>
      </c>
      <c r="W119" s="73">
        <v>944148.73</v>
      </c>
      <c r="X119" s="73">
        <v>81250</v>
      </c>
      <c r="Z119" s="73">
        <v>1208390</v>
      </c>
      <c r="AA119" s="73">
        <v>142600</v>
      </c>
      <c r="AB119" s="89">
        <v>1565454</v>
      </c>
      <c r="AC119" s="89">
        <v>10160</v>
      </c>
      <c r="AD119" s="89">
        <v>2720</v>
      </c>
      <c r="AE119" s="89">
        <v>674488.41</v>
      </c>
      <c r="AF119" s="89">
        <v>153291.48000000001</v>
      </c>
      <c r="AJ119" s="76">
        <f t="shared" si="15"/>
        <v>131080.70000000001</v>
      </c>
      <c r="AK119" s="31">
        <f t="shared" si="16"/>
        <v>7500</v>
      </c>
      <c r="AL119" s="21">
        <f t="shared" si="11"/>
        <v>123580.70000000001</v>
      </c>
      <c r="AM119" s="15">
        <f t="shared" si="12"/>
        <v>2376893.67</v>
      </c>
      <c r="AN119" s="16">
        <f t="shared" si="13"/>
        <v>2406113.89</v>
      </c>
      <c r="AO119" s="26">
        <f t="shared" si="14"/>
        <v>-29220.220000000205</v>
      </c>
    </row>
    <row r="120" spans="1:41" x14ac:dyDescent="0.2">
      <c r="A120" t="s">
        <v>565</v>
      </c>
      <c r="B120" t="s">
        <v>566</v>
      </c>
      <c r="C120" s="71">
        <v>3005</v>
      </c>
      <c r="D120" s="58" t="s">
        <v>1380</v>
      </c>
      <c r="E120" s="327" t="s">
        <v>3319</v>
      </c>
      <c r="F120" s="88">
        <v>246168.72</v>
      </c>
      <c r="G120" s="88">
        <v>0</v>
      </c>
      <c r="H120" s="88">
        <v>42085.69</v>
      </c>
      <c r="I120" s="44">
        <v>22734.92</v>
      </c>
      <c r="J120" s="44">
        <v>186316.72</v>
      </c>
      <c r="P120" s="231">
        <v>3262.46</v>
      </c>
      <c r="S120" s="44">
        <v>-2635983.62</v>
      </c>
      <c r="T120" s="44">
        <v>3154007.83</v>
      </c>
      <c r="W120" s="73">
        <v>898161.71</v>
      </c>
      <c r="X120" s="73">
        <v>95100</v>
      </c>
      <c r="Y120" s="73">
        <v>988.83</v>
      </c>
      <c r="Z120" s="73">
        <v>1206990</v>
      </c>
      <c r="AA120" s="73">
        <v>144100</v>
      </c>
      <c r="AB120" s="89">
        <v>1550453</v>
      </c>
      <c r="AC120" s="89">
        <v>13440</v>
      </c>
      <c r="AD120" s="89">
        <v>15148</v>
      </c>
      <c r="AE120" s="89">
        <v>663264.75</v>
      </c>
      <c r="AF120" s="89">
        <v>127015.41</v>
      </c>
      <c r="AJ120" s="76">
        <f t="shared" si="15"/>
        <v>288254.41000000003</v>
      </c>
      <c r="AK120" s="31">
        <f t="shared" si="16"/>
        <v>3262.46</v>
      </c>
      <c r="AL120" s="21">
        <f t="shared" si="11"/>
        <v>284991.95</v>
      </c>
      <c r="AM120" s="15">
        <f t="shared" si="12"/>
        <v>2345340.54</v>
      </c>
      <c r="AN120" s="16">
        <f t="shared" si="13"/>
        <v>2369321.16</v>
      </c>
      <c r="AO120" s="26">
        <f t="shared" si="14"/>
        <v>-23980.620000000112</v>
      </c>
    </row>
    <row r="121" spans="1:41" x14ac:dyDescent="0.2">
      <c r="A121" t="s">
        <v>565</v>
      </c>
      <c r="B121" t="s">
        <v>566</v>
      </c>
      <c r="C121" s="71">
        <v>2671</v>
      </c>
      <c r="D121" s="58" t="s">
        <v>1381</v>
      </c>
      <c r="E121" s="327" t="s">
        <v>3320</v>
      </c>
      <c r="F121" s="88">
        <v>348483.24</v>
      </c>
      <c r="G121" s="88">
        <v>0</v>
      </c>
      <c r="H121" s="88">
        <v>57464.24</v>
      </c>
      <c r="I121" s="44">
        <v>716309.08</v>
      </c>
      <c r="J121" s="44">
        <v>343007.48</v>
      </c>
      <c r="N121" s="231">
        <v>14700</v>
      </c>
      <c r="O121" s="231">
        <v>170515</v>
      </c>
      <c r="P121" s="231">
        <v>0</v>
      </c>
      <c r="S121" s="44">
        <v>-1020287.87</v>
      </c>
      <c r="T121" s="44">
        <v>2272032.2400000002</v>
      </c>
      <c r="W121" s="73">
        <v>1265122.1000000001</v>
      </c>
      <c r="Y121" s="73">
        <v>1201.43</v>
      </c>
      <c r="Z121" s="73">
        <v>1054978.3999999999</v>
      </c>
      <c r="AA121" s="73">
        <v>93600</v>
      </c>
      <c r="AB121" s="89">
        <v>1236611.3999999999</v>
      </c>
      <c r="AE121" s="89">
        <v>968856.56</v>
      </c>
      <c r="AF121" s="89">
        <v>178329.3</v>
      </c>
      <c r="AI121" s="89">
        <v>2800</v>
      </c>
      <c r="AJ121" s="76">
        <f t="shared" si="15"/>
        <v>405947.48</v>
      </c>
      <c r="AK121" s="31">
        <f t="shared" si="16"/>
        <v>185215</v>
      </c>
      <c r="AL121" s="21">
        <f t="shared" si="11"/>
        <v>220732.47999999998</v>
      </c>
      <c r="AM121" s="15">
        <f t="shared" si="12"/>
        <v>2414901.9299999997</v>
      </c>
      <c r="AN121" s="16">
        <f t="shared" si="13"/>
        <v>2386597.2599999998</v>
      </c>
      <c r="AO121" s="26">
        <f t="shared" si="14"/>
        <v>28304.669999999925</v>
      </c>
    </row>
    <row r="122" spans="1:41" x14ac:dyDescent="0.2">
      <c r="A122" t="s">
        <v>565</v>
      </c>
      <c r="B122" t="s">
        <v>566</v>
      </c>
      <c r="C122" s="71">
        <v>1913</v>
      </c>
      <c r="D122" s="58" t="s">
        <v>1382</v>
      </c>
      <c r="E122" s="327" t="s">
        <v>3321</v>
      </c>
      <c r="F122" s="88">
        <v>131801.43</v>
      </c>
      <c r="G122" s="88">
        <v>0</v>
      </c>
      <c r="H122" s="88">
        <v>200847.71</v>
      </c>
      <c r="I122" s="44">
        <v>304198.28000000003</v>
      </c>
      <c r="J122" s="44">
        <v>142323.17000000001</v>
      </c>
      <c r="N122" s="231">
        <v>13872.51</v>
      </c>
      <c r="P122" s="231">
        <v>0</v>
      </c>
      <c r="S122" s="44">
        <v>-748861.29</v>
      </c>
      <c r="T122" s="44">
        <v>1679735.01</v>
      </c>
      <c r="W122" s="73">
        <v>674680.88</v>
      </c>
      <c r="X122" s="73">
        <v>20760</v>
      </c>
      <c r="Y122" s="73">
        <v>814.62</v>
      </c>
      <c r="Z122" s="73">
        <v>526320</v>
      </c>
      <c r="AA122" s="73">
        <v>141300</v>
      </c>
      <c r="AB122" s="89">
        <v>789335</v>
      </c>
      <c r="AE122" s="89">
        <v>603773.13</v>
      </c>
      <c r="AF122" s="89">
        <v>136343.01</v>
      </c>
      <c r="AJ122" s="76">
        <f t="shared" si="15"/>
        <v>332649.14</v>
      </c>
      <c r="AK122" s="31">
        <f t="shared" si="16"/>
        <v>13872.51</v>
      </c>
      <c r="AL122" s="21">
        <f t="shared" si="11"/>
        <v>318776.63</v>
      </c>
      <c r="AM122" s="15">
        <f t="shared" si="12"/>
        <v>1363875.5</v>
      </c>
      <c r="AN122" s="16">
        <f t="shared" si="13"/>
        <v>1529451.14</v>
      </c>
      <c r="AO122" s="26">
        <f t="shared" si="14"/>
        <v>-165575.6399999999</v>
      </c>
    </row>
    <row r="123" spans="1:41" x14ac:dyDescent="0.2">
      <c r="A123" t="s">
        <v>565</v>
      </c>
      <c r="B123" t="s">
        <v>566</v>
      </c>
      <c r="C123" s="71">
        <v>2409</v>
      </c>
      <c r="D123" s="58" t="s">
        <v>1383</v>
      </c>
      <c r="E123" s="327" t="s">
        <v>3322</v>
      </c>
      <c r="F123" s="88">
        <v>286214.55</v>
      </c>
      <c r="G123" s="88">
        <v>0</v>
      </c>
      <c r="H123" s="88">
        <v>76616.399999999994</v>
      </c>
      <c r="I123" s="44">
        <v>52767.78</v>
      </c>
      <c r="J123" s="44">
        <v>157076.66</v>
      </c>
      <c r="N123" s="231">
        <v>20700</v>
      </c>
      <c r="P123" s="231">
        <v>205.61</v>
      </c>
      <c r="S123" s="44">
        <v>-1011496.28</v>
      </c>
      <c r="T123" s="44">
        <v>1611506.92</v>
      </c>
      <c r="W123" s="73">
        <v>711203.98</v>
      </c>
      <c r="X123" s="73">
        <v>39000</v>
      </c>
      <c r="Y123" s="73">
        <v>1195.27</v>
      </c>
      <c r="Z123" s="73">
        <v>1174560</v>
      </c>
      <c r="AA123" s="73">
        <v>220341.87</v>
      </c>
      <c r="AB123" s="89">
        <v>1491651</v>
      </c>
      <c r="AC123" s="89">
        <v>3640</v>
      </c>
      <c r="AD123" s="89">
        <v>5264</v>
      </c>
      <c r="AE123" s="89">
        <v>585418.93000000005</v>
      </c>
      <c r="AF123" s="89">
        <v>108568.05</v>
      </c>
      <c r="AJ123" s="76">
        <f t="shared" si="15"/>
        <v>362830.94999999995</v>
      </c>
      <c r="AK123" s="31">
        <f t="shared" si="16"/>
        <v>20905.61</v>
      </c>
      <c r="AL123" s="21">
        <f t="shared" si="11"/>
        <v>341925.33999999997</v>
      </c>
      <c r="AM123" s="15">
        <f t="shared" si="12"/>
        <v>2146301.12</v>
      </c>
      <c r="AN123" s="16">
        <f t="shared" si="13"/>
        <v>2194541.98</v>
      </c>
      <c r="AO123" s="26">
        <f t="shared" si="14"/>
        <v>-48240.85999999987</v>
      </c>
    </row>
    <row r="124" spans="1:41" x14ac:dyDescent="0.2">
      <c r="A124" t="s">
        <v>565</v>
      </c>
      <c r="B124" t="s">
        <v>566</v>
      </c>
      <c r="C124" s="71">
        <v>1702</v>
      </c>
      <c r="D124" s="58" t="s">
        <v>1384</v>
      </c>
      <c r="E124" s="327" t="s">
        <v>3323</v>
      </c>
      <c r="F124" s="88">
        <v>236859.73</v>
      </c>
      <c r="G124" s="88">
        <v>56359.26</v>
      </c>
      <c r="H124" s="88">
        <v>123507.7</v>
      </c>
      <c r="I124" s="44">
        <v>7997.62</v>
      </c>
      <c r="J124" s="44">
        <v>495497.57</v>
      </c>
      <c r="M124" s="231">
        <v>59800</v>
      </c>
      <c r="N124" s="231">
        <v>17250</v>
      </c>
      <c r="P124" s="231">
        <v>802</v>
      </c>
      <c r="S124" s="44">
        <v>-5872.3</v>
      </c>
      <c r="T124" s="44">
        <v>667875.67000000004</v>
      </c>
      <c r="W124" s="73">
        <v>817228.33</v>
      </c>
      <c r="X124" s="73">
        <v>86250</v>
      </c>
      <c r="Y124" s="73">
        <v>931.07</v>
      </c>
      <c r="Z124" s="73">
        <v>219073</v>
      </c>
      <c r="AA124" s="73">
        <v>287700</v>
      </c>
      <c r="AB124" s="89">
        <v>686179</v>
      </c>
      <c r="AD124" s="89">
        <v>6046</v>
      </c>
      <c r="AE124" s="89">
        <v>465219.75</v>
      </c>
      <c r="AF124" s="89">
        <v>73371.14</v>
      </c>
      <c r="AJ124" s="76">
        <f t="shared" si="15"/>
        <v>416726.69</v>
      </c>
      <c r="AK124" s="31">
        <f t="shared" si="16"/>
        <v>77852</v>
      </c>
      <c r="AL124" s="21">
        <f t="shared" si="11"/>
        <v>338874.69</v>
      </c>
      <c r="AM124" s="15">
        <f t="shared" si="12"/>
        <v>1411182.4</v>
      </c>
      <c r="AN124" s="16">
        <f t="shared" si="13"/>
        <v>1230815.8899999999</v>
      </c>
      <c r="AO124" s="26">
        <f t="shared" si="14"/>
        <v>180366.51</v>
      </c>
    </row>
    <row r="125" spans="1:41" x14ac:dyDescent="0.2">
      <c r="A125" t="s">
        <v>565</v>
      </c>
      <c r="B125" t="s">
        <v>566</v>
      </c>
      <c r="C125" s="71">
        <v>2179</v>
      </c>
      <c r="D125" s="58" t="s">
        <v>1385</v>
      </c>
      <c r="E125" s="327" t="s">
        <v>3324</v>
      </c>
      <c r="F125" s="88">
        <v>140619.81</v>
      </c>
      <c r="G125" s="88">
        <v>0</v>
      </c>
      <c r="H125" s="88">
        <v>67470.38</v>
      </c>
      <c r="I125" s="44">
        <v>662010.42000000004</v>
      </c>
      <c r="J125" s="44">
        <v>384519.55</v>
      </c>
      <c r="K125" s="44">
        <v>624.91</v>
      </c>
      <c r="M125" s="231">
        <v>0</v>
      </c>
      <c r="N125" s="231">
        <v>47735</v>
      </c>
      <c r="P125" s="231">
        <v>0</v>
      </c>
      <c r="S125" s="44">
        <v>446698.11</v>
      </c>
      <c r="T125" s="44">
        <v>654977.96</v>
      </c>
      <c r="V125" s="73">
        <v>7200</v>
      </c>
      <c r="W125" s="73">
        <v>1231285.1100000001</v>
      </c>
      <c r="X125" s="73">
        <v>84200</v>
      </c>
      <c r="Y125" s="73">
        <v>807.63</v>
      </c>
      <c r="Z125" s="73">
        <v>361196.4</v>
      </c>
      <c r="AA125" s="73">
        <v>278300</v>
      </c>
      <c r="AB125" s="89">
        <v>851092.4</v>
      </c>
      <c r="AC125" s="89">
        <v>960</v>
      </c>
      <c r="AD125" s="89">
        <v>600</v>
      </c>
      <c r="AE125" s="89">
        <v>665505.21</v>
      </c>
      <c r="AF125" s="89">
        <v>338997.53</v>
      </c>
      <c r="AJ125" s="76">
        <f t="shared" si="15"/>
        <v>208090.19</v>
      </c>
      <c r="AK125" s="31">
        <f t="shared" si="16"/>
        <v>47735</v>
      </c>
      <c r="AL125" s="21">
        <f t="shared" si="11"/>
        <v>160355.19</v>
      </c>
      <c r="AM125" s="15">
        <f t="shared" si="12"/>
        <v>1962989.1400000001</v>
      </c>
      <c r="AN125" s="16">
        <f t="shared" si="13"/>
        <v>1857155.14</v>
      </c>
      <c r="AO125" s="26">
        <f t="shared" si="14"/>
        <v>105834.00000000023</v>
      </c>
    </row>
    <row r="126" spans="1:41" x14ac:dyDescent="0.2">
      <c r="A126" t="s">
        <v>569</v>
      </c>
      <c r="B126" t="s">
        <v>570</v>
      </c>
      <c r="C126" s="71">
        <v>3793</v>
      </c>
      <c r="D126" s="58" t="s">
        <v>1386</v>
      </c>
      <c r="E126" s="327" t="s">
        <v>3325</v>
      </c>
      <c r="F126" s="88">
        <v>306486.83</v>
      </c>
      <c r="G126" s="88">
        <v>0</v>
      </c>
      <c r="H126" s="88">
        <v>258394.2</v>
      </c>
      <c r="I126" s="44">
        <v>338050.93</v>
      </c>
      <c r="J126" s="44">
        <v>117022.89</v>
      </c>
      <c r="N126" s="231">
        <v>6000</v>
      </c>
      <c r="P126" s="231">
        <v>387</v>
      </c>
      <c r="S126" s="44">
        <v>-2044967.57</v>
      </c>
      <c r="T126" s="44">
        <v>3175397.16</v>
      </c>
      <c r="W126" s="73">
        <v>869433.48</v>
      </c>
      <c r="X126" s="73">
        <v>149450</v>
      </c>
      <c r="Y126" s="73">
        <v>729.75</v>
      </c>
      <c r="Z126" s="73">
        <v>1943880</v>
      </c>
      <c r="AB126" s="89">
        <v>2065654</v>
      </c>
      <c r="AE126" s="89">
        <v>768634.27</v>
      </c>
      <c r="AF126" s="89">
        <v>246066.7</v>
      </c>
      <c r="AJ126" s="76">
        <f t="shared" si="15"/>
        <v>564881.03</v>
      </c>
      <c r="AK126" s="31">
        <f t="shared" si="16"/>
        <v>6387</v>
      </c>
      <c r="AL126" s="21">
        <f t="shared" si="11"/>
        <v>558494.03</v>
      </c>
      <c r="AM126" s="15">
        <f t="shared" si="12"/>
        <v>2963493.23</v>
      </c>
      <c r="AN126" s="16">
        <f t="shared" si="13"/>
        <v>3080354.97</v>
      </c>
      <c r="AO126" s="26">
        <f t="shared" si="14"/>
        <v>-116861.74000000022</v>
      </c>
    </row>
    <row r="127" spans="1:41" x14ac:dyDescent="0.2">
      <c r="A127" t="s">
        <v>569</v>
      </c>
      <c r="B127" t="s">
        <v>570</v>
      </c>
      <c r="C127" s="71">
        <v>1435</v>
      </c>
      <c r="D127" s="58" t="s">
        <v>1387</v>
      </c>
      <c r="E127" s="327" t="s">
        <v>3326</v>
      </c>
      <c r="F127" s="88">
        <v>265573.75</v>
      </c>
      <c r="G127" s="88">
        <v>0</v>
      </c>
      <c r="H127" s="88">
        <v>54222.3</v>
      </c>
      <c r="I127" s="44">
        <v>113674.02</v>
      </c>
      <c r="J127" s="44">
        <v>17205.73</v>
      </c>
      <c r="N127" s="231">
        <v>6440</v>
      </c>
      <c r="P127" s="231">
        <v>0</v>
      </c>
      <c r="S127" s="44">
        <v>-874407.51</v>
      </c>
      <c r="T127" s="44">
        <v>1191484.79</v>
      </c>
      <c r="W127" s="73">
        <v>716309.77</v>
      </c>
      <c r="X127" s="73">
        <v>48800</v>
      </c>
      <c r="Y127" s="73">
        <v>888.83</v>
      </c>
      <c r="Z127" s="73">
        <v>887160</v>
      </c>
      <c r="AA127" s="73">
        <v>22680</v>
      </c>
      <c r="AB127" s="89">
        <v>1153924</v>
      </c>
      <c r="AC127" s="89">
        <v>8120</v>
      </c>
      <c r="AD127" s="89">
        <v>7270</v>
      </c>
      <c r="AE127" s="89">
        <v>344797.25</v>
      </c>
      <c r="AF127" s="89">
        <v>34568.83</v>
      </c>
      <c r="AJ127" s="76">
        <f t="shared" si="15"/>
        <v>319796.05</v>
      </c>
      <c r="AK127" s="31">
        <f t="shared" si="16"/>
        <v>6440</v>
      </c>
      <c r="AL127" s="21">
        <f t="shared" si="11"/>
        <v>313356.05</v>
      </c>
      <c r="AM127" s="15">
        <f t="shared" si="12"/>
        <v>1675838.6</v>
      </c>
      <c r="AN127" s="16">
        <f t="shared" si="13"/>
        <v>1548680.08</v>
      </c>
      <c r="AO127" s="26">
        <f t="shared" si="14"/>
        <v>127158.52000000002</v>
      </c>
    </row>
    <row r="128" spans="1:41" x14ac:dyDescent="0.2">
      <c r="A128" t="s">
        <v>569</v>
      </c>
      <c r="B128" t="s">
        <v>570</v>
      </c>
      <c r="C128" s="71">
        <v>1980</v>
      </c>
      <c r="D128" s="58" t="s">
        <v>1388</v>
      </c>
      <c r="E128" s="327" t="s">
        <v>3327</v>
      </c>
      <c r="F128" s="88">
        <v>410991.55</v>
      </c>
      <c r="G128" s="88">
        <v>0</v>
      </c>
      <c r="H128" s="88">
        <v>306204.82</v>
      </c>
      <c r="I128" s="44">
        <v>2249537.9</v>
      </c>
      <c r="J128" s="44">
        <v>158134.12</v>
      </c>
      <c r="N128" s="231">
        <v>4500</v>
      </c>
      <c r="P128" s="231">
        <v>380</v>
      </c>
      <c r="S128" s="44">
        <v>2035937.83</v>
      </c>
      <c r="T128" s="44">
        <v>918887.6</v>
      </c>
      <c r="W128" s="73">
        <v>755721.57</v>
      </c>
      <c r="X128" s="73">
        <v>151283</v>
      </c>
      <c r="Y128" s="73">
        <v>366.04</v>
      </c>
      <c r="Z128" s="73">
        <v>1749450</v>
      </c>
      <c r="AA128" s="73">
        <v>11340</v>
      </c>
      <c r="AB128" s="89">
        <v>1970037</v>
      </c>
      <c r="AC128" s="89">
        <v>8500</v>
      </c>
      <c r="AD128" s="89">
        <v>3890</v>
      </c>
      <c r="AE128" s="89">
        <v>332382.96999999997</v>
      </c>
      <c r="AF128" s="89">
        <v>188187.68</v>
      </c>
      <c r="AJ128" s="76">
        <f t="shared" si="15"/>
        <v>717196.37</v>
      </c>
      <c r="AK128" s="31">
        <f t="shared" si="16"/>
        <v>4880</v>
      </c>
      <c r="AL128" s="21">
        <f t="shared" si="11"/>
        <v>712316.37</v>
      </c>
      <c r="AM128" s="15">
        <f t="shared" si="12"/>
        <v>2668160.61</v>
      </c>
      <c r="AN128" s="16">
        <f t="shared" si="13"/>
        <v>2502997.65</v>
      </c>
      <c r="AO128" s="26">
        <f t="shared" si="14"/>
        <v>165162.95999999996</v>
      </c>
    </row>
    <row r="129" spans="1:41" x14ac:dyDescent="0.2">
      <c r="A129" t="s">
        <v>569</v>
      </c>
      <c r="B129" t="s">
        <v>570</v>
      </c>
      <c r="C129" s="71">
        <v>2225</v>
      </c>
      <c r="D129" s="58" t="s">
        <v>1389</v>
      </c>
      <c r="E129" s="327" t="s">
        <v>3328</v>
      </c>
      <c r="F129" s="88">
        <v>278246.15000000002</v>
      </c>
      <c r="G129" s="88">
        <v>0</v>
      </c>
      <c r="H129" s="88">
        <v>48047.1</v>
      </c>
      <c r="I129" s="44">
        <v>163597</v>
      </c>
      <c r="J129" s="44">
        <v>72851.600000000006</v>
      </c>
      <c r="N129" s="231">
        <v>5000</v>
      </c>
      <c r="P129" s="231">
        <v>1685.76</v>
      </c>
      <c r="S129" s="44">
        <v>-1037641.14</v>
      </c>
      <c r="T129" s="44">
        <v>1855787.89</v>
      </c>
      <c r="W129" s="73">
        <v>788344.13</v>
      </c>
      <c r="X129" s="73">
        <v>54700</v>
      </c>
      <c r="Y129" s="73">
        <v>1249.1500000000001</v>
      </c>
      <c r="Z129" s="73">
        <v>1415180</v>
      </c>
      <c r="AB129" s="89">
        <v>1652661</v>
      </c>
      <c r="AD129" s="89">
        <v>500</v>
      </c>
      <c r="AE129" s="89">
        <v>725931.58</v>
      </c>
      <c r="AF129" s="89">
        <v>142471.35999999999</v>
      </c>
      <c r="AJ129" s="76">
        <f t="shared" si="15"/>
        <v>326293.25</v>
      </c>
      <c r="AK129" s="31">
        <f t="shared" si="16"/>
        <v>6685.76</v>
      </c>
      <c r="AL129" s="21">
        <f t="shared" si="11"/>
        <v>319607.49</v>
      </c>
      <c r="AM129" s="15">
        <f t="shared" si="12"/>
        <v>2259473.2800000003</v>
      </c>
      <c r="AN129" s="16">
        <f t="shared" si="13"/>
        <v>2521563.94</v>
      </c>
      <c r="AO129" s="26">
        <f t="shared" si="14"/>
        <v>-262090.65999999968</v>
      </c>
    </row>
    <row r="130" spans="1:41" x14ac:dyDescent="0.2">
      <c r="A130" t="s">
        <v>569</v>
      </c>
      <c r="B130" t="s">
        <v>570</v>
      </c>
      <c r="C130" s="71">
        <v>2531</v>
      </c>
      <c r="D130" s="58" t="s">
        <v>1390</v>
      </c>
      <c r="E130" s="327" t="s">
        <v>3329</v>
      </c>
      <c r="F130" s="88">
        <v>303566.07</v>
      </c>
      <c r="G130" s="88">
        <v>0</v>
      </c>
      <c r="H130" s="88">
        <v>34391.660000000003</v>
      </c>
      <c r="I130" s="44">
        <v>392931.78</v>
      </c>
      <c r="J130" s="44">
        <v>92781.71</v>
      </c>
      <c r="N130" s="231">
        <v>0</v>
      </c>
      <c r="P130" s="231">
        <v>852.5</v>
      </c>
      <c r="S130" s="44">
        <v>-480994.83</v>
      </c>
      <c r="T130" s="44">
        <v>1498231.3</v>
      </c>
      <c r="W130" s="73">
        <v>987445.59</v>
      </c>
      <c r="X130" s="73">
        <v>58000</v>
      </c>
      <c r="Y130" s="73">
        <v>1154.03</v>
      </c>
      <c r="Z130" s="73">
        <v>997510</v>
      </c>
      <c r="AB130" s="89">
        <v>1413384</v>
      </c>
      <c r="AC130" s="89">
        <v>14430</v>
      </c>
      <c r="AD130" s="89">
        <v>14556</v>
      </c>
      <c r="AE130" s="89">
        <v>643574.5</v>
      </c>
      <c r="AF130" s="89">
        <v>152082.87</v>
      </c>
      <c r="AI130" s="89">
        <v>500</v>
      </c>
      <c r="AJ130" s="76">
        <f t="shared" si="15"/>
        <v>337957.73</v>
      </c>
      <c r="AK130" s="31">
        <f t="shared" si="16"/>
        <v>852.5</v>
      </c>
      <c r="AL130" s="21">
        <f t="shared" si="11"/>
        <v>337105.23</v>
      </c>
      <c r="AM130" s="15">
        <f t="shared" si="12"/>
        <v>2044109.62</v>
      </c>
      <c r="AN130" s="16">
        <f t="shared" si="13"/>
        <v>2238527.37</v>
      </c>
      <c r="AO130" s="26">
        <f t="shared" si="14"/>
        <v>-194417.75</v>
      </c>
    </row>
    <row r="131" spans="1:41" x14ac:dyDescent="0.2">
      <c r="A131" t="s">
        <v>569</v>
      </c>
      <c r="B131" t="s">
        <v>570</v>
      </c>
      <c r="C131" s="71">
        <v>3452</v>
      </c>
      <c r="D131" s="58" t="s">
        <v>1391</v>
      </c>
      <c r="E131" s="327" t="s">
        <v>3330</v>
      </c>
      <c r="F131" s="88">
        <v>374588.12</v>
      </c>
      <c r="G131" s="88">
        <v>0</v>
      </c>
      <c r="H131" s="88">
        <v>17728.650000000001</v>
      </c>
      <c r="I131" s="44">
        <v>276819.09999999998</v>
      </c>
      <c r="J131" s="44">
        <v>-30934.93</v>
      </c>
      <c r="P131" s="231">
        <v>1683.82</v>
      </c>
      <c r="S131" s="44">
        <v>-1562228.26</v>
      </c>
      <c r="T131" s="44">
        <v>2202136.4300000002</v>
      </c>
      <c r="W131" s="73">
        <v>1167806.57</v>
      </c>
      <c r="X131" s="73">
        <v>55650</v>
      </c>
      <c r="Y131" s="73">
        <v>876.45</v>
      </c>
      <c r="Z131" s="73">
        <v>1342990</v>
      </c>
      <c r="AB131" s="89">
        <v>1935584</v>
      </c>
      <c r="AE131" s="89">
        <v>366414.44</v>
      </c>
      <c r="AF131" s="89">
        <v>268715.63</v>
      </c>
      <c r="AJ131" s="76">
        <f t="shared" si="15"/>
        <v>392316.77</v>
      </c>
      <c r="AK131" s="31">
        <f t="shared" si="16"/>
        <v>1683.82</v>
      </c>
      <c r="AL131" s="21">
        <f t="shared" si="11"/>
        <v>390632.95</v>
      </c>
      <c r="AM131" s="15">
        <f t="shared" si="12"/>
        <v>2567323.02</v>
      </c>
      <c r="AN131" s="16">
        <f t="shared" si="13"/>
        <v>2570714.0699999998</v>
      </c>
      <c r="AO131" s="26">
        <f t="shared" si="14"/>
        <v>-3391.0499999998137</v>
      </c>
    </row>
    <row r="132" spans="1:41" x14ac:dyDescent="0.2">
      <c r="A132" t="s">
        <v>569</v>
      </c>
      <c r="B132" t="s">
        <v>570</v>
      </c>
      <c r="C132" s="71">
        <v>3453</v>
      </c>
      <c r="D132" s="58" t="s">
        <v>1392</v>
      </c>
      <c r="E132" s="327" t="s">
        <v>3331</v>
      </c>
      <c r="F132" s="88">
        <v>491236.56</v>
      </c>
      <c r="G132" s="88">
        <v>0</v>
      </c>
      <c r="H132" s="88">
        <v>12599.06</v>
      </c>
      <c r="I132" s="44">
        <v>2258524.61</v>
      </c>
      <c r="J132" s="44">
        <v>750361.43</v>
      </c>
      <c r="N132" s="231">
        <v>8500</v>
      </c>
      <c r="P132" s="231">
        <v>506.5</v>
      </c>
      <c r="S132" s="44">
        <v>3120402.42</v>
      </c>
      <c r="T132" s="44">
        <v>655276.54</v>
      </c>
      <c r="W132" s="73">
        <v>877145.3</v>
      </c>
      <c r="X132" s="73">
        <v>104000</v>
      </c>
      <c r="Y132" s="73">
        <v>1326.51</v>
      </c>
      <c r="Z132" s="73">
        <v>1329820</v>
      </c>
      <c r="AA132" s="73">
        <v>135828</v>
      </c>
      <c r="AB132" s="89">
        <v>1715188</v>
      </c>
      <c r="AC132" s="89">
        <v>18120</v>
      </c>
      <c r="AD132" s="89">
        <v>8800</v>
      </c>
      <c r="AE132" s="89">
        <v>539265.6</v>
      </c>
      <c r="AF132" s="89">
        <v>438710.01</v>
      </c>
      <c r="AJ132" s="76">
        <f t="shared" ref="AJ132:AJ154" si="17">SUM(F132:H132)</f>
        <v>503835.62</v>
      </c>
      <c r="AK132" s="31">
        <f t="shared" ref="AK132:AK154" si="18">SUM(M132:P132)</f>
        <v>9006.5</v>
      </c>
      <c r="AL132" s="21">
        <f t="shared" si="11"/>
        <v>494829.12</v>
      </c>
      <c r="AM132" s="15">
        <f t="shared" si="12"/>
        <v>2448119.81</v>
      </c>
      <c r="AN132" s="16">
        <f t="shared" si="13"/>
        <v>2720083.6100000003</v>
      </c>
      <c r="AO132" s="26">
        <f t="shared" si="14"/>
        <v>-271963.80000000028</v>
      </c>
    </row>
    <row r="133" spans="1:41" x14ac:dyDescent="0.2">
      <c r="A133" t="s">
        <v>569</v>
      </c>
      <c r="B133" t="s">
        <v>570</v>
      </c>
      <c r="C133" s="71">
        <v>3635</v>
      </c>
      <c r="D133" s="58" t="s">
        <v>1393</v>
      </c>
      <c r="E133" s="327" t="s">
        <v>3332</v>
      </c>
      <c r="F133" s="88">
        <v>348175.25</v>
      </c>
      <c r="G133" s="88">
        <v>3280</v>
      </c>
      <c r="H133" s="88">
        <v>173021.81</v>
      </c>
      <c r="I133" s="44">
        <v>1369209.45</v>
      </c>
      <c r="J133" s="44">
        <v>8541.11</v>
      </c>
      <c r="N133" s="231">
        <v>40000</v>
      </c>
      <c r="P133" s="231">
        <v>3571.62</v>
      </c>
      <c r="S133" s="44">
        <v>-99997.02</v>
      </c>
      <c r="T133" s="44">
        <v>1904716.16</v>
      </c>
      <c r="W133" s="73">
        <v>1315791.07</v>
      </c>
      <c r="Y133" s="73">
        <v>668.73</v>
      </c>
      <c r="Z133" s="73">
        <v>954110</v>
      </c>
      <c r="AB133" s="89">
        <v>1444017</v>
      </c>
      <c r="AE133" s="89">
        <v>599136.15</v>
      </c>
      <c r="AF133" s="89">
        <v>173479.79</v>
      </c>
      <c r="AJ133" s="76">
        <f t="shared" si="17"/>
        <v>524477.06000000006</v>
      </c>
      <c r="AK133" s="31">
        <f t="shared" si="18"/>
        <v>43571.62</v>
      </c>
      <c r="AL133" s="21">
        <f t="shared" ref="AL133:AL154" si="19">AJ133-AK133</f>
        <v>480905.44000000006</v>
      </c>
      <c r="AM133" s="15">
        <f t="shared" ref="AM133:AM154" si="20">SUM(U133:AA133)</f>
        <v>2270569.7999999998</v>
      </c>
      <c r="AN133" s="16">
        <f t="shared" ref="AN133:AN154" si="21">SUM(AB133:AI133)</f>
        <v>2216632.94</v>
      </c>
      <c r="AO133" s="26">
        <f t="shared" ref="AO133:AO154" si="22">AM133-AN133</f>
        <v>53936.85999999987</v>
      </c>
    </row>
    <row r="134" spans="1:41" x14ac:dyDescent="0.2">
      <c r="A134" t="s">
        <v>569</v>
      </c>
      <c r="B134" t="s">
        <v>570</v>
      </c>
      <c r="C134" s="71">
        <v>4256</v>
      </c>
      <c r="D134" s="58" t="s">
        <v>1394</v>
      </c>
      <c r="E134" s="327" t="s">
        <v>3333</v>
      </c>
      <c r="F134" s="88">
        <v>292996.88</v>
      </c>
      <c r="G134" s="88">
        <v>0</v>
      </c>
      <c r="H134" s="88">
        <v>148345.16</v>
      </c>
      <c r="I134" s="44">
        <v>373145.02</v>
      </c>
      <c r="J134" s="44">
        <v>52158.78</v>
      </c>
      <c r="P134" s="231">
        <v>0</v>
      </c>
      <c r="S134" s="44">
        <v>-1418883.31</v>
      </c>
      <c r="T134" s="44">
        <v>2482221.21</v>
      </c>
      <c r="W134" s="73">
        <v>919388.62</v>
      </c>
      <c r="X134" s="73">
        <v>128040</v>
      </c>
      <c r="Y134" s="73">
        <v>651.91999999999996</v>
      </c>
      <c r="Z134" s="73">
        <v>1466040</v>
      </c>
      <c r="AB134" s="89">
        <v>1797400</v>
      </c>
      <c r="AC134" s="89">
        <v>4560</v>
      </c>
      <c r="AD134" s="89">
        <v>6028</v>
      </c>
      <c r="AE134" s="89">
        <v>675170.66</v>
      </c>
      <c r="AF134" s="89">
        <v>187653.94</v>
      </c>
      <c r="AG134" s="89">
        <v>40000</v>
      </c>
      <c r="AJ134" s="76">
        <f t="shared" si="17"/>
        <v>441342.04000000004</v>
      </c>
      <c r="AK134" s="31">
        <f t="shared" si="18"/>
        <v>0</v>
      </c>
      <c r="AL134" s="21">
        <f t="shared" si="19"/>
        <v>441342.04000000004</v>
      </c>
      <c r="AM134" s="15">
        <f t="shared" si="20"/>
        <v>2514120.54</v>
      </c>
      <c r="AN134" s="16">
        <f t="shared" si="21"/>
        <v>2710812.6</v>
      </c>
      <c r="AO134" s="26">
        <f t="shared" si="22"/>
        <v>-196692.06000000006</v>
      </c>
    </row>
    <row r="135" spans="1:41" x14ac:dyDescent="0.2">
      <c r="A135" t="s">
        <v>573</v>
      </c>
      <c r="B135" t="s">
        <v>574</v>
      </c>
      <c r="C135" s="71">
        <v>2177</v>
      </c>
      <c r="D135" s="58" t="s">
        <v>1395</v>
      </c>
      <c r="E135" s="327" t="s">
        <v>3334</v>
      </c>
      <c r="F135" s="88">
        <v>398294.16</v>
      </c>
      <c r="G135" s="88">
        <v>0</v>
      </c>
      <c r="H135" s="88">
        <v>367732.28</v>
      </c>
      <c r="I135" s="44">
        <v>679042.84</v>
      </c>
      <c r="J135" s="44">
        <v>51560.77</v>
      </c>
      <c r="P135" s="231">
        <v>932</v>
      </c>
      <c r="S135" s="44">
        <v>-2010352.2</v>
      </c>
      <c r="T135" s="44">
        <v>3637434.23</v>
      </c>
      <c r="W135" s="73">
        <v>878489.04</v>
      </c>
      <c r="X135" s="73">
        <v>58610</v>
      </c>
      <c r="Y135" s="73">
        <v>1527.55</v>
      </c>
      <c r="Z135" s="73">
        <v>1279560</v>
      </c>
      <c r="AA135" s="73">
        <v>24132</v>
      </c>
      <c r="AB135" s="89">
        <v>1512813</v>
      </c>
      <c r="AC135" s="89">
        <v>23040</v>
      </c>
      <c r="AD135" s="89">
        <v>6338</v>
      </c>
      <c r="AE135" s="89">
        <v>671578.65</v>
      </c>
      <c r="AF135" s="89">
        <v>159186.92000000001</v>
      </c>
      <c r="AI135" s="89">
        <v>746</v>
      </c>
      <c r="AJ135" s="76">
        <f t="shared" si="17"/>
        <v>766026.44</v>
      </c>
      <c r="AK135" s="31">
        <f t="shared" si="18"/>
        <v>932</v>
      </c>
      <c r="AL135" s="21">
        <f t="shared" si="19"/>
        <v>765094.44</v>
      </c>
      <c r="AM135" s="15">
        <f t="shared" si="20"/>
        <v>2242318.59</v>
      </c>
      <c r="AN135" s="16">
        <f t="shared" si="21"/>
        <v>2373702.5699999998</v>
      </c>
      <c r="AO135" s="26">
        <f t="shared" si="22"/>
        <v>-131383.97999999998</v>
      </c>
    </row>
    <row r="136" spans="1:41" x14ac:dyDescent="0.2">
      <c r="A136" t="s">
        <v>573</v>
      </c>
      <c r="B136" t="s">
        <v>574</v>
      </c>
      <c r="C136" s="71">
        <v>3300</v>
      </c>
      <c r="D136" s="58" t="s">
        <v>1396</v>
      </c>
      <c r="E136" s="327" t="s">
        <v>3335</v>
      </c>
      <c r="F136" s="88">
        <v>448657.2</v>
      </c>
      <c r="G136" s="88">
        <v>28930</v>
      </c>
      <c r="H136" s="88">
        <v>173287.11</v>
      </c>
      <c r="I136" s="44">
        <v>-228263.03</v>
      </c>
      <c r="J136" s="44">
        <v>90680.73</v>
      </c>
      <c r="P136" s="231">
        <v>0</v>
      </c>
      <c r="T136" s="44">
        <v>364715.82</v>
      </c>
      <c r="W136" s="73">
        <v>867191.33</v>
      </c>
      <c r="X136" s="73">
        <v>353680</v>
      </c>
      <c r="Y136" s="73">
        <v>952.86</v>
      </c>
      <c r="Z136" s="73">
        <v>924770</v>
      </c>
      <c r="AA136" s="73">
        <v>26000</v>
      </c>
      <c r="AB136" s="89">
        <v>1031263.8</v>
      </c>
      <c r="AD136" s="89">
        <v>9972</v>
      </c>
      <c r="AE136" s="89">
        <v>744280.9</v>
      </c>
      <c r="AF136" s="89">
        <v>238077.85</v>
      </c>
      <c r="AH136" s="89">
        <v>423.45</v>
      </c>
      <c r="AJ136" s="76">
        <f t="shared" si="17"/>
        <v>650874.31000000006</v>
      </c>
      <c r="AK136" s="31">
        <f t="shared" si="18"/>
        <v>0</v>
      </c>
      <c r="AL136" s="21">
        <f t="shared" si="19"/>
        <v>650874.31000000006</v>
      </c>
      <c r="AM136" s="15">
        <f t="shared" si="20"/>
        <v>2172594.1900000004</v>
      </c>
      <c r="AN136" s="16">
        <f t="shared" si="21"/>
        <v>2024018.0000000002</v>
      </c>
      <c r="AO136" s="26">
        <f t="shared" si="22"/>
        <v>148576.19000000018</v>
      </c>
    </row>
    <row r="137" spans="1:41" x14ac:dyDescent="0.2">
      <c r="A137" t="s">
        <v>573</v>
      </c>
      <c r="B137" t="s">
        <v>574</v>
      </c>
      <c r="C137" s="71">
        <v>1172</v>
      </c>
      <c r="D137" s="58" t="s">
        <v>1397</v>
      </c>
      <c r="E137" s="327" t="s">
        <v>3336</v>
      </c>
      <c r="F137" s="88">
        <v>472817.22</v>
      </c>
      <c r="G137" s="88">
        <v>51000</v>
      </c>
      <c r="H137" s="88">
        <v>38360.33</v>
      </c>
      <c r="I137" s="44">
        <v>86473.72</v>
      </c>
      <c r="J137" s="44">
        <v>280426.21999999997</v>
      </c>
      <c r="P137" s="231">
        <v>529</v>
      </c>
      <c r="S137" s="44">
        <v>205192.83</v>
      </c>
      <c r="T137" s="44">
        <v>431249.19</v>
      </c>
      <c r="W137" s="73">
        <v>800946.32</v>
      </c>
      <c r="Y137" s="73">
        <v>1676.21</v>
      </c>
      <c r="Z137" s="73">
        <v>91450</v>
      </c>
      <c r="AB137" s="89">
        <v>208373</v>
      </c>
      <c r="AE137" s="89">
        <v>349078.94</v>
      </c>
      <c r="AF137" s="89">
        <v>6014.12</v>
      </c>
      <c r="AI137" s="89">
        <v>38500</v>
      </c>
      <c r="AJ137" s="76">
        <f t="shared" si="17"/>
        <v>562177.54999999993</v>
      </c>
      <c r="AK137" s="31">
        <f t="shared" si="18"/>
        <v>529</v>
      </c>
      <c r="AL137" s="21">
        <f t="shared" si="19"/>
        <v>561648.54999999993</v>
      </c>
      <c r="AM137" s="15">
        <f t="shared" si="20"/>
        <v>894072.52999999991</v>
      </c>
      <c r="AN137" s="16">
        <f t="shared" si="21"/>
        <v>601966.05999999994</v>
      </c>
      <c r="AO137" s="26">
        <f t="shared" si="22"/>
        <v>292106.46999999997</v>
      </c>
    </row>
    <row r="138" spans="1:41" x14ac:dyDescent="0.2">
      <c r="A138" t="s">
        <v>573</v>
      </c>
      <c r="B138" t="s">
        <v>574</v>
      </c>
      <c r="C138" s="71">
        <v>2177</v>
      </c>
      <c r="D138" s="58" t="s">
        <v>1398</v>
      </c>
      <c r="E138" s="327" t="s">
        <v>3337</v>
      </c>
      <c r="F138" s="88">
        <v>161096.63</v>
      </c>
      <c r="G138" s="88">
        <v>0</v>
      </c>
      <c r="H138" s="88">
        <v>458557.55</v>
      </c>
      <c r="I138" s="44">
        <v>68270.81</v>
      </c>
      <c r="J138" s="44">
        <v>107502.01</v>
      </c>
      <c r="P138" s="231">
        <v>0</v>
      </c>
      <c r="S138" s="44">
        <v>-871553.72</v>
      </c>
      <c r="T138" s="44">
        <v>1781769.65</v>
      </c>
      <c r="W138" s="73">
        <v>854074.14</v>
      </c>
      <c r="X138" s="73">
        <v>34000</v>
      </c>
      <c r="Y138" s="73">
        <v>809.79</v>
      </c>
      <c r="AA138" s="73">
        <v>1980</v>
      </c>
      <c r="AB138" s="89">
        <v>267312</v>
      </c>
      <c r="AC138" s="89">
        <v>23500</v>
      </c>
      <c r="AE138" s="89">
        <v>714813.86</v>
      </c>
      <c r="AF138" s="89">
        <v>27</v>
      </c>
      <c r="AJ138" s="76">
        <f t="shared" si="17"/>
        <v>619654.17999999993</v>
      </c>
      <c r="AK138" s="31">
        <f t="shared" si="18"/>
        <v>0</v>
      </c>
      <c r="AL138" s="21">
        <f t="shared" si="19"/>
        <v>619654.17999999993</v>
      </c>
      <c r="AM138" s="15">
        <f t="shared" si="20"/>
        <v>890863.93</v>
      </c>
      <c r="AN138" s="16">
        <f t="shared" si="21"/>
        <v>1005652.86</v>
      </c>
      <c r="AO138" s="26">
        <f t="shared" si="22"/>
        <v>-114788.92999999993</v>
      </c>
    </row>
    <row r="139" spans="1:41" x14ac:dyDescent="0.2">
      <c r="A139" t="s">
        <v>573</v>
      </c>
      <c r="B139" t="s">
        <v>574</v>
      </c>
      <c r="C139" s="71">
        <v>4986</v>
      </c>
      <c r="D139" s="58" t="s">
        <v>1399</v>
      </c>
      <c r="E139" s="327" t="s">
        <v>3338</v>
      </c>
      <c r="F139" s="88">
        <v>659983.53</v>
      </c>
      <c r="G139" s="88">
        <v>0</v>
      </c>
      <c r="H139" s="88">
        <v>206017.4</v>
      </c>
      <c r="I139" s="44">
        <v>-171856.96</v>
      </c>
      <c r="J139" s="44">
        <v>122483.91</v>
      </c>
      <c r="N139" s="231">
        <v>34800</v>
      </c>
      <c r="P139" s="231">
        <v>805.84</v>
      </c>
      <c r="S139" s="44">
        <v>360197.92</v>
      </c>
      <c r="T139" s="44">
        <v>343312.84</v>
      </c>
      <c r="W139" s="73">
        <v>1435283.3</v>
      </c>
      <c r="X139" s="73">
        <v>87800</v>
      </c>
      <c r="Y139" s="73">
        <v>1196.78</v>
      </c>
      <c r="Z139" s="73">
        <v>1254240</v>
      </c>
      <c r="AA139" s="73">
        <v>218216</v>
      </c>
      <c r="AB139" s="89">
        <v>1623337</v>
      </c>
      <c r="AD139" s="89">
        <v>12146</v>
      </c>
      <c r="AE139" s="89">
        <v>960467.4</v>
      </c>
      <c r="AF139" s="89">
        <v>294474.40000000002</v>
      </c>
      <c r="AI139" s="89">
        <v>28800</v>
      </c>
      <c r="AJ139" s="76">
        <f t="shared" si="17"/>
        <v>866000.93</v>
      </c>
      <c r="AK139" s="31">
        <f t="shared" si="18"/>
        <v>35605.839999999997</v>
      </c>
      <c r="AL139" s="21">
        <f t="shared" si="19"/>
        <v>830395.09000000008</v>
      </c>
      <c r="AM139" s="15">
        <f t="shared" si="20"/>
        <v>2996736.08</v>
      </c>
      <c r="AN139" s="16">
        <f t="shared" si="21"/>
        <v>2919224.8</v>
      </c>
      <c r="AO139" s="26">
        <f t="shared" si="22"/>
        <v>77511.280000000261</v>
      </c>
    </row>
    <row r="140" spans="1:41" x14ac:dyDescent="0.2">
      <c r="A140" t="s">
        <v>573</v>
      </c>
      <c r="B140" t="s">
        <v>574</v>
      </c>
      <c r="C140" s="71">
        <v>4194</v>
      </c>
      <c r="D140" s="58" t="s">
        <v>1400</v>
      </c>
      <c r="E140" s="327" t="s">
        <v>3339</v>
      </c>
      <c r="F140" s="88">
        <v>464315.89</v>
      </c>
      <c r="G140" s="88">
        <v>40950</v>
      </c>
      <c r="H140" s="88">
        <v>327849.8</v>
      </c>
      <c r="I140" s="44">
        <v>537855.78</v>
      </c>
      <c r="J140" s="44">
        <v>608518.5</v>
      </c>
      <c r="P140" s="231">
        <v>1129</v>
      </c>
      <c r="T140" s="44">
        <v>1627802.29</v>
      </c>
      <c r="W140" s="73">
        <v>1167195.1100000001</v>
      </c>
      <c r="X140" s="73">
        <v>96300</v>
      </c>
      <c r="Y140" s="73">
        <v>1359.44</v>
      </c>
      <c r="Z140" s="73">
        <v>849800</v>
      </c>
      <c r="AA140" s="73">
        <v>23000</v>
      </c>
      <c r="AB140" s="89">
        <v>1115730</v>
      </c>
      <c r="AC140" s="89">
        <v>9356</v>
      </c>
      <c r="AD140" s="89">
        <v>23928</v>
      </c>
      <c r="AE140" s="89">
        <v>586766.71</v>
      </c>
      <c r="AF140" s="89">
        <v>51315.16</v>
      </c>
      <c r="AJ140" s="76">
        <f t="shared" si="17"/>
        <v>833115.69</v>
      </c>
      <c r="AK140" s="31">
        <f t="shared" si="18"/>
        <v>1129</v>
      </c>
      <c r="AL140" s="21">
        <f t="shared" si="19"/>
        <v>831986.69</v>
      </c>
      <c r="AM140" s="15">
        <f t="shared" si="20"/>
        <v>2137654.5499999998</v>
      </c>
      <c r="AN140" s="16">
        <f t="shared" si="21"/>
        <v>1787095.8699999999</v>
      </c>
      <c r="AO140" s="26">
        <f t="shared" si="22"/>
        <v>350558.67999999993</v>
      </c>
    </row>
    <row r="141" spans="1:41" x14ac:dyDescent="0.2">
      <c r="A141" t="s">
        <v>573</v>
      </c>
      <c r="B141" t="s">
        <v>574</v>
      </c>
      <c r="C141" s="71">
        <v>4296</v>
      </c>
      <c r="D141" s="58" t="s">
        <v>1401</v>
      </c>
      <c r="E141" s="327" t="s">
        <v>3340</v>
      </c>
      <c r="F141" s="88">
        <v>633279.5</v>
      </c>
      <c r="G141" s="88">
        <v>0</v>
      </c>
      <c r="H141" s="88">
        <v>621032.02</v>
      </c>
      <c r="I141" s="44">
        <v>17</v>
      </c>
      <c r="J141" s="44">
        <v>94876.17</v>
      </c>
      <c r="P141" s="231">
        <v>0</v>
      </c>
      <c r="S141" s="44">
        <v>-1279455.56</v>
      </c>
      <c r="T141" s="44">
        <v>2560000</v>
      </c>
      <c r="W141" s="73">
        <v>1301827.8400000001</v>
      </c>
      <c r="Y141" s="73">
        <v>2044.42</v>
      </c>
      <c r="Z141" s="73">
        <v>1496280</v>
      </c>
      <c r="AA141" s="73">
        <v>24200</v>
      </c>
      <c r="AB141" s="89">
        <v>1823267</v>
      </c>
      <c r="AC141" s="89">
        <v>28800</v>
      </c>
      <c r="AD141" s="89">
        <v>10204</v>
      </c>
      <c r="AE141" s="89">
        <v>806508.31</v>
      </c>
      <c r="AF141" s="89">
        <v>36912.699999999997</v>
      </c>
      <c r="AI141" s="89">
        <v>50000</v>
      </c>
      <c r="AJ141" s="76">
        <f t="shared" si="17"/>
        <v>1254311.52</v>
      </c>
      <c r="AK141" s="31">
        <f t="shared" si="18"/>
        <v>0</v>
      </c>
      <c r="AL141" s="21">
        <f t="shared" si="19"/>
        <v>1254311.52</v>
      </c>
      <c r="AM141" s="15">
        <f t="shared" si="20"/>
        <v>2824352.26</v>
      </c>
      <c r="AN141" s="16">
        <f t="shared" si="21"/>
        <v>2755692.0100000002</v>
      </c>
      <c r="AO141" s="26">
        <f t="shared" si="22"/>
        <v>68660.249999999534</v>
      </c>
    </row>
    <row r="142" spans="1:41" x14ac:dyDescent="0.2">
      <c r="A142" t="s">
        <v>573</v>
      </c>
      <c r="B142" t="s">
        <v>574</v>
      </c>
      <c r="C142" s="71">
        <v>2528</v>
      </c>
      <c r="D142" s="58" t="s">
        <v>1402</v>
      </c>
      <c r="E142" s="327" t="s">
        <v>3341</v>
      </c>
      <c r="F142" s="88">
        <v>479019.08</v>
      </c>
      <c r="G142" s="88">
        <v>0</v>
      </c>
      <c r="H142" s="88">
        <v>33677.120000000003</v>
      </c>
      <c r="I142" s="44">
        <v>766473.32</v>
      </c>
      <c r="J142" s="44">
        <v>38508.32</v>
      </c>
      <c r="P142" s="231">
        <v>0</v>
      </c>
      <c r="S142" s="44">
        <v>1369585.83</v>
      </c>
      <c r="W142" s="73">
        <v>152222.46</v>
      </c>
      <c r="Y142" s="73">
        <v>1800.07</v>
      </c>
      <c r="Z142" s="73">
        <v>1536980</v>
      </c>
      <c r="AA142" s="73">
        <v>1296522.23</v>
      </c>
      <c r="AB142" s="89">
        <v>2042003</v>
      </c>
      <c r="AD142" s="89">
        <v>54140</v>
      </c>
      <c r="AE142" s="89">
        <v>861230.27</v>
      </c>
      <c r="AF142" s="89">
        <v>82059.48</v>
      </c>
      <c r="AJ142" s="76">
        <f t="shared" si="17"/>
        <v>512696.2</v>
      </c>
      <c r="AK142" s="31">
        <f t="shared" si="18"/>
        <v>0</v>
      </c>
      <c r="AL142" s="21">
        <f t="shared" si="19"/>
        <v>512696.2</v>
      </c>
      <c r="AM142" s="15">
        <f t="shared" si="20"/>
        <v>2987524.76</v>
      </c>
      <c r="AN142" s="16">
        <f t="shared" si="21"/>
        <v>3039432.75</v>
      </c>
      <c r="AO142" s="26">
        <f t="shared" si="22"/>
        <v>-51907.990000000224</v>
      </c>
    </row>
    <row r="143" spans="1:41" x14ac:dyDescent="0.2">
      <c r="A143" t="s">
        <v>573</v>
      </c>
      <c r="B143" t="s">
        <v>574</v>
      </c>
      <c r="C143" s="71">
        <v>3203</v>
      </c>
      <c r="D143" s="58" t="s">
        <v>1403</v>
      </c>
      <c r="E143" s="327" t="s">
        <v>3342</v>
      </c>
      <c r="F143" s="88">
        <v>518662.67</v>
      </c>
      <c r="G143" s="88">
        <v>0</v>
      </c>
      <c r="H143" s="88">
        <v>61858.65</v>
      </c>
      <c r="I143" s="44">
        <v>1681099.12</v>
      </c>
      <c r="J143" s="44">
        <v>129389.1</v>
      </c>
      <c r="P143" s="231">
        <v>0</v>
      </c>
      <c r="S143" s="44">
        <v>7270.02</v>
      </c>
      <c r="T143" s="44">
        <v>2368242.5</v>
      </c>
      <c r="W143" s="73">
        <v>927611.24</v>
      </c>
      <c r="X143" s="73">
        <v>56000</v>
      </c>
      <c r="Y143" s="73">
        <v>1274.01</v>
      </c>
      <c r="Z143" s="73">
        <v>1266630</v>
      </c>
      <c r="AB143" s="89">
        <v>1395156</v>
      </c>
      <c r="AC143" s="89">
        <v>40370</v>
      </c>
      <c r="AE143" s="89">
        <v>543198.19999999995</v>
      </c>
      <c r="AF143" s="89">
        <v>257294.03</v>
      </c>
      <c r="AJ143" s="76">
        <f t="shared" si="17"/>
        <v>580521.31999999995</v>
      </c>
      <c r="AK143" s="31">
        <f t="shared" si="18"/>
        <v>0</v>
      </c>
      <c r="AL143" s="21">
        <f t="shared" si="19"/>
        <v>580521.31999999995</v>
      </c>
      <c r="AM143" s="15">
        <f t="shared" si="20"/>
        <v>2251515.25</v>
      </c>
      <c r="AN143" s="16">
        <f t="shared" si="21"/>
        <v>2236018.23</v>
      </c>
      <c r="AO143" s="26">
        <f t="shared" si="22"/>
        <v>15497.020000000019</v>
      </c>
    </row>
    <row r="144" spans="1:41" x14ac:dyDescent="0.2">
      <c r="A144" t="s">
        <v>573</v>
      </c>
      <c r="B144" t="s">
        <v>574</v>
      </c>
      <c r="C144" s="71">
        <v>3469</v>
      </c>
      <c r="D144" s="58" t="s">
        <v>1404</v>
      </c>
      <c r="E144" s="327" t="s">
        <v>3343</v>
      </c>
      <c r="F144" s="88">
        <v>442941.49</v>
      </c>
      <c r="G144" s="88">
        <v>0</v>
      </c>
      <c r="H144" s="88">
        <v>36029.51</v>
      </c>
      <c r="I144" s="44">
        <v>511943.62</v>
      </c>
      <c r="J144" s="44">
        <v>114612.63</v>
      </c>
      <c r="M144" s="231">
        <v>30000</v>
      </c>
      <c r="P144" s="231">
        <v>1234</v>
      </c>
      <c r="S144" s="44">
        <v>-252166.9</v>
      </c>
      <c r="T144" s="44">
        <v>1552681.09</v>
      </c>
      <c r="W144" s="73">
        <v>840137.63</v>
      </c>
      <c r="X144" s="73">
        <v>30800</v>
      </c>
      <c r="Y144" s="73">
        <v>1362.6</v>
      </c>
      <c r="Z144" s="73">
        <v>757380</v>
      </c>
      <c r="AA144" s="73">
        <v>102239.4</v>
      </c>
      <c r="AB144" s="89">
        <v>905920</v>
      </c>
      <c r="AC144" s="89">
        <v>21346</v>
      </c>
      <c r="AE144" s="89">
        <v>833762.84</v>
      </c>
      <c r="AF144" s="89">
        <v>196700.73</v>
      </c>
      <c r="AI144" s="89">
        <v>411</v>
      </c>
      <c r="AJ144" s="76">
        <f t="shared" si="17"/>
        <v>478971</v>
      </c>
      <c r="AK144" s="31">
        <f t="shared" si="18"/>
        <v>31234</v>
      </c>
      <c r="AL144" s="21">
        <f t="shared" si="19"/>
        <v>447737</v>
      </c>
      <c r="AM144" s="15">
        <f t="shared" si="20"/>
        <v>1731919.63</v>
      </c>
      <c r="AN144" s="16">
        <f t="shared" si="21"/>
        <v>1958140.5699999998</v>
      </c>
      <c r="AO144" s="26">
        <f t="shared" si="22"/>
        <v>-226220.93999999994</v>
      </c>
    </row>
    <row r="145" spans="1:41" x14ac:dyDescent="0.2">
      <c r="A145" t="s">
        <v>573</v>
      </c>
      <c r="B145" t="s">
        <v>574</v>
      </c>
      <c r="C145" s="71">
        <v>3469</v>
      </c>
      <c r="D145" s="58" t="s">
        <v>1405</v>
      </c>
      <c r="E145" s="327" t="s">
        <v>3357</v>
      </c>
      <c r="F145" s="88">
        <v>869759.51</v>
      </c>
      <c r="G145" s="88">
        <v>23040</v>
      </c>
      <c r="H145" s="88">
        <v>107712.25</v>
      </c>
      <c r="I145" s="44">
        <v>1555433.43</v>
      </c>
      <c r="J145" s="44">
        <v>647891.24</v>
      </c>
      <c r="N145" s="231">
        <v>50000</v>
      </c>
      <c r="P145" s="231">
        <v>4688.83</v>
      </c>
      <c r="T145" s="44">
        <v>2662147.65</v>
      </c>
      <c r="W145" s="73">
        <v>1065428.75</v>
      </c>
      <c r="X145" s="73">
        <v>72850</v>
      </c>
      <c r="Y145" s="73">
        <v>1840.93</v>
      </c>
      <c r="Z145" s="73">
        <v>396115.6</v>
      </c>
      <c r="AB145" s="89">
        <v>510309.08</v>
      </c>
      <c r="AD145" s="89">
        <v>5140</v>
      </c>
      <c r="AE145" s="89">
        <v>426821.55</v>
      </c>
      <c r="AF145" s="89">
        <v>104564.7</v>
      </c>
      <c r="AI145" s="89">
        <v>2400</v>
      </c>
      <c r="AJ145" s="76">
        <f t="shared" si="17"/>
        <v>1000511.76</v>
      </c>
      <c r="AK145" s="31">
        <f t="shared" si="18"/>
        <v>54688.83</v>
      </c>
      <c r="AL145" s="21">
        <f t="shared" si="19"/>
        <v>945822.93</v>
      </c>
      <c r="AM145" s="15">
        <f t="shared" si="20"/>
        <v>1536235.2799999998</v>
      </c>
      <c r="AN145" s="16">
        <f t="shared" si="21"/>
        <v>1049235.33</v>
      </c>
      <c r="AO145" s="26">
        <f t="shared" si="22"/>
        <v>486999.94999999972</v>
      </c>
    </row>
    <row r="146" spans="1:41" x14ac:dyDescent="0.2">
      <c r="A146" t="s">
        <v>577</v>
      </c>
      <c r="B146" t="s">
        <v>578</v>
      </c>
      <c r="C146" s="71">
        <v>2217</v>
      </c>
      <c r="D146" s="58" t="s">
        <v>1406</v>
      </c>
      <c r="E146" s="327" t="s">
        <v>3344</v>
      </c>
      <c r="F146" s="88">
        <v>167248.21</v>
      </c>
      <c r="G146" s="88">
        <v>7720</v>
      </c>
      <c r="H146" s="88">
        <v>264199.52</v>
      </c>
      <c r="I146" s="44">
        <v>4</v>
      </c>
      <c r="J146" s="44">
        <v>39317.94</v>
      </c>
      <c r="P146" s="231">
        <v>477</v>
      </c>
      <c r="S146" s="44">
        <v>-1528020.4</v>
      </c>
      <c r="T146" s="44">
        <v>1849445.73</v>
      </c>
      <c r="W146" s="73">
        <v>825640.95999999996</v>
      </c>
      <c r="X146" s="73">
        <v>152600</v>
      </c>
      <c r="Y146" s="73">
        <v>1109.45</v>
      </c>
      <c r="Z146" s="73">
        <v>1039527.38</v>
      </c>
      <c r="AA146" s="73">
        <v>147105</v>
      </c>
      <c r="AB146" s="89">
        <v>1246035.3799999999</v>
      </c>
      <c r="AD146" s="89">
        <v>20870</v>
      </c>
      <c r="AE146" s="89">
        <v>712767.54</v>
      </c>
      <c r="AF146" s="89">
        <v>29722.53</v>
      </c>
      <c r="AJ146" s="76">
        <f t="shared" si="17"/>
        <v>439167.73</v>
      </c>
      <c r="AK146" s="31">
        <f t="shared" si="18"/>
        <v>477</v>
      </c>
      <c r="AL146" s="21">
        <f t="shared" si="19"/>
        <v>438690.73</v>
      </c>
      <c r="AM146" s="15">
        <f t="shared" si="20"/>
        <v>2165982.79</v>
      </c>
      <c r="AN146" s="16">
        <f t="shared" si="21"/>
        <v>2009395.45</v>
      </c>
      <c r="AO146" s="26">
        <f t="shared" si="22"/>
        <v>156587.34000000008</v>
      </c>
    </row>
    <row r="147" spans="1:41" x14ac:dyDescent="0.2">
      <c r="A147" t="s">
        <v>577</v>
      </c>
      <c r="B147" t="s">
        <v>578</v>
      </c>
      <c r="C147" s="71">
        <v>3536</v>
      </c>
      <c r="D147" s="58" t="s">
        <v>1407</v>
      </c>
      <c r="E147" s="327" t="s">
        <v>3345</v>
      </c>
      <c r="F147" s="88">
        <v>333769.52</v>
      </c>
      <c r="G147" s="88">
        <v>0</v>
      </c>
      <c r="H147" s="88">
        <v>130960.63</v>
      </c>
      <c r="I147" s="44">
        <v>117184.61</v>
      </c>
      <c r="J147" s="44">
        <v>51873.91</v>
      </c>
      <c r="M147" s="231">
        <v>14000</v>
      </c>
      <c r="N147" s="231">
        <v>6750</v>
      </c>
      <c r="P147" s="231">
        <v>178</v>
      </c>
      <c r="S147" s="44">
        <v>-2314522.61</v>
      </c>
      <c r="T147" s="44">
        <v>2606531.4300000002</v>
      </c>
      <c r="W147" s="73">
        <v>842887.01</v>
      </c>
      <c r="X147" s="73">
        <v>202400</v>
      </c>
      <c r="Y147" s="73">
        <v>597</v>
      </c>
      <c r="Z147" s="73">
        <v>1563867.4</v>
      </c>
      <c r="AA147" s="73">
        <v>471619.7</v>
      </c>
      <c r="AB147" s="89">
        <v>1826909.1</v>
      </c>
      <c r="AC147" s="89">
        <v>28190</v>
      </c>
      <c r="AE147" s="89">
        <v>833647.27</v>
      </c>
      <c r="AF147" s="89">
        <v>71772.89</v>
      </c>
      <c r="AJ147" s="76">
        <f t="shared" si="17"/>
        <v>464730.15</v>
      </c>
      <c r="AK147" s="31">
        <f t="shared" si="18"/>
        <v>20928</v>
      </c>
      <c r="AL147" s="21">
        <f t="shared" si="19"/>
        <v>443802.15</v>
      </c>
      <c r="AM147" s="15">
        <f t="shared" si="20"/>
        <v>3081371.1100000003</v>
      </c>
      <c r="AN147" s="16">
        <f t="shared" si="21"/>
        <v>2760519.2600000002</v>
      </c>
      <c r="AO147" s="26">
        <f t="shared" si="22"/>
        <v>320851.85000000009</v>
      </c>
    </row>
    <row r="148" spans="1:41" x14ac:dyDescent="0.2">
      <c r="A148" t="s">
        <v>577</v>
      </c>
      <c r="B148" t="s">
        <v>578</v>
      </c>
      <c r="C148" s="71">
        <v>4975</v>
      </c>
      <c r="D148" s="58" t="s">
        <v>1408</v>
      </c>
      <c r="E148" s="327" t="s">
        <v>3346</v>
      </c>
      <c r="F148" s="88">
        <v>176119.37</v>
      </c>
      <c r="G148" s="88">
        <v>15000</v>
      </c>
      <c r="H148" s="88">
        <v>46158.01</v>
      </c>
      <c r="I148" s="44">
        <v>62284.81</v>
      </c>
      <c r="J148" s="44">
        <v>43503.79</v>
      </c>
      <c r="N148" s="231">
        <v>32475</v>
      </c>
      <c r="P148" s="231">
        <v>1029.7</v>
      </c>
      <c r="S148" s="44">
        <v>-733935.47</v>
      </c>
      <c r="T148" s="44">
        <v>1289115.33</v>
      </c>
      <c r="W148" s="73">
        <v>922418.13</v>
      </c>
      <c r="X148" s="73">
        <v>120000</v>
      </c>
      <c r="Y148" s="73">
        <v>1377.49</v>
      </c>
      <c r="Z148" s="73">
        <v>1381622</v>
      </c>
      <c r="AA148" s="73">
        <v>87000</v>
      </c>
      <c r="AB148" s="89">
        <v>1600648</v>
      </c>
      <c r="AC148" s="89">
        <v>7672</v>
      </c>
      <c r="AE148" s="89">
        <v>999049.43</v>
      </c>
      <c r="AF148" s="89">
        <v>80666.77</v>
      </c>
      <c r="AI148" s="89">
        <v>70000</v>
      </c>
      <c r="AJ148" s="76">
        <f t="shared" si="17"/>
        <v>237277.38</v>
      </c>
      <c r="AK148" s="31">
        <f t="shared" si="18"/>
        <v>33504.699999999997</v>
      </c>
      <c r="AL148" s="21">
        <f t="shared" si="19"/>
        <v>203772.68</v>
      </c>
      <c r="AM148" s="15">
        <f t="shared" si="20"/>
        <v>2512417.62</v>
      </c>
      <c r="AN148" s="16">
        <f t="shared" si="21"/>
        <v>2758036.2</v>
      </c>
      <c r="AO148" s="26">
        <f t="shared" si="22"/>
        <v>-245618.58000000007</v>
      </c>
    </row>
    <row r="149" spans="1:41" x14ac:dyDescent="0.2">
      <c r="A149" t="s">
        <v>577</v>
      </c>
      <c r="B149" t="s">
        <v>578</v>
      </c>
      <c r="C149" s="71">
        <v>2059</v>
      </c>
      <c r="D149" s="58" t="s">
        <v>1409</v>
      </c>
      <c r="E149" s="327" t="s">
        <v>3347</v>
      </c>
      <c r="F149" s="88">
        <v>190885.56</v>
      </c>
      <c r="G149" s="88">
        <v>0</v>
      </c>
      <c r="H149" s="88">
        <v>9450.56</v>
      </c>
      <c r="I149" s="44">
        <v>2071426.89</v>
      </c>
      <c r="J149" s="44">
        <v>121580.19</v>
      </c>
      <c r="N149" s="231">
        <v>27750</v>
      </c>
      <c r="P149" s="231">
        <v>205</v>
      </c>
      <c r="S149" s="44">
        <v>569193.94999999995</v>
      </c>
      <c r="T149" s="44">
        <v>2316929.4300000002</v>
      </c>
      <c r="W149" s="73">
        <v>958493.52</v>
      </c>
      <c r="X149" s="73">
        <v>115000</v>
      </c>
      <c r="Y149" s="73">
        <v>1161.92</v>
      </c>
      <c r="Z149" s="73">
        <v>995560</v>
      </c>
      <c r="AA149" s="73">
        <v>205605.2</v>
      </c>
      <c r="AB149" s="89">
        <v>1334598.2</v>
      </c>
      <c r="AC149" s="89">
        <v>7420</v>
      </c>
      <c r="AE149" s="89">
        <v>1223765.56</v>
      </c>
      <c r="AF149" s="89">
        <v>224761.06</v>
      </c>
      <c r="AI149" s="89">
        <v>6011</v>
      </c>
      <c r="AJ149" s="76">
        <f t="shared" si="17"/>
        <v>200336.12</v>
      </c>
      <c r="AK149" s="31">
        <f t="shared" si="18"/>
        <v>27955</v>
      </c>
      <c r="AL149" s="21">
        <f t="shared" si="19"/>
        <v>172381.12</v>
      </c>
      <c r="AM149" s="15">
        <f t="shared" si="20"/>
        <v>2275820.64</v>
      </c>
      <c r="AN149" s="16">
        <f t="shared" si="21"/>
        <v>2796555.82</v>
      </c>
      <c r="AO149" s="26">
        <f t="shared" si="22"/>
        <v>-520735.1799999997</v>
      </c>
    </row>
    <row r="150" spans="1:41" x14ac:dyDescent="0.2">
      <c r="A150" t="s">
        <v>577</v>
      </c>
      <c r="B150" t="s">
        <v>578</v>
      </c>
      <c r="C150" s="71">
        <v>1986</v>
      </c>
      <c r="D150" s="58" t="s">
        <v>1410</v>
      </c>
      <c r="E150" s="327" t="s">
        <v>3348</v>
      </c>
      <c r="F150" s="88">
        <v>165767.78</v>
      </c>
      <c r="G150" s="88">
        <v>0</v>
      </c>
      <c r="H150" s="88">
        <v>61523.360000000001</v>
      </c>
      <c r="I150" s="44">
        <v>1032695.05</v>
      </c>
      <c r="J150" s="44">
        <v>36364</v>
      </c>
      <c r="M150" s="231">
        <v>0</v>
      </c>
      <c r="N150" s="231">
        <v>16833.13</v>
      </c>
      <c r="P150" s="231">
        <v>467</v>
      </c>
      <c r="S150" s="44">
        <v>-1223130.6200000001</v>
      </c>
      <c r="T150" s="44">
        <v>2601070</v>
      </c>
      <c r="W150" s="73">
        <v>717129.62</v>
      </c>
      <c r="X150" s="73">
        <v>139300</v>
      </c>
      <c r="Y150" s="73">
        <v>1765.37</v>
      </c>
      <c r="Z150" s="73">
        <v>643906.69999999995</v>
      </c>
      <c r="AA150" s="73">
        <v>90558.9</v>
      </c>
      <c r="AB150" s="89">
        <v>872117.6</v>
      </c>
      <c r="AD150" s="89">
        <v>17560</v>
      </c>
      <c r="AE150" s="89">
        <v>690211.88</v>
      </c>
      <c r="AF150" s="89">
        <v>111660.43</v>
      </c>
      <c r="AJ150" s="76">
        <f t="shared" si="17"/>
        <v>227291.14</v>
      </c>
      <c r="AK150" s="31">
        <f t="shared" si="18"/>
        <v>17300.13</v>
      </c>
      <c r="AL150" s="21">
        <f t="shared" si="19"/>
        <v>209991.01</v>
      </c>
      <c r="AM150" s="15">
        <f t="shared" si="20"/>
        <v>1592660.5899999999</v>
      </c>
      <c r="AN150" s="16">
        <f t="shared" si="21"/>
        <v>1691549.91</v>
      </c>
      <c r="AO150" s="26">
        <f t="shared" si="22"/>
        <v>-98889.320000000065</v>
      </c>
    </row>
    <row r="151" spans="1:41" x14ac:dyDescent="0.2">
      <c r="A151" t="s">
        <v>581</v>
      </c>
      <c r="B151" t="s">
        <v>583</v>
      </c>
      <c r="C151" s="71">
        <v>2574</v>
      </c>
      <c r="D151" s="58" t="s">
        <v>1411</v>
      </c>
      <c r="E151" s="327" t="s">
        <v>3302</v>
      </c>
      <c r="F151" s="88">
        <v>311372.90000000002</v>
      </c>
      <c r="G151" s="88">
        <v>0</v>
      </c>
      <c r="H151" s="88">
        <v>59229.56</v>
      </c>
      <c r="I151" s="44">
        <v>765175.3</v>
      </c>
      <c r="J151" s="44">
        <v>64725.11</v>
      </c>
      <c r="O151" s="231">
        <v>7650</v>
      </c>
      <c r="P151" s="231">
        <v>12300</v>
      </c>
      <c r="S151" s="44">
        <v>-266843.52000000002</v>
      </c>
      <c r="T151" s="44">
        <v>1440146.04</v>
      </c>
      <c r="W151" s="73">
        <v>997319.08</v>
      </c>
      <c r="Y151" s="73">
        <v>705.4</v>
      </c>
      <c r="Z151" s="73">
        <v>1268160</v>
      </c>
      <c r="AA151" s="73">
        <v>1161</v>
      </c>
      <c r="AB151" s="89">
        <v>1685133</v>
      </c>
      <c r="AE151" s="89">
        <v>391692.69</v>
      </c>
      <c r="AF151" s="89">
        <v>182340.44</v>
      </c>
      <c r="AI151" s="89">
        <v>929</v>
      </c>
      <c r="AJ151" s="76">
        <f t="shared" si="17"/>
        <v>370602.46</v>
      </c>
      <c r="AK151" s="31">
        <f t="shared" si="18"/>
        <v>19950</v>
      </c>
      <c r="AL151" s="21">
        <f t="shared" si="19"/>
        <v>350652.46</v>
      </c>
      <c r="AM151" s="15">
        <f t="shared" si="20"/>
        <v>2267345.48</v>
      </c>
      <c r="AN151" s="16">
        <f t="shared" si="21"/>
        <v>2260095.13</v>
      </c>
      <c r="AO151" s="26">
        <f t="shared" si="22"/>
        <v>7250.3500000000931</v>
      </c>
    </row>
    <row r="152" spans="1:41" x14ac:dyDescent="0.2">
      <c r="A152" t="s">
        <v>581</v>
      </c>
      <c r="B152" t="s">
        <v>583</v>
      </c>
      <c r="C152" s="71">
        <v>918</v>
      </c>
      <c r="D152" s="58" t="s">
        <v>1412</v>
      </c>
      <c r="E152" s="327" t="s">
        <v>3303</v>
      </c>
      <c r="F152" s="88">
        <v>209497.22</v>
      </c>
      <c r="G152" s="88">
        <v>0</v>
      </c>
      <c r="H152" s="88">
        <v>143372.84</v>
      </c>
      <c r="I152" s="44">
        <v>-24897.65</v>
      </c>
      <c r="J152" s="44">
        <v>-211032.03</v>
      </c>
      <c r="O152" s="231">
        <v>30700</v>
      </c>
      <c r="P152" s="231">
        <v>0</v>
      </c>
      <c r="S152" s="44">
        <v>-904389.01</v>
      </c>
      <c r="T152" s="44">
        <v>1115345.6000000001</v>
      </c>
      <c r="W152" s="73">
        <v>617147.09</v>
      </c>
      <c r="Y152" s="73">
        <v>855.34</v>
      </c>
      <c r="Z152" s="73">
        <v>1108480</v>
      </c>
      <c r="AB152" s="89">
        <v>1270181</v>
      </c>
      <c r="AD152" s="89">
        <v>25894</v>
      </c>
      <c r="AE152" s="89">
        <v>344425.3</v>
      </c>
      <c r="AF152" s="89">
        <v>210698.34</v>
      </c>
      <c r="AJ152" s="76">
        <f t="shared" si="17"/>
        <v>352870.06</v>
      </c>
      <c r="AK152" s="31">
        <f t="shared" si="18"/>
        <v>30700</v>
      </c>
      <c r="AL152" s="21">
        <f t="shared" si="19"/>
        <v>322170.06</v>
      </c>
      <c r="AM152" s="15">
        <f t="shared" si="20"/>
        <v>1726482.43</v>
      </c>
      <c r="AN152" s="16">
        <f t="shared" si="21"/>
        <v>1851198.6400000001</v>
      </c>
      <c r="AO152" s="26">
        <f t="shared" si="22"/>
        <v>-124716.2100000002</v>
      </c>
    </row>
    <row r="153" spans="1:41" x14ac:dyDescent="0.2">
      <c r="A153" t="s">
        <v>581</v>
      </c>
      <c r="B153" t="s">
        <v>583</v>
      </c>
      <c r="C153" s="71">
        <v>4046</v>
      </c>
      <c r="D153" s="58" t="s">
        <v>1413</v>
      </c>
      <c r="E153" s="327" t="s">
        <v>3306</v>
      </c>
      <c r="F153" s="88">
        <v>685992.94</v>
      </c>
      <c r="G153" s="88">
        <v>0</v>
      </c>
      <c r="H153" s="88">
        <v>97116.23</v>
      </c>
      <c r="I153" s="44">
        <v>506075.09</v>
      </c>
      <c r="J153" s="44">
        <v>61306.66</v>
      </c>
      <c r="M153" s="231">
        <v>0</v>
      </c>
      <c r="N153" s="231">
        <v>7500</v>
      </c>
      <c r="O153" s="231">
        <v>76400</v>
      </c>
      <c r="P153" s="231">
        <v>0</v>
      </c>
      <c r="S153" s="44">
        <v>-262619.53000000003</v>
      </c>
      <c r="T153" s="44">
        <v>1161019.07</v>
      </c>
      <c r="W153" s="73">
        <v>1222600.1599999999</v>
      </c>
      <c r="X153" s="73">
        <v>111400</v>
      </c>
      <c r="Y153" s="73">
        <v>1406.34</v>
      </c>
      <c r="Z153" s="73">
        <v>1260060</v>
      </c>
      <c r="AA153" s="73">
        <v>444094</v>
      </c>
      <c r="AB153" s="89">
        <v>1803194.26</v>
      </c>
      <c r="AD153" s="89">
        <v>9156</v>
      </c>
      <c r="AE153" s="89">
        <v>757330.49</v>
      </c>
      <c r="AF153" s="89">
        <v>100269.37</v>
      </c>
      <c r="AI153" s="89">
        <v>1419</v>
      </c>
      <c r="AJ153" s="76">
        <f t="shared" si="17"/>
        <v>783109.16999999993</v>
      </c>
      <c r="AK153" s="31">
        <f t="shared" si="18"/>
        <v>83900</v>
      </c>
      <c r="AL153" s="21">
        <f t="shared" si="19"/>
        <v>699209.16999999993</v>
      </c>
      <c r="AM153" s="15">
        <f t="shared" si="20"/>
        <v>3039560.5</v>
      </c>
      <c r="AN153" s="16">
        <f t="shared" si="21"/>
        <v>2671369.12</v>
      </c>
      <c r="AO153" s="26">
        <f t="shared" si="22"/>
        <v>368191.37999999989</v>
      </c>
    </row>
    <row r="154" spans="1:41" x14ac:dyDescent="0.2">
      <c r="A154" t="s">
        <v>581</v>
      </c>
      <c r="B154" t="s">
        <v>583</v>
      </c>
      <c r="C154" s="71">
        <v>1868</v>
      </c>
      <c r="D154" s="58" t="s">
        <v>1414</v>
      </c>
      <c r="E154" s="327" t="s">
        <v>3354</v>
      </c>
      <c r="F154" s="88">
        <v>89967.69</v>
      </c>
      <c r="G154" s="88">
        <v>0</v>
      </c>
      <c r="H154" s="88">
        <v>-25161.38</v>
      </c>
      <c r="I154" s="44">
        <v>966270.2</v>
      </c>
      <c r="J154" s="44">
        <v>300422.49</v>
      </c>
      <c r="O154" s="231">
        <v>101675</v>
      </c>
      <c r="S154" s="44">
        <v>-344143.28</v>
      </c>
      <c r="T154" s="44">
        <v>1993235.29</v>
      </c>
      <c r="W154" s="73">
        <v>827941.7</v>
      </c>
      <c r="Y154" s="73">
        <v>632</v>
      </c>
      <c r="Z154" s="73">
        <v>1086720</v>
      </c>
      <c r="AA154" s="73">
        <v>61200</v>
      </c>
      <c r="AB154" s="89">
        <v>1254986</v>
      </c>
      <c r="AD154" s="89">
        <v>15560</v>
      </c>
      <c r="AE154" s="89">
        <v>792161.18</v>
      </c>
      <c r="AF154" s="89">
        <v>333054.53000000003</v>
      </c>
      <c r="AJ154" s="76">
        <f t="shared" si="17"/>
        <v>64806.31</v>
      </c>
      <c r="AK154" s="31">
        <f t="shared" si="18"/>
        <v>101675</v>
      </c>
      <c r="AL154" s="21">
        <f t="shared" si="19"/>
        <v>-36868.69</v>
      </c>
      <c r="AM154" s="15">
        <f t="shared" si="20"/>
        <v>1976493.7</v>
      </c>
      <c r="AN154" s="16">
        <f t="shared" si="21"/>
        <v>2395761.71</v>
      </c>
      <c r="AO154" s="26">
        <f t="shared" si="22"/>
        <v>-419268.01</v>
      </c>
    </row>
    <row r="157" spans="1:41" x14ac:dyDescent="0.2">
      <c r="D157" s="44"/>
    </row>
    <row r="158" spans="1:41" x14ac:dyDescent="0.2">
      <c r="D158" s="44"/>
    </row>
    <row r="159" spans="1:41" x14ac:dyDescent="0.2">
      <c r="D159" s="44"/>
      <c r="E159" s="327"/>
    </row>
    <row r="160" spans="1:41" x14ac:dyDescent="0.2">
      <c r="D160" s="44"/>
      <c r="E160" s="327"/>
    </row>
    <row r="161" spans="4:4" x14ac:dyDescent="0.2">
      <c r="D161" s="44"/>
    </row>
    <row r="162" spans="4:4" x14ac:dyDescent="0.2">
      <c r="D162" s="44"/>
    </row>
    <row r="163" spans="4:4" x14ac:dyDescent="0.2">
      <c r="D163" s="44"/>
    </row>
    <row r="164" spans="4:4" x14ac:dyDescent="0.2">
      <c r="D164" s="44"/>
    </row>
    <row r="165" spans="4:4" x14ac:dyDescent="0.2">
      <c r="D165" s="44"/>
    </row>
    <row r="183" spans="5:35" x14ac:dyDescent="0.2">
      <c r="E183" s="327"/>
    </row>
    <row r="186" spans="5:35" x14ac:dyDescent="0.2">
      <c r="E186" s="45"/>
      <c r="F186" s="233"/>
      <c r="G186" s="233"/>
      <c r="H186" s="233"/>
      <c r="I186" s="45"/>
      <c r="J186" s="45"/>
      <c r="K186" s="45"/>
      <c r="L186" s="45"/>
      <c r="M186" s="325"/>
      <c r="N186" s="325"/>
      <c r="O186" s="325"/>
      <c r="P186" s="325"/>
      <c r="Q186" s="45"/>
      <c r="R186" s="45"/>
      <c r="S186" s="45"/>
      <c r="T186" s="45"/>
      <c r="U186" s="234"/>
      <c r="V186" s="234"/>
      <c r="W186" s="234"/>
      <c r="X186" s="234"/>
      <c r="Y186" s="234"/>
      <c r="Z186" s="234"/>
      <c r="AA186" s="234"/>
      <c r="AB186" s="235"/>
      <c r="AC186" s="235"/>
      <c r="AD186" s="235"/>
      <c r="AE186" s="235"/>
      <c r="AF186" s="235"/>
      <c r="AG186" s="235"/>
      <c r="AH186" s="235"/>
      <c r="AI186" s="235"/>
    </row>
  </sheetData>
  <autoFilter ref="A1:AO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="70" zoomScaleNormal="70" workbookViewId="0">
      <selection activeCell="H12" sqref="H12"/>
    </sheetView>
  </sheetViews>
  <sheetFormatPr defaultRowHeight="15" x14ac:dyDescent="0.35"/>
  <cols>
    <col min="1" max="1" width="6.375" style="78" customWidth="1"/>
    <col min="2" max="2" width="14.125" style="78" customWidth="1"/>
    <col min="3" max="3" width="10.375" style="78" customWidth="1"/>
    <col min="4" max="4" width="9.625" style="78" customWidth="1"/>
    <col min="5" max="5" width="11.75" style="78" customWidth="1"/>
    <col min="6" max="6" width="13.625" style="78" customWidth="1"/>
    <col min="7" max="7" width="9.875" style="78" customWidth="1"/>
    <col min="8" max="8" width="45.5" style="78" customWidth="1"/>
    <col min="9" max="241" width="9" style="78"/>
    <col min="242" max="242" width="7.125" style="78" customWidth="1"/>
    <col min="243" max="243" width="12.75" style="78" customWidth="1"/>
    <col min="244" max="244" width="12.875" style="78" customWidth="1"/>
    <col min="245" max="248" width="10.375" style="78" customWidth="1"/>
    <col min="249" max="249" width="65.25" style="78" customWidth="1"/>
    <col min="250" max="497" width="9" style="78"/>
    <col min="498" max="498" width="7.125" style="78" customWidth="1"/>
    <col min="499" max="499" width="12.75" style="78" customWidth="1"/>
    <col min="500" max="500" width="12.875" style="78" customWidth="1"/>
    <col min="501" max="504" width="10.375" style="78" customWidth="1"/>
    <col min="505" max="505" width="65.25" style="78" customWidth="1"/>
    <col min="506" max="753" width="9" style="78"/>
    <col min="754" max="754" width="7.125" style="78" customWidth="1"/>
    <col min="755" max="755" width="12.75" style="78" customWidth="1"/>
    <col min="756" max="756" width="12.875" style="78" customWidth="1"/>
    <col min="757" max="760" width="10.375" style="78" customWidth="1"/>
    <col min="761" max="761" width="65.25" style="78" customWidth="1"/>
    <col min="762" max="1009" width="9" style="78"/>
    <col min="1010" max="1010" width="7.125" style="78" customWidth="1"/>
    <col min="1011" max="1011" width="12.75" style="78" customWidth="1"/>
    <col min="1012" max="1012" width="12.875" style="78" customWidth="1"/>
    <col min="1013" max="1016" width="10.375" style="78" customWidth="1"/>
    <col min="1017" max="1017" width="65.25" style="78" customWidth="1"/>
    <col min="1018" max="1265" width="9" style="78"/>
    <col min="1266" max="1266" width="7.125" style="78" customWidth="1"/>
    <col min="1267" max="1267" width="12.75" style="78" customWidth="1"/>
    <col min="1268" max="1268" width="12.875" style="78" customWidth="1"/>
    <col min="1269" max="1272" width="10.375" style="78" customWidth="1"/>
    <col min="1273" max="1273" width="65.25" style="78" customWidth="1"/>
    <col min="1274" max="1521" width="9" style="78"/>
    <col min="1522" max="1522" width="7.125" style="78" customWidth="1"/>
    <col min="1523" max="1523" width="12.75" style="78" customWidth="1"/>
    <col min="1524" max="1524" width="12.875" style="78" customWidth="1"/>
    <col min="1525" max="1528" width="10.375" style="78" customWidth="1"/>
    <col min="1529" max="1529" width="65.25" style="78" customWidth="1"/>
    <col min="1530" max="1777" width="9" style="78"/>
    <col min="1778" max="1778" width="7.125" style="78" customWidth="1"/>
    <col min="1779" max="1779" width="12.75" style="78" customWidth="1"/>
    <col min="1780" max="1780" width="12.875" style="78" customWidth="1"/>
    <col min="1781" max="1784" width="10.375" style="78" customWidth="1"/>
    <col min="1785" max="1785" width="65.25" style="78" customWidth="1"/>
    <col min="1786" max="2033" width="9" style="78"/>
    <col min="2034" max="2034" width="7.125" style="78" customWidth="1"/>
    <col min="2035" max="2035" width="12.75" style="78" customWidth="1"/>
    <col min="2036" max="2036" width="12.875" style="78" customWidth="1"/>
    <col min="2037" max="2040" width="10.375" style="78" customWidth="1"/>
    <col min="2041" max="2041" width="65.25" style="78" customWidth="1"/>
    <col min="2042" max="2289" width="9" style="78"/>
    <col min="2290" max="2290" width="7.125" style="78" customWidth="1"/>
    <col min="2291" max="2291" width="12.75" style="78" customWidth="1"/>
    <col min="2292" max="2292" width="12.875" style="78" customWidth="1"/>
    <col min="2293" max="2296" width="10.375" style="78" customWidth="1"/>
    <col min="2297" max="2297" width="65.25" style="78" customWidth="1"/>
    <col min="2298" max="2545" width="9" style="78"/>
    <col min="2546" max="2546" width="7.125" style="78" customWidth="1"/>
    <col min="2547" max="2547" width="12.75" style="78" customWidth="1"/>
    <col min="2548" max="2548" width="12.875" style="78" customWidth="1"/>
    <col min="2549" max="2552" width="10.375" style="78" customWidth="1"/>
    <col min="2553" max="2553" width="65.25" style="78" customWidth="1"/>
    <col min="2554" max="2801" width="9" style="78"/>
    <col min="2802" max="2802" width="7.125" style="78" customWidth="1"/>
    <col min="2803" max="2803" width="12.75" style="78" customWidth="1"/>
    <col min="2804" max="2804" width="12.875" style="78" customWidth="1"/>
    <col min="2805" max="2808" width="10.375" style="78" customWidth="1"/>
    <col min="2809" max="2809" width="65.25" style="78" customWidth="1"/>
    <col min="2810" max="3057" width="9" style="78"/>
    <col min="3058" max="3058" width="7.125" style="78" customWidth="1"/>
    <col min="3059" max="3059" width="12.75" style="78" customWidth="1"/>
    <col min="3060" max="3060" width="12.875" style="78" customWidth="1"/>
    <col min="3061" max="3064" width="10.375" style="78" customWidth="1"/>
    <col min="3065" max="3065" width="65.25" style="78" customWidth="1"/>
    <col min="3066" max="3313" width="9" style="78"/>
    <col min="3314" max="3314" width="7.125" style="78" customWidth="1"/>
    <col min="3315" max="3315" width="12.75" style="78" customWidth="1"/>
    <col min="3316" max="3316" width="12.875" style="78" customWidth="1"/>
    <col min="3317" max="3320" width="10.375" style="78" customWidth="1"/>
    <col min="3321" max="3321" width="65.25" style="78" customWidth="1"/>
    <col min="3322" max="3569" width="9" style="78"/>
    <col min="3570" max="3570" width="7.125" style="78" customWidth="1"/>
    <col min="3571" max="3571" width="12.75" style="78" customWidth="1"/>
    <col min="3572" max="3572" width="12.875" style="78" customWidth="1"/>
    <col min="3573" max="3576" width="10.375" style="78" customWidth="1"/>
    <col min="3577" max="3577" width="65.25" style="78" customWidth="1"/>
    <col min="3578" max="3825" width="9" style="78"/>
    <col min="3826" max="3826" width="7.125" style="78" customWidth="1"/>
    <col min="3827" max="3827" width="12.75" style="78" customWidth="1"/>
    <col min="3828" max="3828" width="12.875" style="78" customWidth="1"/>
    <col min="3829" max="3832" width="10.375" style="78" customWidth="1"/>
    <col min="3833" max="3833" width="65.25" style="78" customWidth="1"/>
    <col min="3834" max="4081" width="9" style="78"/>
    <col min="4082" max="4082" width="7.125" style="78" customWidth="1"/>
    <col min="4083" max="4083" width="12.75" style="78" customWidth="1"/>
    <col min="4084" max="4084" width="12.875" style="78" customWidth="1"/>
    <col min="4085" max="4088" width="10.375" style="78" customWidth="1"/>
    <col min="4089" max="4089" width="65.25" style="78" customWidth="1"/>
    <col min="4090" max="4337" width="9" style="78"/>
    <col min="4338" max="4338" width="7.125" style="78" customWidth="1"/>
    <col min="4339" max="4339" width="12.75" style="78" customWidth="1"/>
    <col min="4340" max="4340" width="12.875" style="78" customWidth="1"/>
    <col min="4341" max="4344" width="10.375" style="78" customWidth="1"/>
    <col min="4345" max="4345" width="65.25" style="78" customWidth="1"/>
    <col min="4346" max="4593" width="9" style="78"/>
    <col min="4594" max="4594" width="7.125" style="78" customWidth="1"/>
    <col min="4595" max="4595" width="12.75" style="78" customWidth="1"/>
    <col min="4596" max="4596" width="12.875" style="78" customWidth="1"/>
    <col min="4597" max="4600" width="10.375" style="78" customWidth="1"/>
    <col min="4601" max="4601" width="65.25" style="78" customWidth="1"/>
    <col min="4602" max="4849" width="9" style="78"/>
    <col min="4850" max="4850" width="7.125" style="78" customWidth="1"/>
    <col min="4851" max="4851" width="12.75" style="78" customWidth="1"/>
    <col min="4852" max="4852" width="12.875" style="78" customWidth="1"/>
    <col min="4853" max="4856" width="10.375" style="78" customWidth="1"/>
    <col min="4857" max="4857" width="65.25" style="78" customWidth="1"/>
    <col min="4858" max="5105" width="9" style="78"/>
    <col min="5106" max="5106" width="7.125" style="78" customWidth="1"/>
    <col min="5107" max="5107" width="12.75" style="78" customWidth="1"/>
    <col min="5108" max="5108" width="12.875" style="78" customWidth="1"/>
    <col min="5109" max="5112" width="10.375" style="78" customWidth="1"/>
    <col min="5113" max="5113" width="65.25" style="78" customWidth="1"/>
    <col min="5114" max="5361" width="9" style="78"/>
    <col min="5362" max="5362" width="7.125" style="78" customWidth="1"/>
    <col min="5363" max="5363" width="12.75" style="78" customWidth="1"/>
    <col min="5364" max="5364" width="12.875" style="78" customWidth="1"/>
    <col min="5365" max="5368" width="10.375" style="78" customWidth="1"/>
    <col min="5369" max="5369" width="65.25" style="78" customWidth="1"/>
    <col min="5370" max="5617" width="9" style="78"/>
    <col min="5618" max="5618" width="7.125" style="78" customWidth="1"/>
    <col min="5619" max="5619" width="12.75" style="78" customWidth="1"/>
    <col min="5620" max="5620" width="12.875" style="78" customWidth="1"/>
    <col min="5621" max="5624" width="10.375" style="78" customWidth="1"/>
    <col min="5625" max="5625" width="65.25" style="78" customWidth="1"/>
    <col min="5626" max="5873" width="9" style="78"/>
    <col min="5874" max="5874" width="7.125" style="78" customWidth="1"/>
    <col min="5875" max="5875" width="12.75" style="78" customWidth="1"/>
    <col min="5876" max="5876" width="12.875" style="78" customWidth="1"/>
    <col min="5877" max="5880" width="10.375" style="78" customWidth="1"/>
    <col min="5881" max="5881" width="65.25" style="78" customWidth="1"/>
    <col min="5882" max="6129" width="9" style="78"/>
    <col min="6130" max="6130" width="7.125" style="78" customWidth="1"/>
    <col min="6131" max="6131" width="12.75" style="78" customWidth="1"/>
    <col min="6132" max="6132" width="12.875" style="78" customWidth="1"/>
    <col min="6133" max="6136" width="10.375" style="78" customWidth="1"/>
    <col min="6137" max="6137" width="65.25" style="78" customWidth="1"/>
    <col min="6138" max="6385" width="9" style="78"/>
    <col min="6386" max="6386" width="7.125" style="78" customWidth="1"/>
    <col min="6387" max="6387" width="12.75" style="78" customWidth="1"/>
    <col min="6388" max="6388" width="12.875" style="78" customWidth="1"/>
    <col min="6389" max="6392" width="10.375" style="78" customWidth="1"/>
    <col min="6393" max="6393" width="65.25" style="78" customWidth="1"/>
    <col min="6394" max="6641" width="9" style="78"/>
    <col min="6642" max="6642" width="7.125" style="78" customWidth="1"/>
    <col min="6643" max="6643" width="12.75" style="78" customWidth="1"/>
    <col min="6644" max="6644" width="12.875" style="78" customWidth="1"/>
    <col min="6645" max="6648" width="10.375" style="78" customWidth="1"/>
    <col min="6649" max="6649" width="65.25" style="78" customWidth="1"/>
    <col min="6650" max="6897" width="9" style="78"/>
    <col min="6898" max="6898" width="7.125" style="78" customWidth="1"/>
    <col min="6899" max="6899" width="12.75" style="78" customWidth="1"/>
    <col min="6900" max="6900" width="12.875" style="78" customWidth="1"/>
    <col min="6901" max="6904" width="10.375" style="78" customWidth="1"/>
    <col min="6905" max="6905" width="65.25" style="78" customWidth="1"/>
    <col min="6906" max="7153" width="9" style="78"/>
    <col min="7154" max="7154" width="7.125" style="78" customWidth="1"/>
    <col min="7155" max="7155" width="12.75" style="78" customWidth="1"/>
    <col min="7156" max="7156" width="12.875" style="78" customWidth="1"/>
    <col min="7157" max="7160" width="10.375" style="78" customWidth="1"/>
    <col min="7161" max="7161" width="65.25" style="78" customWidth="1"/>
    <col min="7162" max="7409" width="9" style="78"/>
    <col min="7410" max="7410" width="7.125" style="78" customWidth="1"/>
    <col min="7411" max="7411" width="12.75" style="78" customWidth="1"/>
    <col min="7412" max="7412" width="12.875" style="78" customWidth="1"/>
    <col min="7413" max="7416" width="10.375" style="78" customWidth="1"/>
    <col min="7417" max="7417" width="65.25" style="78" customWidth="1"/>
    <col min="7418" max="7665" width="9" style="78"/>
    <col min="7666" max="7666" width="7.125" style="78" customWidth="1"/>
    <col min="7667" max="7667" width="12.75" style="78" customWidth="1"/>
    <col min="7668" max="7668" width="12.875" style="78" customWidth="1"/>
    <col min="7669" max="7672" width="10.375" style="78" customWidth="1"/>
    <col min="7673" max="7673" width="65.25" style="78" customWidth="1"/>
    <col min="7674" max="7921" width="9" style="78"/>
    <col min="7922" max="7922" width="7.125" style="78" customWidth="1"/>
    <col min="7923" max="7923" width="12.75" style="78" customWidth="1"/>
    <col min="7924" max="7924" width="12.875" style="78" customWidth="1"/>
    <col min="7925" max="7928" width="10.375" style="78" customWidth="1"/>
    <col min="7929" max="7929" width="65.25" style="78" customWidth="1"/>
    <col min="7930" max="8177" width="9" style="78"/>
    <col min="8178" max="8178" width="7.125" style="78" customWidth="1"/>
    <col min="8179" max="8179" width="12.75" style="78" customWidth="1"/>
    <col min="8180" max="8180" width="12.875" style="78" customWidth="1"/>
    <col min="8181" max="8184" width="10.375" style="78" customWidth="1"/>
    <col min="8185" max="8185" width="65.25" style="78" customWidth="1"/>
    <col min="8186" max="8433" width="9" style="78"/>
    <col min="8434" max="8434" width="7.125" style="78" customWidth="1"/>
    <col min="8435" max="8435" width="12.75" style="78" customWidth="1"/>
    <col min="8436" max="8436" width="12.875" style="78" customWidth="1"/>
    <col min="8437" max="8440" width="10.375" style="78" customWidth="1"/>
    <col min="8441" max="8441" width="65.25" style="78" customWidth="1"/>
    <col min="8442" max="8689" width="9" style="78"/>
    <col min="8690" max="8690" width="7.125" style="78" customWidth="1"/>
    <col min="8691" max="8691" width="12.75" style="78" customWidth="1"/>
    <col min="8692" max="8692" width="12.875" style="78" customWidth="1"/>
    <col min="8693" max="8696" width="10.375" style="78" customWidth="1"/>
    <col min="8697" max="8697" width="65.25" style="78" customWidth="1"/>
    <col min="8698" max="8945" width="9" style="78"/>
    <col min="8946" max="8946" width="7.125" style="78" customWidth="1"/>
    <col min="8947" max="8947" width="12.75" style="78" customWidth="1"/>
    <col min="8948" max="8948" width="12.875" style="78" customWidth="1"/>
    <col min="8949" max="8952" width="10.375" style="78" customWidth="1"/>
    <col min="8953" max="8953" width="65.25" style="78" customWidth="1"/>
    <col min="8954" max="9201" width="9" style="78"/>
    <col min="9202" max="9202" width="7.125" style="78" customWidth="1"/>
    <col min="9203" max="9203" width="12.75" style="78" customWidth="1"/>
    <col min="9204" max="9204" width="12.875" style="78" customWidth="1"/>
    <col min="9205" max="9208" width="10.375" style="78" customWidth="1"/>
    <col min="9209" max="9209" width="65.25" style="78" customWidth="1"/>
    <col min="9210" max="9457" width="9" style="78"/>
    <col min="9458" max="9458" width="7.125" style="78" customWidth="1"/>
    <col min="9459" max="9459" width="12.75" style="78" customWidth="1"/>
    <col min="9460" max="9460" width="12.875" style="78" customWidth="1"/>
    <col min="9461" max="9464" width="10.375" style="78" customWidth="1"/>
    <col min="9465" max="9465" width="65.25" style="78" customWidth="1"/>
    <col min="9466" max="9713" width="9" style="78"/>
    <col min="9714" max="9714" width="7.125" style="78" customWidth="1"/>
    <col min="9715" max="9715" width="12.75" style="78" customWidth="1"/>
    <col min="9716" max="9716" width="12.875" style="78" customWidth="1"/>
    <col min="9717" max="9720" width="10.375" style="78" customWidth="1"/>
    <col min="9721" max="9721" width="65.25" style="78" customWidth="1"/>
    <col min="9722" max="9969" width="9" style="78"/>
    <col min="9970" max="9970" width="7.125" style="78" customWidth="1"/>
    <col min="9971" max="9971" width="12.75" style="78" customWidth="1"/>
    <col min="9972" max="9972" width="12.875" style="78" customWidth="1"/>
    <col min="9973" max="9976" width="10.375" style="78" customWidth="1"/>
    <col min="9977" max="9977" width="65.25" style="78" customWidth="1"/>
    <col min="9978" max="10225" width="9" style="78"/>
    <col min="10226" max="10226" width="7.125" style="78" customWidth="1"/>
    <col min="10227" max="10227" width="12.75" style="78" customWidth="1"/>
    <col min="10228" max="10228" width="12.875" style="78" customWidth="1"/>
    <col min="10229" max="10232" width="10.375" style="78" customWidth="1"/>
    <col min="10233" max="10233" width="65.25" style="78" customWidth="1"/>
    <col min="10234" max="10481" width="9" style="78"/>
    <col min="10482" max="10482" width="7.125" style="78" customWidth="1"/>
    <col min="10483" max="10483" width="12.75" style="78" customWidth="1"/>
    <col min="10484" max="10484" width="12.875" style="78" customWidth="1"/>
    <col min="10485" max="10488" width="10.375" style="78" customWidth="1"/>
    <col min="10489" max="10489" width="65.25" style="78" customWidth="1"/>
    <col min="10490" max="10737" width="9" style="78"/>
    <col min="10738" max="10738" width="7.125" style="78" customWidth="1"/>
    <col min="10739" max="10739" width="12.75" style="78" customWidth="1"/>
    <col min="10740" max="10740" width="12.875" style="78" customWidth="1"/>
    <col min="10741" max="10744" width="10.375" style="78" customWidth="1"/>
    <col min="10745" max="10745" width="65.25" style="78" customWidth="1"/>
    <col min="10746" max="10993" width="9" style="78"/>
    <col min="10994" max="10994" width="7.125" style="78" customWidth="1"/>
    <col min="10995" max="10995" width="12.75" style="78" customWidth="1"/>
    <col min="10996" max="10996" width="12.875" style="78" customWidth="1"/>
    <col min="10997" max="11000" width="10.375" style="78" customWidth="1"/>
    <col min="11001" max="11001" width="65.25" style="78" customWidth="1"/>
    <col min="11002" max="11249" width="9" style="78"/>
    <col min="11250" max="11250" width="7.125" style="78" customWidth="1"/>
    <col min="11251" max="11251" width="12.75" style="78" customWidth="1"/>
    <col min="11252" max="11252" width="12.875" style="78" customWidth="1"/>
    <col min="11253" max="11256" width="10.375" style="78" customWidth="1"/>
    <col min="11257" max="11257" width="65.25" style="78" customWidth="1"/>
    <col min="11258" max="11505" width="9" style="78"/>
    <col min="11506" max="11506" width="7.125" style="78" customWidth="1"/>
    <col min="11507" max="11507" width="12.75" style="78" customWidth="1"/>
    <col min="11508" max="11508" width="12.875" style="78" customWidth="1"/>
    <col min="11509" max="11512" width="10.375" style="78" customWidth="1"/>
    <col min="11513" max="11513" width="65.25" style="78" customWidth="1"/>
    <col min="11514" max="11761" width="9" style="78"/>
    <col min="11762" max="11762" width="7.125" style="78" customWidth="1"/>
    <col min="11763" max="11763" width="12.75" style="78" customWidth="1"/>
    <col min="11764" max="11764" width="12.875" style="78" customWidth="1"/>
    <col min="11765" max="11768" width="10.375" style="78" customWidth="1"/>
    <col min="11769" max="11769" width="65.25" style="78" customWidth="1"/>
    <col min="11770" max="12017" width="9" style="78"/>
    <col min="12018" max="12018" width="7.125" style="78" customWidth="1"/>
    <col min="12019" max="12019" width="12.75" style="78" customWidth="1"/>
    <col min="12020" max="12020" width="12.875" style="78" customWidth="1"/>
    <col min="12021" max="12024" width="10.375" style="78" customWidth="1"/>
    <col min="12025" max="12025" width="65.25" style="78" customWidth="1"/>
    <col min="12026" max="12273" width="9" style="78"/>
    <col min="12274" max="12274" width="7.125" style="78" customWidth="1"/>
    <col min="12275" max="12275" width="12.75" style="78" customWidth="1"/>
    <col min="12276" max="12276" width="12.875" style="78" customWidth="1"/>
    <col min="12277" max="12280" width="10.375" style="78" customWidth="1"/>
    <col min="12281" max="12281" width="65.25" style="78" customWidth="1"/>
    <col min="12282" max="12529" width="9" style="78"/>
    <col min="12530" max="12530" width="7.125" style="78" customWidth="1"/>
    <col min="12531" max="12531" width="12.75" style="78" customWidth="1"/>
    <col min="12532" max="12532" width="12.875" style="78" customWidth="1"/>
    <col min="12533" max="12536" width="10.375" style="78" customWidth="1"/>
    <col min="12537" max="12537" width="65.25" style="78" customWidth="1"/>
    <col min="12538" max="12785" width="9" style="78"/>
    <col min="12786" max="12786" width="7.125" style="78" customWidth="1"/>
    <col min="12787" max="12787" width="12.75" style="78" customWidth="1"/>
    <col min="12788" max="12788" width="12.875" style="78" customWidth="1"/>
    <col min="12789" max="12792" width="10.375" style="78" customWidth="1"/>
    <col min="12793" max="12793" width="65.25" style="78" customWidth="1"/>
    <col min="12794" max="13041" width="9" style="78"/>
    <col min="13042" max="13042" width="7.125" style="78" customWidth="1"/>
    <col min="13043" max="13043" width="12.75" style="78" customWidth="1"/>
    <col min="13044" max="13044" width="12.875" style="78" customWidth="1"/>
    <col min="13045" max="13048" width="10.375" style="78" customWidth="1"/>
    <col min="13049" max="13049" width="65.25" style="78" customWidth="1"/>
    <col min="13050" max="13297" width="9" style="78"/>
    <col min="13298" max="13298" width="7.125" style="78" customWidth="1"/>
    <col min="13299" max="13299" width="12.75" style="78" customWidth="1"/>
    <col min="13300" max="13300" width="12.875" style="78" customWidth="1"/>
    <col min="13301" max="13304" width="10.375" style="78" customWidth="1"/>
    <col min="13305" max="13305" width="65.25" style="78" customWidth="1"/>
    <col min="13306" max="13553" width="9" style="78"/>
    <col min="13554" max="13554" width="7.125" style="78" customWidth="1"/>
    <col min="13555" max="13555" width="12.75" style="78" customWidth="1"/>
    <col min="13556" max="13556" width="12.875" style="78" customWidth="1"/>
    <col min="13557" max="13560" width="10.375" style="78" customWidth="1"/>
    <col min="13561" max="13561" width="65.25" style="78" customWidth="1"/>
    <col min="13562" max="13809" width="9" style="78"/>
    <col min="13810" max="13810" width="7.125" style="78" customWidth="1"/>
    <col min="13811" max="13811" width="12.75" style="78" customWidth="1"/>
    <col min="13812" max="13812" width="12.875" style="78" customWidth="1"/>
    <col min="13813" max="13816" width="10.375" style="78" customWidth="1"/>
    <col min="13817" max="13817" width="65.25" style="78" customWidth="1"/>
    <col min="13818" max="14065" width="9" style="78"/>
    <col min="14066" max="14066" width="7.125" style="78" customWidth="1"/>
    <col min="14067" max="14067" width="12.75" style="78" customWidth="1"/>
    <col min="14068" max="14068" width="12.875" style="78" customWidth="1"/>
    <col min="14069" max="14072" width="10.375" style="78" customWidth="1"/>
    <col min="14073" max="14073" width="65.25" style="78" customWidth="1"/>
    <col min="14074" max="14321" width="9" style="78"/>
    <col min="14322" max="14322" width="7.125" style="78" customWidth="1"/>
    <col min="14323" max="14323" width="12.75" style="78" customWidth="1"/>
    <col min="14324" max="14324" width="12.875" style="78" customWidth="1"/>
    <col min="14325" max="14328" width="10.375" style="78" customWidth="1"/>
    <col min="14329" max="14329" width="65.25" style="78" customWidth="1"/>
    <col min="14330" max="14577" width="9" style="78"/>
    <col min="14578" max="14578" width="7.125" style="78" customWidth="1"/>
    <col min="14579" max="14579" width="12.75" style="78" customWidth="1"/>
    <col min="14580" max="14580" width="12.875" style="78" customWidth="1"/>
    <col min="14581" max="14584" width="10.375" style="78" customWidth="1"/>
    <col min="14585" max="14585" width="65.25" style="78" customWidth="1"/>
    <col min="14586" max="14833" width="9" style="78"/>
    <col min="14834" max="14834" width="7.125" style="78" customWidth="1"/>
    <col min="14835" max="14835" width="12.75" style="78" customWidth="1"/>
    <col min="14836" max="14836" width="12.875" style="78" customWidth="1"/>
    <col min="14837" max="14840" width="10.375" style="78" customWidth="1"/>
    <col min="14841" max="14841" width="65.25" style="78" customWidth="1"/>
    <col min="14842" max="15089" width="9" style="78"/>
    <col min="15090" max="15090" width="7.125" style="78" customWidth="1"/>
    <col min="15091" max="15091" width="12.75" style="78" customWidth="1"/>
    <col min="15092" max="15092" width="12.875" style="78" customWidth="1"/>
    <col min="15093" max="15096" width="10.375" style="78" customWidth="1"/>
    <col min="15097" max="15097" width="65.25" style="78" customWidth="1"/>
    <col min="15098" max="15345" width="9" style="78"/>
    <col min="15346" max="15346" width="7.125" style="78" customWidth="1"/>
    <col min="15347" max="15347" width="12.75" style="78" customWidth="1"/>
    <col min="15348" max="15348" width="12.875" style="78" customWidth="1"/>
    <col min="15349" max="15352" width="10.375" style="78" customWidth="1"/>
    <col min="15353" max="15353" width="65.25" style="78" customWidth="1"/>
    <col min="15354" max="15601" width="9" style="78"/>
    <col min="15602" max="15602" width="7.125" style="78" customWidth="1"/>
    <col min="15603" max="15603" width="12.75" style="78" customWidth="1"/>
    <col min="15604" max="15604" width="12.875" style="78" customWidth="1"/>
    <col min="15605" max="15608" width="10.375" style="78" customWidth="1"/>
    <col min="15609" max="15609" width="65.25" style="78" customWidth="1"/>
    <col min="15610" max="15857" width="9" style="78"/>
    <col min="15858" max="15858" width="7.125" style="78" customWidth="1"/>
    <col min="15859" max="15859" width="12.75" style="78" customWidth="1"/>
    <col min="15860" max="15860" width="12.875" style="78" customWidth="1"/>
    <col min="15861" max="15864" width="10.375" style="78" customWidth="1"/>
    <col min="15865" max="15865" width="65.25" style="78" customWidth="1"/>
    <col min="15866" max="16113" width="9" style="78"/>
    <col min="16114" max="16114" width="7.125" style="78" customWidth="1"/>
    <col min="16115" max="16115" width="12.75" style="78" customWidth="1"/>
    <col min="16116" max="16116" width="12.875" style="78" customWidth="1"/>
    <col min="16117" max="16120" width="10.375" style="78" customWidth="1"/>
    <col min="16121" max="16121" width="65.25" style="78" customWidth="1"/>
    <col min="16122" max="16384" width="9" style="78"/>
  </cols>
  <sheetData>
    <row r="1" spans="1:8" ht="24" x14ac:dyDescent="0.55000000000000004">
      <c r="H1" s="326" t="s">
        <v>2455</v>
      </c>
    </row>
    <row r="2" spans="1:8" ht="24" x14ac:dyDescent="0.55000000000000004">
      <c r="A2" s="335" t="s">
        <v>1422</v>
      </c>
      <c r="B2" s="335"/>
      <c r="C2" s="335"/>
      <c r="D2" s="335"/>
      <c r="E2" s="335"/>
      <c r="F2" s="335"/>
      <c r="G2" s="335"/>
      <c r="H2" s="335"/>
    </row>
    <row r="3" spans="1:8" ht="24" x14ac:dyDescent="0.55000000000000004">
      <c r="A3" s="336" t="s">
        <v>3363</v>
      </c>
      <c r="B3" s="336"/>
      <c r="C3" s="336"/>
      <c r="D3" s="336"/>
      <c r="E3" s="336"/>
      <c r="F3" s="336"/>
      <c r="G3" s="336"/>
      <c r="H3" s="336"/>
    </row>
    <row r="4" spans="1:8" s="79" customFormat="1" ht="48" x14ac:dyDescent="0.35">
      <c r="A4" s="337" t="s">
        <v>63</v>
      </c>
      <c r="B4" s="337" t="s">
        <v>1423</v>
      </c>
      <c r="C4" s="210" t="s">
        <v>1424</v>
      </c>
      <c r="D4" s="211" t="s">
        <v>1425</v>
      </c>
      <c r="E4" s="339" t="s">
        <v>64</v>
      </c>
      <c r="F4" s="212" t="s">
        <v>65</v>
      </c>
      <c r="G4" s="341" t="s">
        <v>64</v>
      </c>
      <c r="H4" s="337" t="s">
        <v>1426</v>
      </c>
    </row>
    <row r="5" spans="1:8" s="79" customFormat="1" ht="24" x14ac:dyDescent="0.35">
      <c r="A5" s="338"/>
      <c r="B5" s="338"/>
      <c r="C5" s="210" t="s">
        <v>1427</v>
      </c>
      <c r="D5" s="213" t="s">
        <v>1427</v>
      </c>
      <c r="E5" s="340"/>
      <c r="F5" s="212" t="s">
        <v>1427</v>
      </c>
      <c r="G5" s="342"/>
      <c r="H5" s="338"/>
    </row>
    <row r="6" spans="1:8" s="242" customFormat="1" ht="24" x14ac:dyDescent="0.2">
      <c r="A6" s="236">
        <v>1</v>
      </c>
      <c r="B6" s="237" t="s">
        <v>57</v>
      </c>
      <c r="C6" s="238">
        <v>61</v>
      </c>
      <c r="D6" s="211">
        <f>C6-F6</f>
        <v>61</v>
      </c>
      <c r="E6" s="239">
        <f t="shared" ref="E6:E13" si="0">D6/C6*100</f>
        <v>100</v>
      </c>
      <c r="F6" s="212">
        <v>0</v>
      </c>
      <c r="G6" s="240">
        <f t="shared" ref="G6:G12" si="1">F6/C6*100</f>
        <v>0</v>
      </c>
      <c r="H6" s="241"/>
    </row>
    <row r="7" spans="1:8" s="242" customFormat="1" ht="24" x14ac:dyDescent="0.2">
      <c r="A7" s="236">
        <v>2</v>
      </c>
      <c r="B7" s="237" t="s">
        <v>61</v>
      </c>
      <c r="C7" s="238">
        <v>83</v>
      </c>
      <c r="D7" s="211">
        <f t="shared" ref="D7:D12" si="2">C7-F7</f>
        <v>83</v>
      </c>
      <c r="E7" s="239">
        <f t="shared" si="0"/>
        <v>100</v>
      </c>
      <c r="F7" s="212">
        <v>0</v>
      </c>
      <c r="G7" s="240">
        <f t="shared" si="1"/>
        <v>0</v>
      </c>
      <c r="H7" s="241"/>
    </row>
    <row r="8" spans="1:8" ht="24" x14ac:dyDescent="0.55000000000000004">
      <c r="A8" s="171">
        <v>3</v>
      </c>
      <c r="B8" s="142" t="s">
        <v>62</v>
      </c>
      <c r="C8" s="214">
        <v>210</v>
      </c>
      <c r="D8" s="211">
        <f t="shared" si="2"/>
        <v>209</v>
      </c>
      <c r="E8" s="215">
        <f t="shared" si="0"/>
        <v>99.523809523809518</v>
      </c>
      <c r="F8" s="216">
        <v>1</v>
      </c>
      <c r="G8" s="217">
        <f t="shared" si="1"/>
        <v>0.47619047619047622</v>
      </c>
      <c r="H8" s="218" t="s">
        <v>3370</v>
      </c>
    </row>
    <row r="9" spans="1:8" ht="24" x14ac:dyDescent="0.55000000000000004">
      <c r="A9" s="171">
        <v>4</v>
      </c>
      <c r="B9" s="142" t="s">
        <v>58</v>
      </c>
      <c r="C9" s="214">
        <v>127</v>
      </c>
      <c r="D9" s="211">
        <f t="shared" si="2"/>
        <v>127</v>
      </c>
      <c r="E9" s="215">
        <f t="shared" si="0"/>
        <v>100</v>
      </c>
      <c r="F9" s="216">
        <v>0</v>
      </c>
      <c r="G9" s="217">
        <f t="shared" si="1"/>
        <v>0</v>
      </c>
      <c r="H9" s="142"/>
    </row>
    <row r="10" spans="1:8" ht="24" x14ac:dyDescent="0.55000000000000004">
      <c r="A10" s="171">
        <v>5</v>
      </c>
      <c r="B10" s="142" t="s">
        <v>60</v>
      </c>
      <c r="C10" s="214">
        <v>74</v>
      </c>
      <c r="D10" s="211">
        <f t="shared" si="2"/>
        <v>74</v>
      </c>
      <c r="E10" s="215">
        <f t="shared" si="0"/>
        <v>100</v>
      </c>
      <c r="F10" s="216">
        <v>0</v>
      </c>
      <c r="G10" s="217">
        <f t="shared" si="1"/>
        <v>0</v>
      </c>
      <c r="H10" s="142"/>
    </row>
    <row r="11" spans="1:8" ht="24" x14ac:dyDescent="0.55000000000000004">
      <c r="A11" s="171">
        <v>6</v>
      </c>
      <c r="B11" s="142" t="s">
        <v>59</v>
      </c>
      <c r="C11" s="214">
        <v>168</v>
      </c>
      <c r="D11" s="211">
        <f t="shared" si="2"/>
        <v>168</v>
      </c>
      <c r="E11" s="215">
        <f t="shared" si="0"/>
        <v>100</v>
      </c>
      <c r="F11" s="216">
        <v>0</v>
      </c>
      <c r="G11" s="217">
        <f t="shared" si="1"/>
        <v>0</v>
      </c>
      <c r="H11" s="142"/>
    </row>
    <row r="12" spans="1:8" ht="24" x14ac:dyDescent="0.55000000000000004">
      <c r="A12" s="171">
        <v>7</v>
      </c>
      <c r="B12" s="142" t="s">
        <v>56</v>
      </c>
      <c r="C12" s="214">
        <v>151</v>
      </c>
      <c r="D12" s="211">
        <f t="shared" si="2"/>
        <v>149</v>
      </c>
      <c r="E12" s="215">
        <f t="shared" si="0"/>
        <v>98.675496688741731</v>
      </c>
      <c r="F12" s="216">
        <v>2</v>
      </c>
      <c r="G12" s="219">
        <f t="shared" si="1"/>
        <v>1.3245033112582782</v>
      </c>
      <c r="H12" s="218" t="s">
        <v>3371</v>
      </c>
    </row>
    <row r="13" spans="1:8" ht="24.75" thickBot="1" x14ac:dyDescent="0.6">
      <c r="A13" s="330" t="s">
        <v>1428</v>
      </c>
      <c r="B13" s="331"/>
      <c r="C13" s="220">
        <f>SUM(C6:C12)</f>
        <v>874</v>
      </c>
      <c r="D13" s="221">
        <f>SUM(D6:D12)</f>
        <v>871</v>
      </c>
      <c r="E13" s="222">
        <f t="shared" si="0"/>
        <v>99.656750572082373</v>
      </c>
      <c r="F13" s="223">
        <f>SUM(F6:F12)</f>
        <v>3</v>
      </c>
      <c r="G13" s="224">
        <f>F13/C13*100</f>
        <v>0.34324942791762014</v>
      </c>
      <c r="H13" s="225"/>
    </row>
    <row r="14" spans="1:8" ht="24.75" thickTop="1" x14ac:dyDescent="0.55000000000000004">
      <c r="A14" s="94"/>
      <c r="B14" s="226" t="s">
        <v>1423</v>
      </c>
      <c r="C14" s="100" t="s">
        <v>1429</v>
      </c>
      <c r="D14" s="100" t="s">
        <v>1430</v>
      </c>
      <c r="E14" s="94"/>
      <c r="F14" s="94"/>
      <c r="G14" s="94"/>
      <c r="H14" s="94"/>
    </row>
    <row r="15" spans="1:8" x14ac:dyDescent="0.35">
      <c r="B15" s="80" t="s">
        <v>57</v>
      </c>
      <c r="C15" s="83">
        <f t="shared" ref="C15:C22" si="3">E6</f>
        <v>100</v>
      </c>
      <c r="D15" s="84">
        <f t="shared" ref="D15:D22" si="4">G6</f>
        <v>0</v>
      </c>
    </row>
    <row r="16" spans="1:8" x14ac:dyDescent="0.35">
      <c r="B16" s="80" t="s">
        <v>61</v>
      </c>
      <c r="C16" s="83">
        <f t="shared" si="3"/>
        <v>100</v>
      </c>
      <c r="D16" s="84">
        <f t="shared" si="4"/>
        <v>0</v>
      </c>
    </row>
    <row r="17" spans="2:4" x14ac:dyDescent="0.35">
      <c r="B17" s="80" t="s">
        <v>62</v>
      </c>
      <c r="C17" s="83">
        <f t="shared" si="3"/>
        <v>99.523809523809518</v>
      </c>
      <c r="D17" s="84">
        <f t="shared" si="4"/>
        <v>0.47619047619047622</v>
      </c>
    </row>
    <row r="18" spans="2:4" x14ac:dyDescent="0.35">
      <c r="B18" s="80" t="s">
        <v>58</v>
      </c>
      <c r="C18" s="83">
        <f t="shared" si="3"/>
        <v>100</v>
      </c>
      <c r="D18" s="84">
        <f t="shared" si="4"/>
        <v>0</v>
      </c>
    </row>
    <row r="19" spans="2:4" x14ac:dyDescent="0.35">
      <c r="B19" s="80" t="s">
        <v>60</v>
      </c>
      <c r="C19" s="83">
        <f t="shared" si="3"/>
        <v>100</v>
      </c>
      <c r="D19" s="84">
        <f t="shared" si="4"/>
        <v>0</v>
      </c>
    </row>
    <row r="20" spans="2:4" x14ac:dyDescent="0.35">
      <c r="B20" s="80" t="s">
        <v>59</v>
      </c>
      <c r="C20" s="83">
        <f t="shared" si="3"/>
        <v>100</v>
      </c>
      <c r="D20" s="84">
        <f t="shared" si="4"/>
        <v>0</v>
      </c>
    </row>
    <row r="21" spans="2:4" x14ac:dyDescent="0.35">
      <c r="B21" s="80" t="s">
        <v>56</v>
      </c>
      <c r="C21" s="83">
        <f t="shared" si="3"/>
        <v>98.675496688741731</v>
      </c>
      <c r="D21" s="84">
        <f t="shared" si="4"/>
        <v>1.3245033112582782</v>
      </c>
    </row>
    <row r="22" spans="2:4" x14ac:dyDescent="0.35">
      <c r="B22" s="81" t="s">
        <v>1428</v>
      </c>
      <c r="C22" s="83">
        <f t="shared" si="3"/>
        <v>99.656750572082373</v>
      </c>
      <c r="D22" s="84">
        <f t="shared" si="4"/>
        <v>0.34324942791762014</v>
      </c>
    </row>
    <row r="23" spans="2:4" x14ac:dyDescent="0.35">
      <c r="C23" s="82"/>
    </row>
    <row r="34" spans="1:4" x14ac:dyDescent="0.35">
      <c r="A34" s="85"/>
    </row>
    <row r="35" spans="1:4" x14ac:dyDescent="0.35">
      <c r="A35" s="85"/>
    </row>
    <row r="36" spans="1:4" x14ac:dyDescent="0.35">
      <c r="B36" s="86"/>
      <c r="C36" s="332"/>
      <c r="D36" s="332"/>
    </row>
    <row r="37" spans="1:4" x14ac:dyDescent="0.35">
      <c r="B37" s="85"/>
      <c r="C37" s="333"/>
      <c r="D37" s="333"/>
    </row>
    <row r="38" spans="1:4" x14ac:dyDescent="0.35">
      <c r="B38" s="85"/>
      <c r="C38" s="334"/>
      <c r="D38" s="334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05" t="s">
        <v>1432</v>
      </c>
      <c r="B1" s="306"/>
      <c r="C1" s="306"/>
      <c r="D1" s="306"/>
      <c r="E1" s="307"/>
    </row>
    <row r="2" spans="1:5" x14ac:dyDescent="0.2">
      <c r="A2" s="308" t="s">
        <v>1433</v>
      </c>
      <c r="B2" s="300" t="s">
        <v>1434</v>
      </c>
      <c r="C2" s="301"/>
      <c r="D2" s="299"/>
      <c r="E2" s="309"/>
    </row>
    <row r="3" spans="1:5" x14ac:dyDescent="0.2">
      <c r="A3" s="308" t="s">
        <v>1435</v>
      </c>
      <c r="B3" s="300" t="s">
        <v>1434</v>
      </c>
      <c r="C3" s="301"/>
      <c r="D3" s="299"/>
      <c r="E3" s="309"/>
    </row>
    <row r="4" spans="1:5" ht="14.25" customHeight="1" x14ac:dyDescent="0.2">
      <c r="A4" s="308" t="s">
        <v>1436</v>
      </c>
      <c r="B4" s="367" t="s">
        <v>1437</v>
      </c>
      <c r="C4" s="368"/>
      <c r="D4" s="299"/>
      <c r="E4" s="309"/>
    </row>
    <row r="5" spans="1:5" x14ac:dyDescent="0.2">
      <c r="A5" s="308"/>
      <c r="B5" s="367"/>
      <c r="C5" s="368"/>
      <c r="D5" s="299"/>
      <c r="E5" s="309"/>
    </row>
    <row r="6" spans="1:5" x14ac:dyDescent="0.2">
      <c r="A6" s="371"/>
      <c r="B6" s="372"/>
      <c r="C6" s="372"/>
      <c r="D6" s="372"/>
      <c r="E6" s="373"/>
    </row>
    <row r="7" spans="1:5" x14ac:dyDescent="0.2">
      <c r="A7" s="310" t="s">
        <v>1438</v>
      </c>
      <c r="B7" s="369" t="s">
        <v>55</v>
      </c>
      <c r="C7" s="370"/>
      <c r="D7" s="302" t="s">
        <v>1423</v>
      </c>
      <c r="E7" s="311">
        <v>242248</v>
      </c>
    </row>
    <row r="8" spans="1:5" x14ac:dyDescent="0.2">
      <c r="A8" s="312" t="s">
        <v>1439</v>
      </c>
      <c r="B8" s="363"/>
      <c r="C8" s="364"/>
      <c r="D8" s="303" t="s">
        <v>56</v>
      </c>
      <c r="E8" s="313"/>
    </row>
    <row r="9" spans="1:5" x14ac:dyDescent="0.2">
      <c r="A9" s="314" t="s">
        <v>1440</v>
      </c>
      <c r="B9" s="365"/>
      <c r="C9" s="366"/>
      <c r="D9" s="304" t="s">
        <v>56</v>
      </c>
      <c r="E9" s="315"/>
    </row>
    <row r="10" spans="1:5" x14ac:dyDescent="0.2">
      <c r="A10" s="312" t="s">
        <v>1441</v>
      </c>
      <c r="B10" s="363"/>
      <c r="C10" s="364"/>
      <c r="D10" s="303" t="s">
        <v>56</v>
      </c>
      <c r="E10" s="313"/>
    </row>
    <row r="11" spans="1:5" x14ac:dyDescent="0.2">
      <c r="A11" s="314" t="s">
        <v>1442</v>
      </c>
      <c r="B11" s="365"/>
      <c r="C11" s="366"/>
      <c r="D11" s="304" t="s">
        <v>56</v>
      </c>
      <c r="E11" s="315"/>
    </row>
    <row r="12" spans="1:5" x14ac:dyDescent="0.2">
      <c r="A12" s="312" t="s">
        <v>1443</v>
      </c>
      <c r="B12" s="363"/>
      <c r="C12" s="364"/>
      <c r="D12" s="303" t="s">
        <v>56</v>
      </c>
      <c r="E12" s="313"/>
    </row>
    <row r="13" spans="1:5" x14ac:dyDescent="0.2">
      <c r="A13" s="314" t="s">
        <v>1444</v>
      </c>
      <c r="B13" s="365"/>
      <c r="C13" s="366"/>
      <c r="D13" s="304" t="s">
        <v>56</v>
      </c>
      <c r="E13" s="315"/>
    </row>
    <row r="14" spans="1:5" x14ac:dyDescent="0.2">
      <c r="A14" s="312" t="s">
        <v>1445</v>
      </c>
      <c r="B14" s="363"/>
      <c r="C14" s="364"/>
      <c r="D14" s="303" t="s">
        <v>56</v>
      </c>
      <c r="E14" s="313"/>
    </row>
    <row r="15" spans="1:5" x14ac:dyDescent="0.2">
      <c r="A15" s="314" t="s">
        <v>1446</v>
      </c>
      <c r="B15" s="365"/>
      <c r="C15" s="366"/>
      <c r="D15" s="304" t="s">
        <v>56</v>
      </c>
      <c r="E15" s="315"/>
    </row>
    <row r="16" spans="1:5" x14ac:dyDescent="0.2">
      <c r="A16" s="312" t="s">
        <v>1447</v>
      </c>
      <c r="B16" s="363"/>
      <c r="C16" s="364"/>
      <c r="D16" s="303" t="s">
        <v>56</v>
      </c>
      <c r="E16" s="313"/>
    </row>
    <row r="17" spans="1:5" x14ac:dyDescent="0.2">
      <c r="A17" s="314" t="s">
        <v>1448</v>
      </c>
      <c r="B17" s="365"/>
      <c r="C17" s="366"/>
      <c r="D17" s="304" t="s">
        <v>56</v>
      </c>
      <c r="E17" s="315"/>
    </row>
    <row r="18" spans="1:5" x14ac:dyDescent="0.2">
      <c r="A18" s="312" t="s">
        <v>1449</v>
      </c>
      <c r="B18" s="363"/>
      <c r="C18" s="364"/>
      <c r="D18" s="303" t="s">
        <v>56</v>
      </c>
      <c r="E18" s="313"/>
    </row>
    <row r="19" spans="1:5" x14ac:dyDescent="0.2">
      <c r="A19" s="314" t="s">
        <v>1450</v>
      </c>
      <c r="B19" s="365"/>
      <c r="C19" s="366"/>
      <c r="D19" s="304" t="s">
        <v>56</v>
      </c>
      <c r="E19" s="315"/>
    </row>
    <row r="20" spans="1:5" x14ac:dyDescent="0.2">
      <c r="A20" s="351" t="s">
        <v>1451</v>
      </c>
      <c r="B20" s="353" t="s">
        <v>1452</v>
      </c>
      <c r="C20" s="354"/>
      <c r="D20" s="357" t="s">
        <v>56</v>
      </c>
      <c r="E20" s="316" t="s">
        <v>1453</v>
      </c>
    </row>
    <row r="21" spans="1:5" x14ac:dyDescent="0.2">
      <c r="A21" s="359"/>
      <c r="B21" s="360"/>
      <c r="C21" s="361"/>
      <c r="D21" s="362"/>
      <c r="E21" s="317" t="s">
        <v>1454</v>
      </c>
    </row>
    <row r="22" spans="1:5" x14ac:dyDescent="0.2">
      <c r="A22" s="343" t="s">
        <v>1455</v>
      </c>
      <c r="B22" s="345" t="s">
        <v>1452</v>
      </c>
      <c r="C22" s="346"/>
      <c r="D22" s="349" t="s">
        <v>56</v>
      </c>
      <c r="E22" s="318" t="s">
        <v>1453</v>
      </c>
    </row>
    <row r="23" spans="1:5" x14ac:dyDescent="0.2">
      <c r="A23" s="344"/>
      <c r="B23" s="347"/>
      <c r="C23" s="348"/>
      <c r="D23" s="350"/>
      <c r="E23" s="319" t="s">
        <v>1454</v>
      </c>
    </row>
    <row r="24" spans="1:5" x14ac:dyDescent="0.2">
      <c r="A24" s="351" t="s">
        <v>1456</v>
      </c>
      <c r="B24" s="353" t="s">
        <v>1452</v>
      </c>
      <c r="C24" s="354"/>
      <c r="D24" s="357" t="s">
        <v>56</v>
      </c>
      <c r="E24" s="316" t="s">
        <v>1453</v>
      </c>
    </row>
    <row r="25" spans="1:5" x14ac:dyDescent="0.2">
      <c r="A25" s="359"/>
      <c r="B25" s="360"/>
      <c r="C25" s="361"/>
      <c r="D25" s="362"/>
      <c r="E25" s="317" t="s">
        <v>1454</v>
      </c>
    </row>
    <row r="26" spans="1:5" x14ac:dyDescent="0.2">
      <c r="A26" s="343" t="s">
        <v>1457</v>
      </c>
      <c r="B26" s="345" t="s">
        <v>1452</v>
      </c>
      <c r="C26" s="346"/>
      <c r="D26" s="349" t="s">
        <v>56</v>
      </c>
      <c r="E26" s="318" t="s">
        <v>1453</v>
      </c>
    </row>
    <row r="27" spans="1:5" x14ac:dyDescent="0.2">
      <c r="A27" s="344"/>
      <c r="B27" s="347"/>
      <c r="C27" s="348"/>
      <c r="D27" s="350"/>
      <c r="E27" s="319" t="s">
        <v>1454</v>
      </c>
    </row>
    <row r="28" spans="1:5" x14ac:dyDescent="0.2">
      <c r="A28" s="351" t="s">
        <v>1458</v>
      </c>
      <c r="B28" s="353" t="s">
        <v>1452</v>
      </c>
      <c r="C28" s="354"/>
      <c r="D28" s="357" t="s">
        <v>56</v>
      </c>
      <c r="E28" s="316" t="s">
        <v>1453</v>
      </c>
    </row>
    <row r="29" spans="1:5" x14ac:dyDescent="0.2">
      <c r="A29" s="359"/>
      <c r="B29" s="360"/>
      <c r="C29" s="361"/>
      <c r="D29" s="362"/>
      <c r="E29" s="317" t="s">
        <v>1454</v>
      </c>
    </row>
    <row r="30" spans="1:5" x14ac:dyDescent="0.2">
      <c r="A30" s="343" t="s">
        <v>1459</v>
      </c>
      <c r="B30" s="345" t="s">
        <v>1452</v>
      </c>
      <c r="C30" s="346"/>
      <c r="D30" s="349" t="s">
        <v>56</v>
      </c>
      <c r="E30" s="318" t="s">
        <v>1453</v>
      </c>
    </row>
    <row r="31" spans="1:5" x14ac:dyDescent="0.2">
      <c r="A31" s="344"/>
      <c r="B31" s="347"/>
      <c r="C31" s="348"/>
      <c r="D31" s="350"/>
      <c r="E31" s="319" t="s">
        <v>1454</v>
      </c>
    </row>
    <row r="32" spans="1:5" x14ac:dyDescent="0.2">
      <c r="A32" s="351" t="s">
        <v>1460</v>
      </c>
      <c r="B32" s="353" t="s">
        <v>1452</v>
      </c>
      <c r="C32" s="354"/>
      <c r="D32" s="357" t="s">
        <v>56</v>
      </c>
      <c r="E32" s="316" t="s">
        <v>1453</v>
      </c>
    </row>
    <row r="33" spans="1:5" x14ac:dyDescent="0.2">
      <c r="A33" s="359"/>
      <c r="B33" s="360"/>
      <c r="C33" s="361"/>
      <c r="D33" s="362"/>
      <c r="E33" s="317" t="s">
        <v>1454</v>
      </c>
    </row>
    <row r="34" spans="1:5" x14ac:dyDescent="0.2">
      <c r="A34" s="343" t="s">
        <v>1461</v>
      </c>
      <c r="B34" s="345" t="s">
        <v>1452</v>
      </c>
      <c r="C34" s="346"/>
      <c r="D34" s="349" t="s">
        <v>56</v>
      </c>
      <c r="E34" s="318" t="s">
        <v>1453</v>
      </c>
    </row>
    <row r="35" spans="1:5" x14ac:dyDescent="0.2">
      <c r="A35" s="344"/>
      <c r="B35" s="347"/>
      <c r="C35" s="348"/>
      <c r="D35" s="350"/>
      <c r="E35" s="319" t="s">
        <v>1454</v>
      </c>
    </row>
    <row r="36" spans="1:5" x14ac:dyDescent="0.2">
      <c r="A36" s="351" t="s">
        <v>1462</v>
      </c>
      <c r="B36" s="353" t="s">
        <v>1452</v>
      </c>
      <c r="C36" s="354"/>
      <c r="D36" s="357" t="s">
        <v>56</v>
      </c>
      <c r="E36" s="316" t="s">
        <v>1453</v>
      </c>
    </row>
    <row r="37" spans="1:5" x14ac:dyDescent="0.2">
      <c r="A37" s="359"/>
      <c r="B37" s="360"/>
      <c r="C37" s="361"/>
      <c r="D37" s="362"/>
      <c r="E37" s="317" t="s">
        <v>1454</v>
      </c>
    </row>
    <row r="38" spans="1:5" x14ac:dyDescent="0.2">
      <c r="A38" s="343" t="s">
        <v>1463</v>
      </c>
      <c r="B38" s="345" t="s">
        <v>1452</v>
      </c>
      <c r="C38" s="346"/>
      <c r="D38" s="349" t="s">
        <v>56</v>
      </c>
      <c r="E38" s="318" t="s">
        <v>1453</v>
      </c>
    </row>
    <row r="39" spans="1:5" x14ac:dyDescent="0.2">
      <c r="A39" s="344"/>
      <c r="B39" s="347"/>
      <c r="C39" s="348"/>
      <c r="D39" s="350"/>
      <c r="E39" s="319" t="s">
        <v>1454</v>
      </c>
    </row>
    <row r="40" spans="1:5" x14ac:dyDescent="0.2">
      <c r="A40" s="351" t="s">
        <v>1464</v>
      </c>
      <c r="B40" s="353" t="s">
        <v>1452</v>
      </c>
      <c r="C40" s="354"/>
      <c r="D40" s="357" t="s">
        <v>56</v>
      </c>
      <c r="E40" s="316" t="s">
        <v>1453</v>
      </c>
    </row>
    <row r="41" spans="1:5" x14ac:dyDescent="0.2">
      <c r="A41" s="359"/>
      <c r="B41" s="360"/>
      <c r="C41" s="361"/>
      <c r="D41" s="362"/>
      <c r="E41" s="317" t="s">
        <v>1454</v>
      </c>
    </row>
    <row r="42" spans="1:5" x14ac:dyDescent="0.2">
      <c r="A42" s="343" t="s">
        <v>1465</v>
      </c>
      <c r="B42" s="345" t="s">
        <v>1452</v>
      </c>
      <c r="C42" s="346"/>
      <c r="D42" s="349" t="s">
        <v>56</v>
      </c>
      <c r="E42" s="318" t="s">
        <v>1453</v>
      </c>
    </row>
    <row r="43" spans="1:5" x14ac:dyDescent="0.2">
      <c r="A43" s="344"/>
      <c r="B43" s="347"/>
      <c r="C43" s="348"/>
      <c r="D43" s="350"/>
      <c r="E43" s="319" t="s">
        <v>1454</v>
      </c>
    </row>
    <row r="44" spans="1:5" x14ac:dyDescent="0.2">
      <c r="A44" s="351" t="s">
        <v>1466</v>
      </c>
      <c r="B44" s="353" t="s">
        <v>1452</v>
      </c>
      <c r="C44" s="354"/>
      <c r="D44" s="357" t="s">
        <v>56</v>
      </c>
      <c r="E44" s="316" t="s">
        <v>1453</v>
      </c>
    </row>
    <row r="45" spans="1:5" x14ac:dyDescent="0.2">
      <c r="A45" s="359"/>
      <c r="B45" s="360"/>
      <c r="C45" s="361"/>
      <c r="D45" s="362"/>
      <c r="E45" s="317" t="s">
        <v>1454</v>
      </c>
    </row>
    <row r="46" spans="1:5" x14ac:dyDescent="0.2">
      <c r="A46" s="343" t="s">
        <v>1467</v>
      </c>
      <c r="B46" s="345" t="s">
        <v>1452</v>
      </c>
      <c r="C46" s="346"/>
      <c r="D46" s="349" t="s">
        <v>56</v>
      </c>
      <c r="E46" s="318" t="s">
        <v>1453</v>
      </c>
    </row>
    <row r="47" spans="1:5" x14ac:dyDescent="0.2">
      <c r="A47" s="344"/>
      <c r="B47" s="347"/>
      <c r="C47" s="348"/>
      <c r="D47" s="350"/>
      <c r="E47" s="319" t="s">
        <v>1454</v>
      </c>
    </row>
    <row r="48" spans="1:5" x14ac:dyDescent="0.2">
      <c r="A48" s="351" t="s">
        <v>1468</v>
      </c>
      <c r="B48" s="353" t="s">
        <v>1452</v>
      </c>
      <c r="C48" s="354"/>
      <c r="D48" s="357" t="s">
        <v>56</v>
      </c>
      <c r="E48" s="316" t="s">
        <v>1453</v>
      </c>
    </row>
    <row r="49" spans="1:5" x14ac:dyDescent="0.2">
      <c r="A49" s="359"/>
      <c r="B49" s="360"/>
      <c r="C49" s="361"/>
      <c r="D49" s="362"/>
      <c r="E49" s="317" t="s">
        <v>1454</v>
      </c>
    </row>
    <row r="50" spans="1:5" x14ac:dyDescent="0.2">
      <c r="A50" s="343" t="s">
        <v>1469</v>
      </c>
      <c r="B50" s="345" t="s">
        <v>1452</v>
      </c>
      <c r="C50" s="346"/>
      <c r="D50" s="349" t="s">
        <v>56</v>
      </c>
      <c r="E50" s="318" t="s">
        <v>1453</v>
      </c>
    </row>
    <row r="51" spans="1:5" x14ac:dyDescent="0.2">
      <c r="A51" s="344"/>
      <c r="B51" s="347"/>
      <c r="C51" s="348"/>
      <c r="D51" s="350"/>
      <c r="E51" s="319" t="s">
        <v>1454</v>
      </c>
    </row>
    <row r="52" spans="1:5" x14ac:dyDescent="0.2">
      <c r="A52" s="351" t="s">
        <v>1470</v>
      </c>
      <c r="B52" s="353" t="s">
        <v>1452</v>
      </c>
      <c r="C52" s="354"/>
      <c r="D52" s="357" t="s">
        <v>56</v>
      </c>
      <c r="E52" s="316" t="s">
        <v>1453</v>
      </c>
    </row>
    <row r="53" spans="1:5" x14ac:dyDescent="0.2">
      <c r="A53" s="359"/>
      <c r="B53" s="360"/>
      <c r="C53" s="361"/>
      <c r="D53" s="362"/>
      <c r="E53" s="317" t="s">
        <v>1454</v>
      </c>
    </row>
    <row r="54" spans="1:5" x14ac:dyDescent="0.2">
      <c r="A54" s="343" t="s">
        <v>1471</v>
      </c>
      <c r="B54" s="345" t="s">
        <v>1452</v>
      </c>
      <c r="C54" s="346"/>
      <c r="D54" s="349" t="s">
        <v>56</v>
      </c>
      <c r="E54" s="318" t="s">
        <v>1453</v>
      </c>
    </row>
    <row r="55" spans="1:5" x14ac:dyDescent="0.2">
      <c r="A55" s="344"/>
      <c r="B55" s="347"/>
      <c r="C55" s="348"/>
      <c r="D55" s="350"/>
      <c r="E55" s="319" t="s">
        <v>1454</v>
      </c>
    </row>
    <row r="56" spans="1:5" x14ac:dyDescent="0.2">
      <c r="A56" s="351" t="s">
        <v>1472</v>
      </c>
      <c r="B56" s="353" t="s">
        <v>1452</v>
      </c>
      <c r="C56" s="354"/>
      <c r="D56" s="357" t="s">
        <v>56</v>
      </c>
      <c r="E56" s="316" t="s">
        <v>1453</v>
      </c>
    </row>
    <row r="57" spans="1:5" x14ac:dyDescent="0.2">
      <c r="A57" s="359"/>
      <c r="B57" s="360"/>
      <c r="C57" s="361"/>
      <c r="D57" s="362"/>
      <c r="E57" s="317" t="s">
        <v>1454</v>
      </c>
    </row>
    <row r="58" spans="1:5" x14ac:dyDescent="0.2">
      <c r="A58" s="343" t="s">
        <v>1473</v>
      </c>
      <c r="B58" s="345" t="s">
        <v>1452</v>
      </c>
      <c r="C58" s="346"/>
      <c r="D58" s="349" t="s">
        <v>56</v>
      </c>
      <c r="E58" s="318" t="s">
        <v>1453</v>
      </c>
    </row>
    <row r="59" spans="1:5" x14ac:dyDescent="0.2">
      <c r="A59" s="344"/>
      <c r="B59" s="347"/>
      <c r="C59" s="348"/>
      <c r="D59" s="350"/>
      <c r="E59" s="319" t="s">
        <v>1454</v>
      </c>
    </row>
    <row r="60" spans="1:5" x14ac:dyDescent="0.2">
      <c r="A60" s="351" t="s">
        <v>1474</v>
      </c>
      <c r="B60" s="353" t="s">
        <v>1452</v>
      </c>
      <c r="C60" s="354"/>
      <c r="D60" s="357" t="s">
        <v>56</v>
      </c>
      <c r="E60" s="316" t="s">
        <v>1453</v>
      </c>
    </row>
    <row r="61" spans="1:5" x14ac:dyDescent="0.2">
      <c r="A61" s="359"/>
      <c r="B61" s="360"/>
      <c r="C61" s="361"/>
      <c r="D61" s="362"/>
      <c r="E61" s="317" t="s">
        <v>1454</v>
      </c>
    </row>
    <row r="62" spans="1:5" x14ac:dyDescent="0.2">
      <c r="A62" s="343" t="s">
        <v>1475</v>
      </c>
      <c r="B62" s="345" t="s">
        <v>1452</v>
      </c>
      <c r="C62" s="346"/>
      <c r="D62" s="349" t="s">
        <v>56</v>
      </c>
      <c r="E62" s="318" t="s">
        <v>1453</v>
      </c>
    </row>
    <row r="63" spans="1:5" x14ac:dyDescent="0.2">
      <c r="A63" s="344"/>
      <c r="B63" s="347"/>
      <c r="C63" s="348"/>
      <c r="D63" s="350"/>
      <c r="E63" s="319" t="s">
        <v>1454</v>
      </c>
    </row>
    <row r="64" spans="1:5" x14ac:dyDescent="0.2">
      <c r="A64" s="351" t="s">
        <v>1476</v>
      </c>
      <c r="B64" s="353" t="s">
        <v>1452</v>
      </c>
      <c r="C64" s="354"/>
      <c r="D64" s="357" t="s">
        <v>56</v>
      </c>
      <c r="E64" s="316" t="s">
        <v>1453</v>
      </c>
    </row>
    <row r="65" spans="1:5" x14ac:dyDescent="0.2">
      <c r="A65" s="359"/>
      <c r="B65" s="360"/>
      <c r="C65" s="361"/>
      <c r="D65" s="362"/>
      <c r="E65" s="317" t="s">
        <v>1454</v>
      </c>
    </row>
    <row r="66" spans="1:5" x14ac:dyDescent="0.2">
      <c r="A66" s="343" t="s">
        <v>1477</v>
      </c>
      <c r="B66" s="345" t="s">
        <v>1478</v>
      </c>
      <c r="C66" s="346"/>
      <c r="D66" s="349" t="s">
        <v>56</v>
      </c>
      <c r="E66" s="318" t="s">
        <v>1453</v>
      </c>
    </row>
    <row r="67" spans="1:5" x14ac:dyDescent="0.2">
      <c r="A67" s="344"/>
      <c r="B67" s="347"/>
      <c r="C67" s="348"/>
      <c r="D67" s="350"/>
      <c r="E67" s="319" t="s">
        <v>1454</v>
      </c>
    </row>
    <row r="68" spans="1:5" x14ac:dyDescent="0.2">
      <c r="A68" s="351" t="s">
        <v>1479</v>
      </c>
      <c r="B68" s="353" t="s">
        <v>1478</v>
      </c>
      <c r="C68" s="354"/>
      <c r="D68" s="357" t="s">
        <v>56</v>
      </c>
      <c r="E68" s="316" t="s">
        <v>1453</v>
      </c>
    </row>
    <row r="69" spans="1:5" x14ac:dyDescent="0.2">
      <c r="A69" s="359"/>
      <c r="B69" s="360"/>
      <c r="C69" s="361"/>
      <c r="D69" s="362"/>
      <c r="E69" s="317" t="s">
        <v>1454</v>
      </c>
    </row>
    <row r="70" spans="1:5" x14ac:dyDescent="0.2">
      <c r="A70" s="343" t="s">
        <v>1480</v>
      </c>
      <c r="B70" s="345" t="s">
        <v>1478</v>
      </c>
      <c r="C70" s="346"/>
      <c r="D70" s="349" t="s">
        <v>56</v>
      </c>
      <c r="E70" s="318" t="s">
        <v>1453</v>
      </c>
    </row>
    <row r="71" spans="1:5" x14ac:dyDescent="0.2">
      <c r="A71" s="344"/>
      <c r="B71" s="347"/>
      <c r="C71" s="348"/>
      <c r="D71" s="350"/>
      <c r="E71" s="319" t="s">
        <v>1454</v>
      </c>
    </row>
    <row r="72" spans="1:5" x14ac:dyDescent="0.2">
      <c r="A72" s="351" t="s">
        <v>1481</v>
      </c>
      <c r="B72" s="353" t="s">
        <v>1478</v>
      </c>
      <c r="C72" s="354"/>
      <c r="D72" s="357" t="s">
        <v>56</v>
      </c>
      <c r="E72" s="316" t="s">
        <v>1453</v>
      </c>
    </row>
    <row r="73" spans="1:5" x14ac:dyDescent="0.2">
      <c r="A73" s="359"/>
      <c r="B73" s="360"/>
      <c r="C73" s="361"/>
      <c r="D73" s="362"/>
      <c r="E73" s="317" t="s">
        <v>1454</v>
      </c>
    </row>
    <row r="74" spans="1:5" x14ac:dyDescent="0.2">
      <c r="A74" s="343" t="s">
        <v>1482</v>
      </c>
      <c r="B74" s="345" t="s">
        <v>1478</v>
      </c>
      <c r="C74" s="346"/>
      <c r="D74" s="349" t="s">
        <v>56</v>
      </c>
      <c r="E74" s="318" t="s">
        <v>1453</v>
      </c>
    </row>
    <row r="75" spans="1:5" x14ac:dyDescent="0.2">
      <c r="A75" s="344"/>
      <c r="B75" s="347"/>
      <c r="C75" s="348"/>
      <c r="D75" s="350"/>
      <c r="E75" s="319" t="s">
        <v>1454</v>
      </c>
    </row>
    <row r="76" spans="1:5" x14ac:dyDescent="0.2">
      <c r="A76" s="351" t="s">
        <v>1483</v>
      </c>
      <c r="B76" s="353" t="s">
        <v>1478</v>
      </c>
      <c r="C76" s="354"/>
      <c r="D76" s="357" t="s">
        <v>56</v>
      </c>
      <c r="E76" s="316" t="s">
        <v>1453</v>
      </c>
    </row>
    <row r="77" spans="1:5" x14ac:dyDescent="0.2">
      <c r="A77" s="359"/>
      <c r="B77" s="360"/>
      <c r="C77" s="361"/>
      <c r="D77" s="362"/>
      <c r="E77" s="317" t="s">
        <v>1454</v>
      </c>
    </row>
    <row r="78" spans="1:5" x14ac:dyDescent="0.2">
      <c r="A78" s="343" t="s">
        <v>1484</v>
      </c>
      <c r="B78" s="345" t="s">
        <v>1478</v>
      </c>
      <c r="C78" s="346"/>
      <c r="D78" s="349" t="s">
        <v>56</v>
      </c>
      <c r="E78" s="318" t="s">
        <v>1453</v>
      </c>
    </row>
    <row r="79" spans="1:5" x14ac:dyDescent="0.2">
      <c r="A79" s="344"/>
      <c r="B79" s="347"/>
      <c r="C79" s="348"/>
      <c r="D79" s="350"/>
      <c r="E79" s="319" t="s">
        <v>1454</v>
      </c>
    </row>
    <row r="80" spans="1:5" x14ac:dyDescent="0.2">
      <c r="A80" s="351" t="s">
        <v>1485</v>
      </c>
      <c r="B80" s="353" t="s">
        <v>1478</v>
      </c>
      <c r="C80" s="354"/>
      <c r="D80" s="357" t="s">
        <v>56</v>
      </c>
      <c r="E80" s="316" t="s">
        <v>1453</v>
      </c>
    </row>
    <row r="81" spans="1:5" x14ac:dyDescent="0.2">
      <c r="A81" s="359"/>
      <c r="B81" s="360"/>
      <c r="C81" s="361"/>
      <c r="D81" s="362"/>
      <c r="E81" s="317" t="s">
        <v>1454</v>
      </c>
    </row>
    <row r="82" spans="1:5" x14ac:dyDescent="0.2">
      <c r="A82" s="343" t="s">
        <v>1486</v>
      </c>
      <c r="B82" s="345" t="s">
        <v>1478</v>
      </c>
      <c r="C82" s="346"/>
      <c r="D82" s="349" t="s">
        <v>56</v>
      </c>
      <c r="E82" s="318" t="s">
        <v>1453</v>
      </c>
    </row>
    <row r="83" spans="1:5" x14ac:dyDescent="0.2">
      <c r="A83" s="344"/>
      <c r="B83" s="347"/>
      <c r="C83" s="348"/>
      <c r="D83" s="350"/>
      <c r="E83" s="319" t="s">
        <v>1454</v>
      </c>
    </row>
    <row r="84" spans="1:5" x14ac:dyDescent="0.2">
      <c r="A84" s="351" t="s">
        <v>1487</v>
      </c>
      <c r="B84" s="353" t="s">
        <v>1488</v>
      </c>
      <c r="C84" s="354"/>
      <c r="D84" s="357" t="s">
        <v>56</v>
      </c>
      <c r="E84" s="316" t="s">
        <v>1453</v>
      </c>
    </row>
    <row r="85" spans="1:5" x14ac:dyDescent="0.2">
      <c r="A85" s="359"/>
      <c r="B85" s="360"/>
      <c r="C85" s="361"/>
      <c r="D85" s="362"/>
      <c r="E85" s="317" t="s">
        <v>1454</v>
      </c>
    </row>
    <row r="86" spans="1:5" x14ac:dyDescent="0.2">
      <c r="A86" s="343" t="s">
        <v>1489</v>
      </c>
      <c r="B86" s="345" t="s">
        <v>1488</v>
      </c>
      <c r="C86" s="346"/>
      <c r="D86" s="349" t="s">
        <v>56</v>
      </c>
      <c r="E86" s="318" t="s">
        <v>1453</v>
      </c>
    </row>
    <row r="87" spans="1:5" x14ac:dyDescent="0.2">
      <c r="A87" s="344"/>
      <c r="B87" s="347"/>
      <c r="C87" s="348"/>
      <c r="D87" s="350"/>
      <c r="E87" s="319" t="s">
        <v>1454</v>
      </c>
    </row>
    <row r="88" spans="1:5" x14ac:dyDescent="0.2">
      <c r="A88" s="351" t="s">
        <v>1490</v>
      </c>
      <c r="B88" s="353" t="s">
        <v>1488</v>
      </c>
      <c r="C88" s="354"/>
      <c r="D88" s="357" t="s">
        <v>56</v>
      </c>
      <c r="E88" s="316" t="s">
        <v>1453</v>
      </c>
    </row>
    <row r="89" spans="1:5" x14ac:dyDescent="0.2">
      <c r="A89" s="359"/>
      <c r="B89" s="360"/>
      <c r="C89" s="361"/>
      <c r="D89" s="362"/>
      <c r="E89" s="317" t="s">
        <v>1454</v>
      </c>
    </row>
    <row r="90" spans="1:5" x14ac:dyDescent="0.2">
      <c r="A90" s="343" t="s">
        <v>1491</v>
      </c>
      <c r="B90" s="345" t="s">
        <v>1488</v>
      </c>
      <c r="C90" s="346"/>
      <c r="D90" s="349" t="s">
        <v>56</v>
      </c>
      <c r="E90" s="318" t="s">
        <v>1453</v>
      </c>
    </row>
    <row r="91" spans="1:5" x14ac:dyDescent="0.2">
      <c r="A91" s="344"/>
      <c r="B91" s="347"/>
      <c r="C91" s="348"/>
      <c r="D91" s="350"/>
      <c r="E91" s="319" t="s">
        <v>1454</v>
      </c>
    </row>
    <row r="92" spans="1:5" x14ac:dyDescent="0.2">
      <c r="A92" s="351" t="s">
        <v>1492</v>
      </c>
      <c r="B92" s="353" t="s">
        <v>1488</v>
      </c>
      <c r="C92" s="354"/>
      <c r="D92" s="357" t="s">
        <v>56</v>
      </c>
      <c r="E92" s="316" t="s">
        <v>1453</v>
      </c>
    </row>
    <row r="93" spans="1:5" x14ac:dyDescent="0.2">
      <c r="A93" s="359"/>
      <c r="B93" s="360"/>
      <c r="C93" s="361"/>
      <c r="D93" s="362"/>
      <c r="E93" s="317" t="s">
        <v>1454</v>
      </c>
    </row>
    <row r="94" spans="1:5" x14ac:dyDescent="0.2">
      <c r="A94" s="343" t="s">
        <v>1493</v>
      </c>
      <c r="B94" s="345" t="s">
        <v>1488</v>
      </c>
      <c r="C94" s="346"/>
      <c r="D94" s="349" t="s">
        <v>56</v>
      </c>
      <c r="E94" s="318" t="s">
        <v>1453</v>
      </c>
    </row>
    <row r="95" spans="1:5" x14ac:dyDescent="0.2">
      <c r="A95" s="344"/>
      <c r="B95" s="347"/>
      <c r="C95" s="348"/>
      <c r="D95" s="350"/>
      <c r="E95" s="319" t="s">
        <v>1454</v>
      </c>
    </row>
    <row r="96" spans="1:5" x14ac:dyDescent="0.2">
      <c r="A96" s="351" t="s">
        <v>1494</v>
      </c>
      <c r="B96" s="353" t="s">
        <v>1488</v>
      </c>
      <c r="C96" s="354"/>
      <c r="D96" s="357" t="s">
        <v>56</v>
      </c>
      <c r="E96" s="316" t="s">
        <v>1453</v>
      </c>
    </row>
    <row r="97" spans="1:5" x14ac:dyDescent="0.2">
      <c r="A97" s="359"/>
      <c r="B97" s="360"/>
      <c r="C97" s="361"/>
      <c r="D97" s="362"/>
      <c r="E97" s="317" t="s">
        <v>1454</v>
      </c>
    </row>
    <row r="98" spans="1:5" x14ac:dyDescent="0.2">
      <c r="A98" s="343" t="s">
        <v>1495</v>
      </c>
      <c r="B98" s="345" t="s">
        <v>1488</v>
      </c>
      <c r="C98" s="346"/>
      <c r="D98" s="349" t="s">
        <v>56</v>
      </c>
      <c r="E98" s="318" t="s">
        <v>1453</v>
      </c>
    </row>
    <row r="99" spans="1:5" x14ac:dyDescent="0.2">
      <c r="A99" s="344"/>
      <c r="B99" s="347"/>
      <c r="C99" s="348"/>
      <c r="D99" s="350"/>
      <c r="E99" s="319" t="s">
        <v>1454</v>
      </c>
    </row>
    <row r="100" spans="1:5" x14ac:dyDescent="0.2">
      <c r="A100" s="351" t="s">
        <v>1496</v>
      </c>
      <c r="B100" s="353" t="s">
        <v>1488</v>
      </c>
      <c r="C100" s="354"/>
      <c r="D100" s="357" t="s">
        <v>56</v>
      </c>
      <c r="E100" s="316" t="s">
        <v>1453</v>
      </c>
    </row>
    <row r="101" spans="1:5" x14ac:dyDescent="0.2">
      <c r="A101" s="359"/>
      <c r="B101" s="360"/>
      <c r="C101" s="361"/>
      <c r="D101" s="362"/>
      <c r="E101" s="317" t="s">
        <v>1454</v>
      </c>
    </row>
    <row r="102" spans="1:5" x14ac:dyDescent="0.2">
      <c r="A102" s="343" t="s">
        <v>1497</v>
      </c>
      <c r="B102" s="345" t="s">
        <v>1488</v>
      </c>
      <c r="C102" s="346"/>
      <c r="D102" s="349" t="s">
        <v>56</v>
      </c>
      <c r="E102" s="318" t="s">
        <v>1453</v>
      </c>
    </row>
    <row r="103" spans="1:5" x14ac:dyDescent="0.2">
      <c r="A103" s="344"/>
      <c r="B103" s="347"/>
      <c r="C103" s="348"/>
      <c r="D103" s="350"/>
      <c r="E103" s="319" t="s">
        <v>1454</v>
      </c>
    </row>
    <row r="104" spans="1:5" x14ac:dyDescent="0.2">
      <c r="A104" s="351" t="s">
        <v>1498</v>
      </c>
      <c r="B104" s="353" t="s">
        <v>1488</v>
      </c>
      <c r="C104" s="354"/>
      <c r="D104" s="357" t="s">
        <v>56</v>
      </c>
      <c r="E104" s="316" t="s">
        <v>1453</v>
      </c>
    </row>
    <row r="105" spans="1:5" x14ac:dyDescent="0.2">
      <c r="A105" s="359"/>
      <c r="B105" s="360"/>
      <c r="C105" s="361"/>
      <c r="D105" s="362"/>
      <c r="E105" s="317" t="s">
        <v>1454</v>
      </c>
    </row>
    <row r="106" spans="1:5" x14ac:dyDescent="0.2">
      <c r="A106" s="343" t="s">
        <v>1499</v>
      </c>
      <c r="B106" s="345" t="s">
        <v>1488</v>
      </c>
      <c r="C106" s="346"/>
      <c r="D106" s="349" t="s">
        <v>56</v>
      </c>
      <c r="E106" s="318" t="s">
        <v>1453</v>
      </c>
    </row>
    <row r="107" spans="1:5" x14ac:dyDescent="0.2">
      <c r="A107" s="344"/>
      <c r="B107" s="347"/>
      <c r="C107" s="348"/>
      <c r="D107" s="350"/>
      <c r="E107" s="319" t="s">
        <v>1454</v>
      </c>
    </row>
    <row r="108" spans="1:5" x14ac:dyDescent="0.2">
      <c r="A108" s="351" t="s">
        <v>1500</v>
      </c>
      <c r="B108" s="353" t="s">
        <v>1488</v>
      </c>
      <c r="C108" s="354"/>
      <c r="D108" s="357" t="s">
        <v>56</v>
      </c>
      <c r="E108" s="316" t="s">
        <v>1453</v>
      </c>
    </row>
    <row r="109" spans="1:5" x14ac:dyDescent="0.2">
      <c r="A109" s="359"/>
      <c r="B109" s="360"/>
      <c r="C109" s="361"/>
      <c r="D109" s="362"/>
      <c r="E109" s="317" t="s">
        <v>1454</v>
      </c>
    </row>
    <row r="110" spans="1:5" x14ac:dyDescent="0.2">
      <c r="A110" s="343" t="s">
        <v>1501</v>
      </c>
      <c r="B110" s="345" t="s">
        <v>1488</v>
      </c>
      <c r="C110" s="346"/>
      <c r="D110" s="349" t="s">
        <v>56</v>
      </c>
      <c r="E110" s="318" t="s">
        <v>1453</v>
      </c>
    </row>
    <row r="111" spans="1:5" x14ac:dyDescent="0.2">
      <c r="A111" s="344"/>
      <c r="B111" s="347"/>
      <c r="C111" s="348"/>
      <c r="D111" s="350"/>
      <c r="E111" s="319" t="s">
        <v>1454</v>
      </c>
    </row>
    <row r="112" spans="1:5" x14ac:dyDescent="0.2">
      <c r="A112" s="351" t="s">
        <v>1502</v>
      </c>
      <c r="B112" s="353" t="s">
        <v>1488</v>
      </c>
      <c r="C112" s="354"/>
      <c r="D112" s="357" t="s">
        <v>56</v>
      </c>
      <c r="E112" s="316" t="s">
        <v>1453</v>
      </c>
    </row>
    <row r="113" spans="1:5" x14ac:dyDescent="0.2">
      <c r="A113" s="359"/>
      <c r="B113" s="360"/>
      <c r="C113" s="361"/>
      <c r="D113" s="362"/>
      <c r="E113" s="317" t="s">
        <v>1454</v>
      </c>
    </row>
    <row r="114" spans="1:5" x14ac:dyDescent="0.2">
      <c r="A114" s="343" t="s">
        <v>1503</v>
      </c>
      <c r="B114" s="345" t="s">
        <v>1488</v>
      </c>
      <c r="C114" s="346"/>
      <c r="D114" s="349" t="s">
        <v>56</v>
      </c>
      <c r="E114" s="318" t="s">
        <v>1453</v>
      </c>
    </row>
    <row r="115" spans="1:5" x14ac:dyDescent="0.2">
      <c r="A115" s="344"/>
      <c r="B115" s="347"/>
      <c r="C115" s="348"/>
      <c r="D115" s="350"/>
      <c r="E115" s="319" t="s">
        <v>1454</v>
      </c>
    </row>
    <row r="116" spans="1:5" x14ac:dyDescent="0.2">
      <c r="A116" s="351" t="s">
        <v>1504</v>
      </c>
      <c r="B116" s="353" t="s">
        <v>1488</v>
      </c>
      <c r="C116" s="354"/>
      <c r="D116" s="357" t="s">
        <v>56</v>
      </c>
      <c r="E116" s="316" t="s">
        <v>1453</v>
      </c>
    </row>
    <row r="117" spans="1:5" x14ac:dyDescent="0.2">
      <c r="A117" s="359"/>
      <c r="B117" s="360"/>
      <c r="C117" s="361"/>
      <c r="D117" s="362"/>
      <c r="E117" s="317" t="s">
        <v>1454</v>
      </c>
    </row>
    <row r="118" spans="1:5" x14ac:dyDescent="0.2">
      <c r="A118" s="343" t="s">
        <v>1505</v>
      </c>
      <c r="B118" s="345" t="s">
        <v>1506</v>
      </c>
      <c r="C118" s="346"/>
      <c r="D118" s="349" t="s">
        <v>56</v>
      </c>
      <c r="E118" s="318" t="s">
        <v>1453</v>
      </c>
    </row>
    <row r="119" spans="1:5" x14ac:dyDescent="0.2">
      <c r="A119" s="344"/>
      <c r="B119" s="347"/>
      <c r="C119" s="348"/>
      <c r="D119" s="350"/>
      <c r="E119" s="319" t="s">
        <v>1454</v>
      </c>
    </row>
    <row r="120" spans="1:5" x14ac:dyDescent="0.2">
      <c r="A120" s="351" t="s">
        <v>1507</v>
      </c>
      <c r="B120" s="353" t="s">
        <v>1506</v>
      </c>
      <c r="C120" s="354"/>
      <c r="D120" s="357" t="s">
        <v>56</v>
      </c>
      <c r="E120" s="316" t="s">
        <v>1453</v>
      </c>
    </row>
    <row r="121" spans="1:5" x14ac:dyDescent="0.2">
      <c r="A121" s="359"/>
      <c r="B121" s="360"/>
      <c r="C121" s="361"/>
      <c r="D121" s="362"/>
      <c r="E121" s="317" t="s">
        <v>1454</v>
      </c>
    </row>
    <row r="122" spans="1:5" x14ac:dyDescent="0.2">
      <c r="A122" s="343" t="s">
        <v>1508</v>
      </c>
      <c r="B122" s="345" t="s">
        <v>1506</v>
      </c>
      <c r="C122" s="346"/>
      <c r="D122" s="349" t="s">
        <v>56</v>
      </c>
      <c r="E122" s="318" t="s">
        <v>1453</v>
      </c>
    </row>
    <row r="123" spans="1:5" x14ac:dyDescent="0.2">
      <c r="A123" s="344"/>
      <c r="B123" s="347"/>
      <c r="C123" s="348"/>
      <c r="D123" s="350"/>
      <c r="E123" s="319" t="s">
        <v>1454</v>
      </c>
    </row>
    <row r="124" spans="1:5" x14ac:dyDescent="0.2">
      <c r="A124" s="351" t="s">
        <v>1509</v>
      </c>
      <c r="B124" s="353" t="s">
        <v>1506</v>
      </c>
      <c r="C124" s="354"/>
      <c r="D124" s="357" t="s">
        <v>56</v>
      </c>
      <c r="E124" s="316" t="s">
        <v>1453</v>
      </c>
    </row>
    <row r="125" spans="1:5" x14ac:dyDescent="0.2">
      <c r="A125" s="359"/>
      <c r="B125" s="360"/>
      <c r="C125" s="361"/>
      <c r="D125" s="362"/>
      <c r="E125" s="317" t="s">
        <v>1454</v>
      </c>
    </row>
    <row r="126" spans="1:5" x14ac:dyDescent="0.2">
      <c r="A126" s="343" t="s">
        <v>1510</v>
      </c>
      <c r="B126" s="345" t="s">
        <v>1506</v>
      </c>
      <c r="C126" s="346"/>
      <c r="D126" s="349" t="s">
        <v>56</v>
      </c>
      <c r="E126" s="318" t="s">
        <v>1453</v>
      </c>
    </row>
    <row r="127" spans="1:5" x14ac:dyDescent="0.2">
      <c r="A127" s="344"/>
      <c r="B127" s="347"/>
      <c r="C127" s="348"/>
      <c r="D127" s="350"/>
      <c r="E127" s="319" t="s">
        <v>1454</v>
      </c>
    </row>
    <row r="128" spans="1:5" x14ac:dyDescent="0.2">
      <c r="A128" s="351" t="s">
        <v>1511</v>
      </c>
      <c r="B128" s="353" t="s">
        <v>1506</v>
      </c>
      <c r="C128" s="354"/>
      <c r="D128" s="357" t="s">
        <v>56</v>
      </c>
      <c r="E128" s="316" t="s">
        <v>1453</v>
      </c>
    </row>
    <row r="129" spans="1:5" x14ac:dyDescent="0.2">
      <c r="A129" s="359"/>
      <c r="B129" s="360"/>
      <c r="C129" s="361"/>
      <c r="D129" s="362"/>
      <c r="E129" s="317" t="s">
        <v>1454</v>
      </c>
    </row>
    <row r="130" spans="1:5" x14ac:dyDescent="0.2">
      <c r="A130" s="343" t="s">
        <v>1512</v>
      </c>
      <c r="B130" s="345" t="s">
        <v>1506</v>
      </c>
      <c r="C130" s="346"/>
      <c r="D130" s="349" t="s">
        <v>56</v>
      </c>
      <c r="E130" s="318" t="s">
        <v>1453</v>
      </c>
    </row>
    <row r="131" spans="1:5" x14ac:dyDescent="0.2">
      <c r="A131" s="344"/>
      <c r="B131" s="347"/>
      <c r="C131" s="348"/>
      <c r="D131" s="350"/>
      <c r="E131" s="319" t="s">
        <v>1454</v>
      </c>
    </row>
    <row r="132" spans="1:5" x14ac:dyDescent="0.2">
      <c r="A132" s="351" t="s">
        <v>1513</v>
      </c>
      <c r="B132" s="353" t="s">
        <v>1514</v>
      </c>
      <c r="C132" s="354"/>
      <c r="D132" s="357" t="s">
        <v>56</v>
      </c>
      <c r="E132" s="316" t="s">
        <v>1453</v>
      </c>
    </row>
    <row r="133" spans="1:5" x14ac:dyDescent="0.2">
      <c r="A133" s="359"/>
      <c r="B133" s="360"/>
      <c r="C133" s="361"/>
      <c r="D133" s="362"/>
      <c r="E133" s="317" t="s">
        <v>1454</v>
      </c>
    </row>
    <row r="134" spans="1:5" x14ac:dyDescent="0.2">
      <c r="A134" s="343" t="s">
        <v>1515</v>
      </c>
      <c r="B134" s="345" t="s">
        <v>1514</v>
      </c>
      <c r="C134" s="346"/>
      <c r="D134" s="349" t="s">
        <v>56</v>
      </c>
      <c r="E134" s="318" t="s">
        <v>1453</v>
      </c>
    </row>
    <row r="135" spans="1:5" x14ac:dyDescent="0.2">
      <c r="A135" s="344"/>
      <c r="B135" s="347"/>
      <c r="C135" s="348"/>
      <c r="D135" s="350"/>
      <c r="E135" s="319" t="s">
        <v>1454</v>
      </c>
    </row>
    <row r="136" spans="1:5" x14ac:dyDescent="0.2">
      <c r="A136" s="351" t="s">
        <v>1516</v>
      </c>
      <c r="B136" s="353" t="s">
        <v>1514</v>
      </c>
      <c r="C136" s="354"/>
      <c r="D136" s="357" t="s">
        <v>56</v>
      </c>
      <c r="E136" s="316" t="s">
        <v>1453</v>
      </c>
    </row>
    <row r="137" spans="1:5" x14ac:dyDescent="0.2">
      <c r="A137" s="359"/>
      <c r="B137" s="360"/>
      <c r="C137" s="361"/>
      <c r="D137" s="362"/>
      <c r="E137" s="317" t="s">
        <v>1454</v>
      </c>
    </row>
    <row r="138" spans="1:5" x14ac:dyDescent="0.2">
      <c r="A138" s="343" t="s">
        <v>1517</v>
      </c>
      <c r="B138" s="345" t="s">
        <v>1514</v>
      </c>
      <c r="C138" s="346"/>
      <c r="D138" s="349" t="s">
        <v>56</v>
      </c>
      <c r="E138" s="318" t="s">
        <v>1453</v>
      </c>
    </row>
    <row r="139" spans="1:5" x14ac:dyDescent="0.2">
      <c r="A139" s="344"/>
      <c r="B139" s="347"/>
      <c r="C139" s="348"/>
      <c r="D139" s="350"/>
      <c r="E139" s="319" t="s">
        <v>1454</v>
      </c>
    </row>
    <row r="140" spans="1:5" x14ac:dyDescent="0.2">
      <c r="A140" s="351" t="s">
        <v>1518</v>
      </c>
      <c r="B140" s="353" t="s">
        <v>1514</v>
      </c>
      <c r="C140" s="354"/>
      <c r="D140" s="357" t="s">
        <v>56</v>
      </c>
      <c r="E140" s="316" t="s">
        <v>1453</v>
      </c>
    </row>
    <row r="141" spans="1:5" x14ac:dyDescent="0.2">
      <c r="A141" s="359"/>
      <c r="B141" s="360"/>
      <c r="C141" s="361"/>
      <c r="D141" s="362"/>
      <c r="E141" s="317" t="s">
        <v>1454</v>
      </c>
    </row>
    <row r="142" spans="1:5" x14ac:dyDescent="0.2">
      <c r="A142" s="343" t="s">
        <v>1519</v>
      </c>
      <c r="B142" s="345" t="s">
        <v>1514</v>
      </c>
      <c r="C142" s="346"/>
      <c r="D142" s="349" t="s">
        <v>56</v>
      </c>
      <c r="E142" s="318" t="s">
        <v>1453</v>
      </c>
    </row>
    <row r="143" spans="1:5" x14ac:dyDescent="0.2">
      <c r="A143" s="344"/>
      <c r="B143" s="347"/>
      <c r="C143" s="348"/>
      <c r="D143" s="350"/>
      <c r="E143" s="319" t="s">
        <v>1454</v>
      </c>
    </row>
    <row r="144" spans="1:5" x14ac:dyDescent="0.2">
      <c r="A144" s="351" t="s">
        <v>1520</v>
      </c>
      <c r="B144" s="353" t="s">
        <v>1514</v>
      </c>
      <c r="C144" s="354"/>
      <c r="D144" s="357" t="s">
        <v>56</v>
      </c>
      <c r="E144" s="316" t="s">
        <v>1453</v>
      </c>
    </row>
    <row r="145" spans="1:5" x14ac:dyDescent="0.2">
      <c r="A145" s="359"/>
      <c r="B145" s="360"/>
      <c r="C145" s="361"/>
      <c r="D145" s="362"/>
      <c r="E145" s="317" t="s">
        <v>1454</v>
      </c>
    </row>
    <row r="146" spans="1:5" x14ac:dyDescent="0.2">
      <c r="A146" s="343" t="s">
        <v>1521</v>
      </c>
      <c r="B146" s="345" t="s">
        <v>1514</v>
      </c>
      <c r="C146" s="346"/>
      <c r="D146" s="349" t="s">
        <v>56</v>
      </c>
      <c r="E146" s="318" t="s">
        <v>1453</v>
      </c>
    </row>
    <row r="147" spans="1:5" x14ac:dyDescent="0.2">
      <c r="A147" s="344"/>
      <c r="B147" s="347"/>
      <c r="C147" s="348"/>
      <c r="D147" s="350"/>
      <c r="E147" s="319" t="s">
        <v>1454</v>
      </c>
    </row>
    <row r="148" spans="1:5" x14ac:dyDescent="0.2">
      <c r="A148" s="351" t="s">
        <v>1522</v>
      </c>
      <c r="B148" s="353" t="s">
        <v>1514</v>
      </c>
      <c r="C148" s="354"/>
      <c r="D148" s="357" t="s">
        <v>56</v>
      </c>
      <c r="E148" s="316" t="s">
        <v>1453</v>
      </c>
    </row>
    <row r="149" spans="1:5" x14ac:dyDescent="0.2">
      <c r="A149" s="359"/>
      <c r="B149" s="360"/>
      <c r="C149" s="361"/>
      <c r="D149" s="362"/>
      <c r="E149" s="317" t="s">
        <v>1454</v>
      </c>
    </row>
    <row r="150" spans="1:5" x14ac:dyDescent="0.2">
      <c r="A150" s="343" t="s">
        <v>1523</v>
      </c>
      <c r="B150" s="345" t="s">
        <v>1514</v>
      </c>
      <c r="C150" s="346"/>
      <c r="D150" s="349" t="s">
        <v>56</v>
      </c>
      <c r="E150" s="318" t="s">
        <v>1453</v>
      </c>
    </row>
    <row r="151" spans="1:5" x14ac:dyDescent="0.2">
      <c r="A151" s="344"/>
      <c r="B151" s="347"/>
      <c r="C151" s="348"/>
      <c r="D151" s="350"/>
      <c r="E151" s="319" t="s">
        <v>1454</v>
      </c>
    </row>
    <row r="152" spans="1:5" x14ac:dyDescent="0.2">
      <c r="A152" s="351" t="s">
        <v>1524</v>
      </c>
      <c r="B152" s="353" t="s">
        <v>1514</v>
      </c>
      <c r="C152" s="354"/>
      <c r="D152" s="357" t="s">
        <v>56</v>
      </c>
      <c r="E152" s="316" t="s">
        <v>1453</v>
      </c>
    </row>
    <row r="153" spans="1:5" x14ac:dyDescent="0.2">
      <c r="A153" s="359"/>
      <c r="B153" s="360"/>
      <c r="C153" s="361"/>
      <c r="D153" s="362"/>
      <c r="E153" s="317" t="s">
        <v>1454</v>
      </c>
    </row>
    <row r="154" spans="1:5" x14ac:dyDescent="0.2">
      <c r="A154" s="343" t="s">
        <v>1525</v>
      </c>
      <c r="B154" s="345" t="s">
        <v>1514</v>
      </c>
      <c r="C154" s="346"/>
      <c r="D154" s="349" t="s">
        <v>56</v>
      </c>
      <c r="E154" s="318" t="s">
        <v>1453</v>
      </c>
    </row>
    <row r="155" spans="1:5" x14ac:dyDescent="0.2">
      <c r="A155" s="344"/>
      <c r="B155" s="347"/>
      <c r="C155" s="348"/>
      <c r="D155" s="350"/>
      <c r="E155" s="319" t="s">
        <v>1454</v>
      </c>
    </row>
    <row r="156" spans="1:5" x14ac:dyDescent="0.2">
      <c r="A156" s="351" t="s">
        <v>1526</v>
      </c>
      <c r="B156" s="353" t="s">
        <v>1514</v>
      </c>
      <c r="C156" s="354"/>
      <c r="D156" s="357" t="s">
        <v>56</v>
      </c>
      <c r="E156" s="316" t="s">
        <v>1453</v>
      </c>
    </row>
    <row r="157" spans="1:5" x14ac:dyDescent="0.2">
      <c r="A157" s="359"/>
      <c r="B157" s="360"/>
      <c r="C157" s="361"/>
      <c r="D157" s="362"/>
      <c r="E157" s="317" t="s">
        <v>1454</v>
      </c>
    </row>
    <row r="158" spans="1:5" x14ac:dyDescent="0.2">
      <c r="A158" s="343" t="s">
        <v>1527</v>
      </c>
      <c r="B158" s="345" t="s">
        <v>1514</v>
      </c>
      <c r="C158" s="346"/>
      <c r="D158" s="349" t="s">
        <v>56</v>
      </c>
      <c r="E158" s="318" t="s">
        <v>1453</v>
      </c>
    </row>
    <row r="159" spans="1:5" x14ac:dyDescent="0.2">
      <c r="A159" s="344"/>
      <c r="B159" s="347"/>
      <c r="C159" s="348"/>
      <c r="D159" s="350"/>
      <c r="E159" s="319" t="s">
        <v>1454</v>
      </c>
    </row>
    <row r="160" spans="1:5" x14ac:dyDescent="0.2">
      <c r="A160" s="351" t="s">
        <v>1528</v>
      </c>
      <c r="B160" s="353" t="s">
        <v>1529</v>
      </c>
      <c r="C160" s="354"/>
      <c r="D160" s="357" t="s">
        <v>56</v>
      </c>
      <c r="E160" s="316" t="s">
        <v>1453</v>
      </c>
    </row>
    <row r="161" spans="1:5" x14ac:dyDescent="0.2">
      <c r="A161" s="359"/>
      <c r="B161" s="360"/>
      <c r="C161" s="361"/>
      <c r="D161" s="362"/>
      <c r="E161" s="317" t="s">
        <v>1454</v>
      </c>
    </row>
    <row r="162" spans="1:5" x14ac:dyDescent="0.2">
      <c r="A162" s="343" t="s">
        <v>1530</v>
      </c>
      <c r="B162" s="345" t="s">
        <v>1529</v>
      </c>
      <c r="C162" s="346"/>
      <c r="D162" s="349" t="s">
        <v>56</v>
      </c>
      <c r="E162" s="318" t="s">
        <v>1453</v>
      </c>
    </row>
    <row r="163" spans="1:5" x14ac:dyDescent="0.2">
      <c r="A163" s="344"/>
      <c r="B163" s="347"/>
      <c r="C163" s="348"/>
      <c r="D163" s="350"/>
      <c r="E163" s="319" t="s">
        <v>1454</v>
      </c>
    </row>
    <row r="164" spans="1:5" x14ac:dyDescent="0.2">
      <c r="A164" s="351" t="s">
        <v>1531</v>
      </c>
      <c r="B164" s="353" t="s">
        <v>1529</v>
      </c>
      <c r="C164" s="354"/>
      <c r="D164" s="357" t="s">
        <v>56</v>
      </c>
      <c r="E164" s="316" t="s">
        <v>1453</v>
      </c>
    </row>
    <row r="165" spans="1:5" x14ac:dyDescent="0.2">
      <c r="A165" s="359"/>
      <c r="B165" s="360"/>
      <c r="C165" s="361"/>
      <c r="D165" s="362"/>
      <c r="E165" s="317" t="s">
        <v>1454</v>
      </c>
    </row>
    <row r="166" spans="1:5" x14ac:dyDescent="0.2">
      <c r="A166" s="343" t="s">
        <v>1532</v>
      </c>
      <c r="B166" s="345" t="s">
        <v>1529</v>
      </c>
      <c r="C166" s="346"/>
      <c r="D166" s="349" t="s">
        <v>56</v>
      </c>
      <c r="E166" s="318" t="s">
        <v>1453</v>
      </c>
    </row>
    <row r="167" spans="1:5" x14ac:dyDescent="0.2">
      <c r="A167" s="344"/>
      <c r="B167" s="347"/>
      <c r="C167" s="348"/>
      <c r="D167" s="350"/>
      <c r="E167" s="319" t="s">
        <v>1454</v>
      </c>
    </row>
    <row r="168" spans="1:5" x14ac:dyDescent="0.2">
      <c r="A168" s="351" t="s">
        <v>1533</v>
      </c>
      <c r="B168" s="353" t="s">
        <v>1529</v>
      </c>
      <c r="C168" s="354"/>
      <c r="D168" s="357" t="s">
        <v>56</v>
      </c>
      <c r="E168" s="316" t="s">
        <v>1453</v>
      </c>
    </row>
    <row r="169" spans="1:5" x14ac:dyDescent="0.2">
      <c r="A169" s="359"/>
      <c r="B169" s="360"/>
      <c r="C169" s="361"/>
      <c r="D169" s="362"/>
      <c r="E169" s="317" t="s">
        <v>1454</v>
      </c>
    </row>
    <row r="170" spans="1:5" x14ac:dyDescent="0.2">
      <c r="A170" s="343" t="s">
        <v>1534</v>
      </c>
      <c r="B170" s="345" t="s">
        <v>1529</v>
      </c>
      <c r="C170" s="346"/>
      <c r="D170" s="349" t="s">
        <v>56</v>
      </c>
      <c r="E170" s="318" t="s">
        <v>1453</v>
      </c>
    </row>
    <row r="171" spans="1:5" x14ac:dyDescent="0.2">
      <c r="A171" s="344"/>
      <c r="B171" s="347"/>
      <c r="C171" s="348"/>
      <c r="D171" s="350"/>
      <c r="E171" s="319" t="s">
        <v>1454</v>
      </c>
    </row>
    <row r="172" spans="1:5" x14ac:dyDescent="0.2">
      <c r="A172" s="351" t="s">
        <v>1535</v>
      </c>
      <c r="B172" s="353" t="s">
        <v>1529</v>
      </c>
      <c r="C172" s="354"/>
      <c r="D172" s="357" t="s">
        <v>56</v>
      </c>
      <c r="E172" s="316" t="s">
        <v>1453</v>
      </c>
    </row>
    <row r="173" spans="1:5" x14ac:dyDescent="0.2">
      <c r="A173" s="359"/>
      <c r="B173" s="360"/>
      <c r="C173" s="361"/>
      <c r="D173" s="362"/>
      <c r="E173" s="317" t="s">
        <v>1454</v>
      </c>
    </row>
    <row r="174" spans="1:5" x14ac:dyDescent="0.2">
      <c r="A174" s="343" t="s">
        <v>1536</v>
      </c>
      <c r="B174" s="345" t="s">
        <v>1529</v>
      </c>
      <c r="C174" s="346"/>
      <c r="D174" s="349" t="s">
        <v>56</v>
      </c>
      <c r="E174" s="318" t="s">
        <v>1453</v>
      </c>
    </row>
    <row r="175" spans="1:5" x14ac:dyDescent="0.2">
      <c r="A175" s="344"/>
      <c r="B175" s="347"/>
      <c r="C175" s="348"/>
      <c r="D175" s="350"/>
      <c r="E175" s="319" t="s">
        <v>1454</v>
      </c>
    </row>
    <row r="176" spans="1:5" x14ac:dyDescent="0.2">
      <c r="A176" s="351" t="s">
        <v>1537</v>
      </c>
      <c r="B176" s="353" t="s">
        <v>1529</v>
      </c>
      <c r="C176" s="354"/>
      <c r="D176" s="357" t="s">
        <v>56</v>
      </c>
      <c r="E176" s="316" t="s">
        <v>1453</v>
      </c>
    </row>
    <row r="177" spans="1:5" x14ac:dyDescent="0.2">
      <c r="A177" s="359"/>
      <c r="B177" s="360"/>
      <c r="C177" s="361"/>
      <c r="D177" s="362"/>
      <c r="E177" s="317" t="s">
        <v>1454</v>
      </c>
    </row>
    <row r="178" spans="1:5" x14ac:dyDescent="0.2">
      <c r="A178" s="343" t="s">
        <v>1538</v>
      </c>
      <c r="B178" s="345" t="s">
        <v>1539</v>
      </c>
      <c r="C178" s="346"/>
      <c r="D178" s="349" t="s">
        <v>56</v>
      </c>
      <c r="E178" s="318" t="s">
        <v>1453</v>
      </c>
    </row>
    <row r="179" spans="1:5" x14ac:dyDescent="0.2">
      <c r="A179" s="344"/>
      <c r="B179" s="347"/>
      <c r="C179" s="348"/>
      <c r="D179" s="350"/>
      <c r="E179" s="319" t="s">
        <v>1454</v>
      </c>
    </row>
    <row r="180" spans="1:5" x14ac:dyDescent="0.2">
      <c r="A180" s="351" t="s">
        <v>1540</v>
      </c>
      <c r="B180" s="353" t="s">
        <v>1539</v>
      </c>
      <c r="C180" s="354"/>
      <c r="D180" s="357" t="s">
        <v>56</v>
      </c>
      <c r="E180" s="316" t="s">
        <v>1453</v>
      </c>
    </row>
    <row r="181" spans="1:5" x14ac:dyDescent="0.2">
      <c r="A181" s="359"/>
      <c r="B181" s="360"/>
      <c r="C181" s="361"/>
      <c r="D181" s="362"/>
      <c r="E181" s="317" t="s">
        <v>1454</v>
      </c>
    </row>
    <row r="182" spans="1:5" x14ac:dyDescent="0.2">
      <c r="A182" s="343" t="s">
        <v>1541</v>
      </c>
      <c r="B182" s="345" t="s">
        <v>1539</v>
      </c>
      <c r="C182" s="346"/>
      <c r="D182" s="349" t="s">
        <v>56</v>
      </c>
      <c r="E182" s="318" t="s">
        <v>1453</v>
      </c>
    </row>
    <row r="183" spans="1:5" x14ac:dyDescent="0.2">
      <c r="A183" s="344"/>
      <c r="B183" s="347"/>
      <c r="C183" s="348"/>
      <c r="D183" s="350"/>
      <c r="E183" s="319" t="s">
        <v>1454</v>
      </c>
    </row>
    <row r="184" spans="1:5" x14ac:dyDescent="0.2">
      <c r="A184" s="351" t="s">
        <v>1542</v>
      </c>
      <c r="B184" s="353" t="s">
        <v>1539</v>
      </c>
      <c r="C184" s="354"/>
      <c r="D184" s="357" t="s">
        <v>56</v>
      </c>
      <c r="E184" s="316" t="s">
        <v>1453</v>
      </c>
    </row>
    <row r="185" spans="1:5" x14ac:dyDescent="0.2">
      <c r="A185" s="359"/>
      <c r="B185" s="360"/>
      <c r="C185" s="361"/>
      <c r="D185" s="362"/>
      <c r="E185" s="317" t="s">
        <v>1454</v>
      </c>
    </row>
    <row r="186" spans="1:5" x14ac:dyDescent="0.2">
      <c r="A186" s="343" t="s">
        <v>1543</v>
      </c>
      <c r="B186" s="345" t="s">
        <v>1539</v>
      </c>
      <c r="C186" s="346"/>
      <c r="D186" s="349" t="s">
        <v>56</v>
      </c>
      <c r="E186" s="318" t="s">
        <v>1453</v>
      </c>
    </row>
    <row r="187" spans="1:5" x14ac:dyDescent="0.2">
      <c r="A187" s="344"/>
      <c r="B187" s="347"/>
      <c r="C187" s="348"/>
      <c r="D187" s="350"/>
      <c r="E187" s="319" t="s">
        <v>1454</v>
      </c>
    </row>
    <row r="188" spans="1:5" x14ac:dyDescent="0.2">
      <c r="A188" s="351" t="s">
        <v>1544</v>
      </c>
      <c r="B188" s="353" t="s">
        <v>1539</v>
      </c>
      <c r="C188" s="354"/>
      <c r="D188" s="357" t="s">
        <v>56</v>
      </c>
      <c r="E188" s="316" t="s">
        <v>1453</v>
      </c>
    </row>
    <row r="189" spans="1:5" x14ac:dyDescent="0.2">
      <c r="A189" s="359"/>
      <c r="B189" s="360"/>
      <c r="C189" s="361"/>
      <c r="D189" s="362"/>
      <c r="E189" s="317" t="s">
        <v>1454</v>
      </c>
    </row>
    <row r="190" spans="1:5" x14ac:dyDescent="0.2">
      <c r="A190" s="343" t="s">
        <v>1545</v>
      </c>
      <c r="B190" s="345" t="s">
        <v>1539</v>
      </c>
      <c r="C190" s="346"/>
      <c r="D190" s="349" t="s">
        <v>56</v>
      </c>
      <c r="E190" s="318" t="s">
        <v>1453</v>
      </c>
    </row>
    <row r="191" spans="1:5" x14ac:dyDescent="0.2">
      <c r="A191" s="344"/>
      <c r="B191" s="347"/>
      <c r="C191" s="348"/>
      <c r="D191" s="350"/>
      <c r="E191" s="319" t="s">
        <v>1454</v>
      </c>
    </row>
    <row r="192" spans="1:5" x14ac:dyDescent="0.2">
      <c r="A192" s="351" t="s">
        <v>1546</v>
      </c>
      <c r="B192" s="353" t="s">
        <v>1539</v>
      </c>
      <c r="C192" s="354"/>
      <c r="D192" s="357" t="s">
        <v>56</v>
      </c>
      <c r="E192" s="316" t="s">
        <v>1453</v>
      </c>
    </row>
    <row r="193" spans="1:5" x14ac:dyDescent="0.2">
      <c r="A193" s="359"/>
      <c r="B193" s="360"/>
      <c r="C193" s="361"/>
      <c r="D193" s="362"/>
      <c r="E193" s="317" t="s">
        <v>1454</v>
      </c>
    </row>
    <row r="194" spans="1:5" x14ac:dyDescent="0.2">
      <c r="A194" s="343" t="s">
        <v>1547</v>
      </c>
      <c r="B194" s="345" t="s">
        <v>1539</v>
      </c>
      <c r="C194" s="346"/>
      <c r="D194" s="349" t="s">
        <v>56</v>
      </c>
      <c r="E194" s="318" t="s">
        <v>1453</v>
      </c>
    </row>
    <row r="195" spans="1:5" x14ac:dyDescent="0.2">
      <c r="A195" s="344"/>
      <c r="B195" s="347"/>
      <c r="C195" s="348"/>
      <c r="D195" s="350"/>
      <c r="E195" s="319" t="s">
        <v>1454</v>
      </c>
    </row>
    <row r="196" spans="1:5" x14ac:dyDescent="0.2">
      <c r="A196" s="351" t="s">
        <v>1548</v>
      </c>
      <c r="B196" s="353" t="s">
        <v>1539</v>
      </c>
      <c r="C196" s="354"/>
      <c r="D196" s="357" t="s">
        <v>56</v>
      </c>
      <c r="E196" s="316" t="s">
        <v>1453</v>
      </c>
    </row>
    <row r="197" spans="1:5" x14ac:dyDescent="0.2">
      <c r="A197" s="359"/>
      <c r="B197" s="360"/>
      <c r="C197" s="361"/>
      <c r="D197" s="362"/>
      <c r="E197" s="317" t="s">
        <v>1454</v>
      </c>
    </row>
    <row r="198" spans="1:5" x14ac:dyDescent="0.2">
      <c r="A198" s="343" t="s">
        <v>1549</v>
      </c>
      <c r="B198" s="345" t="s">
        <v>1539</v>
      </c>
      <c r="C198" s="346"/>
      <c r="D198" s="349" t="s">
        <v>56</v>
      </c>
      <c r="E198" s="318" t="s">
        <v>1453</v>
      </c>
    </row>
    <row r="199" spans="1:5" x14ac:dyDescent="0.2">
      <c r="A199" s="344"/>
      <c r="B199" s="347"/>
      <c r="C199" s="348"/>
      <c r="D199" s="350"/>
      <c r="E199" s="319" t="s">
        <v>1454</v>
      </c>
    </row>
    <row r="200" spans="1:5" x14ac:dyDescent="0.2">
      <c r="A200" s="351" t="s">
        <v>1550</v>
      </c>
      <c r="B200" s="353" t="s">
        <v>1539</v>
      </c>
      <c r="C200" s="354"/>
      <c r="D200" s="357" t="s">
        <v>56</v>
      </c>
      <c r="E200" s="316" t="s">
        <v>1453</v>
      </c>
    </row>
    <row r="201" spans="1:5" x14ac:dyDescent="0.2">
      <c r="A201" s="359"/>
      <c r="B201" s="360"/>
      <c r="C201" s="361"/>
      <c r="D201" s="362"/>
      <c r="E201" s="317" t="s">
        <v>1454</v>
      </c>
    </row>
    <row r="202" spans="1:5" x14ac:dyDescent="0.2">
      <c r="A202" s="343" t="s">
        <v>1551</v>
      </c>
      <c r="B202" s="345" t="s">
        <v>1539</v>
      </c>
      <c r="C202" s="346"/>
      <c r="D202" s="349" t="s">
        <v>56</v>
      </c>
      <c r="E202" s="318" t="s">
        <v>1453</v>
      </c>
    </row>
    <row r="203" spans="1:5" x14ac:dyDescent="0.2">
      <c r="A203" s="344"/>
      <c r="B203" s="347"/>
      <c r="C203" s="348"/>
      <c r="D203" s="350"/>
      <c r="E203" s="319" t="s">
        <v>1454</v>
      </c>
    </row>
    <row r="204" spans="1:5" x14ac:dyDescent="0.2">
      <c r="A204" s="351" t="s">
        <v>1552</v>
      </c>
      <c r="B204" s="353" t="s">
        <v>1539</v>
      </c>
      <c r="C204" s="354"/>
      <c r="D204" s="357" t="s">
        <v>56</v>
      </c>
      <c r="E204" s="316" t="s">
        <v>1453</v>
      </c>
    </row>
    <row r="205" spans="1:5" x14ac:dyDescent="0.2">
      <c r="A205" s="359"/>
      <c r="B205" s="360"/>
      <c r="C205" s="361"/>
      <c r="D205" s="362"/>
      <c r="E205" s="317" t="s">
        <v>1454</v>
      </c>
    </row>
    <row r="206" spans="1:5" x14ac:dyDescent="0.2">
      <c r="A206" s="343" t="s">
        <v>1553</v>
      </c>
      <c r="B206" s="345" t="s">
        <v>1554</v>
      </c>
      <c r="C206" s="346"/>
      <c r="D206" s="349" t="s">
        <v>56</v>
      </c>
      <c r="E206" s="318" t="s">
        <v>1453</v>
      </c>
    </row>
    <row r="207" spans="1:5" x14ac:dyDescent="0.2">
      <c r="A207" s="344"/>
      <c r="B207" s="347"/>
      <c r="C207" s="348"/>
      <c r="D207" s="350"/>
      <c r="E207" s="319" t="s">
        <v>1454</v>
      </c>
    </row>
    <row r="208" spans="1:5" x14ac:dyDescent="0.2">
      <c r="A208" s="351" t="s">
        <v>1555</v>
      </c>
      <c r="B208" s="353" t="s">
        <v>1554</v>
      </c>
      <c r="C208" s="354"/>
      <c r="D208" s="357" t="s">
        <v>56</v>
      </c>
      <c r="E208" s="316" t="s">
        <v>1453</v>
      </c>
    </row>
    <row r="209" spans="1:5" x14ac:dyDescent="0.2">
      <c r="A209" s="359"/>
      <c r="B209" s="360"/>
      <c r="C209" s="361"/>
      <c r="D209" s="362"/>
      <c r="E209" s="317" t="s">
        <v>1454</v>
      </c>
    </row>
    <row r="210" spans="1:5" x14ac:dyDescent="0.2">
      <c r="A210" s="343" t="s">
        <v>1556</v>
      </c>
      <c r="B210" s="345" t="s">
        <v>1539</v>
      </c>
      <c r="C210" s="346"/>
      <c r="D210" s="349" t="s">
        <v>56</v>
      </c>
      <c r="E210" s="318" t="s">
        <v>1453</v>
      </c>
    </row>
    <row r="211" spans="1:5" x14ac:dyDescent="0.2">
      <c r="A211" s="344"/>
      <c r="B211" s="347"/>
      <c r="C211" s="348"/>
      <c r="D211" s="350"/>
      <c r="E211" s="319" t="s">
        <v>1454</v>
      </c>
    </row>
    <row r="212" spans="1:5" x14ac:dyDescent="0.2">
      <c r="A212" s="351" t="s">
        <v>1557</v>
      </c>
      <c r="B212" s="353" t="s">
        <v>1539</v>
      </c>
      <c r="C212" s="354"/>
      <c r="D212" s="357" t="s">
        <v>56</v>
      </c>
      <c r="E212" s="316" t="s">
        <v>1453</v>
      </c>
    </row>
    <row r="213" spans="1:5" x14ac:dyDescent="0.2">
      <c r="A213" s="359"/>
      <c r="B213" s="360"/>
      <c r="C213" s="361"/>
      <c r="D213" s="362"/>
      <c r="E213" s="317" t="s">
        <v>1454</v>
      </c>
    </row>
    <row r="214" spans="1:5" x14ac:dyDescent="0.2">
      <c r="A214" s="343" t="s">
        <v>1558</v>
      </c>
      <c r="B214" s="345" t="s">
        <v>1554</v>
      </c>
      <c r="C214" s="346"/>
      <c r="D214" s="349" t="s">
        <v>56</v>
      </c>
      <c r="E214" s="318" t="s">
        <v>1453</v>
      </c>
    </row>
    <row r="215" spans="1:5" x14ac:dyDescent="0.2">
      <c r="A215" s="344"/>
      <c r="B215" s="347"/>
      <c r="C215" s="348"/>
      <c r="D215" s="350"/>
      <c r="E215" s="319" t="s">
        <v>1454</v>
      </c>
    </row>
    <row r="216" spans="1:5" x14ac:dyDescent="0.2">
      <c r="A216" s="351" t="s">
        <v>1559</v>
      </c>
      <c r="B216" s="353" t="s">
        <v>1560</v>
      </c>
      <c r="C216" s="354"/>
      <c r="D216" s="357" t="s">
        <v>56</v>
      </c>
      <c r="E216" s="316" t="s">
        <v>1453</v>
      </c>
    </row>
    <row r="217" spans="1:5" x14ac:dyDescent="0.2">
      <c r="A217" s="359"/>
      <c r="B217" s="360"/>
      <c r="C217" s="361"/>
      <c r="D217" s="362"/>
      <c r="E217" s="317" t="s">
        <v>1454</v>
      </c>
    </row>
    <row r="218" spans="1:5" x14ac:dyDescent="0.2">
      <c r="A218" s="343" t="s">
        <v>1561</v>
      </c>
      <c r="B218" s="345" t="s">
        <v>1560</v>
      </c>
      <c r="C218" s="346"/>
      <c r="D218" s="349" t="s">
        <v>56</v>
      </c>
      <c r="E218" s="318" t="s">
        <v>1453</v>
      </c>
    </row>
    <row r="219" spans="1:5" x14ac:dyDescent="0.2">
      <c r="A219" s="344"/>
      <c r="B219" s="347"/>
      <c r="C219" s="348"/>
      <c r="D219" s="350"/>
      <c r="E219" s="319" t="s">
        <v>1454</v>
      </c>
    </row>
    <row r="220" spans="1:5" x14ac:dyDescent="0.2">
      <c r="A220" s="351" t="s">
        <v>1562</v>
      </c>
      <c r="B220" s="353" t="s">
        <v>1560</v>
      </c>
      <c r="C220" s="354"/>
      <c r="D220" s="357" t="s">
        <v>56</v>
      </c>
      <c r="E220" s="316" t="s">
        <v>1453</v>
      </c>
    </row>
    <row r="221" spans="1:5" x14ac:dyDescent="0.2">
      <c r="A221" s="359"/>
      <c r="B221" s="360"/>
      <c r="C221" s="361"/>
      <c r="D221" s="362"/>
      <c r="E221" s="317" t="s">
        <v>1454</v>
      </c>
    </row>
    <row r="222" spans="1:5" x14ac:dyDescent="0.2">
      <c r="A222" s="343" t="s">
        <v>1563</v>
      </c>
      <c r="B222" s="345" t="s">
        <v>1560</v>
      </c>
      <c r="C222" s="346"/>
      <c r="D222" s="349" t="s">
        <v>56</v>
      </c>
      <c r="E222" s="318" t="s">
        <v>1453</v>
      </c>
    </row>
    <row r="223" spans="1:5" x14ac:dyDescent="0.2">
      <c r="A223" s="344"/>
      <c r="B223" s="347"/>
      <c r="C223" s="348"/>
      <c r="D223" s="350"/>
      <c r="E223" s="319" t="s">
        <v>1454</v>
      </c>
    </row>
    <row r="224" spans="1:5" x14ac:dyDescent="0.2">
      <c r="A224" s="351" t="s">
        <v>1564</v>
      </c>
      <c r="B224" s="353" t="s">
        <v>1560</v>
      </c>
      <c r="C224" s="354"/>
      <c r="D224" s="357" t="s">
        <v>56</v>
      </c>
      <c r="E224" s="316" t="s">
        <v>1453</v>
      </c>
    </row>
    <row r="225" spans="1:5" x14ac:dyDescent="0.2">
      <c r="A225" s="359"/>
      <c r="B225" s="360"/>
      <c r="C225" s="361"/>
      <c r="D225" s="362"/>
      <c r="E225" s="317" t="s">
        <v>1454</v>
      </c>
    </row>
    <row r="226" spans="1:5" x14ac:dyDescent="0.2">
      <c r="A226" s="343" t="s">
        <v>1565</v>
      </c>
      <c r="B226" s="345" t="s">
        <v>1560</v>
      </c>
      <c r="C226" s="346"/>
      <c r="D226" s="349" t="s">
        <v>56</v>
      </c>
      <c r="E226" s="318" t="s">
        <v>1453</v>
      </c>
    </row>
    <row r="227" spans="1:5" x14ac:dyDescent="0.2">
      <c r="A227" s="344"/>
      <c r="B227" s="347"/>
      <c r="C227" s="348"/>
      <c r="D227" s="350"/>
      <c r="E227" s="319" t="s">
        <v>1454</v>
      </c>
    </row>
    <row r="228" spans="1:5" x14ac:dyDescent="0.2">
      <c r="A228" s="351" t="s">
        <v>1566</v>
      </c>
      <c r="B228" s="353" t="s">
        <v>1560</v>
      </c>
      <c r="C228" s="354"/>
      <c r="D228" s="357" t="s">
        <v>56</v>
      </c>
      <c r="E228" s="316" t="s">
        <v>1453</v>
      </c>
    </row>
    <row r="229" spans="1:5" x14ac:dyDescent="0.2">
      <c r="A229" s="359"/>
      <c r="B229" s="360"/>
      <c r="C229" s="361"/>
      <c r="D229" s="362"/>
      <c r="E229" s="317" t="s">
        <v>1454</v>
      </c>
    </row>
    <row r="230" spans="1:5" x14ac:dyDescent="0.2">
      <c r="A230" s="343" t="s">
        <v>1567</v>
      </c>
      <c r="B230" s="345" t="s">
        <v>1560</v>
      </c>
      <c r="C230" s="346"/>
      <c r="D230" s="349" t="s">
        <v>56</v>
      </c>
      <c r="E230" s="318" t="s">
        <v>1453</v>
      </c>
    </row>
    <row r="231" spans="1:5" x14ac:dyDescent="0.2">
      <c r="A231" s="344"/>
      <c r="B231" s="347"/>
      <c r="C231" s="348"/>
      <c r="D231" s="350"/>
      <c r="E231" s="319" t="s">
        <v>1454</v>
      </c>
    </row>
    <row r="232" spans="1:5" x14ac:dyDescent="0.2">
      <c r="A232" s="351" t="s">
        <v>1568</v>
      </c>
      <c r="B232" s="353" t="s">
        <v>1560</v>
      </c>
      <c r="C232" s="354"/>
      <c r="D232" s="357" t="s">
        <v>56</v>
      </c>
      <c r="E232" s="316" t="s">
        <v>1453</v>
      </c>
    </row>
    <row r="233" spans="1:5" x14ac:dyDescent="0.2">
      <c r="A233" s="359"/>
      <c r="B233" s="360"/>
      <c r="C233" s="361"/>
      <c r="D233" s="362"/>
      <c r="E233" s="317" t="s">
        <v>1454</v>
      </c>
    </row>
    <row r="234" spans="1:5" x14ac:dyDescent="0.2">
      <c r="A234" s="343" t="s">
        <v>1569</v>
      </c>
      <c r="B234" s="345" t="s">
        <v>1560</v>
      </c>
      <c r="C234" s="346"/>
      <c r="D234" s="349" t="s">
        <v>56</v>
      </c>
      <c r="E234" s="318" t="s">
        <v>1453</v>
      </c>
    </row>
    <row r="235" spans="1:5" x14ac:dyDescent="0.2">
      <c r="A235" s="344"/>
      <c r="B235" s="347"/>
      <c r="C235" s="348"/>
      <c r="D235" s="350"/>
      <c r="E235" s="319" t="s">
        <v>1454</v>
      </c>
    </row>
    <row r="236" spans="1:5" x14ac:dyDescent="0.2">
      <c r="A236" s="351" t="s">
        <v>1570</v>
      </c>
      <c r="B236" s="353" t="s">
        <v>1560</v>
      </c>
      <c r="C236" s="354"/>
      <c r="D236" s="357" t="s">
        <v>56</v>
      </c>
      <c r="E236" s="316" t="s">
        <v>1453</v>
      </c>
    </row>
    <row r="237" spans="1:5" x14ac:dyDescent="0.2">
      <c r="A237" s="359"/>
      <c r="B237" s="360"/>
      <c r="C237" s="361"/>
      <c r="D237" s="362"/>
      <c r="E237" s="317" t="s">
        <v>1454</v>
      </c>
    </row>
    <row r="238" spans="1:5" x14ac:dyDescent="0.2">
      <c r="A238" s="343" t="s">
        <v>1571</v>
      </c>
      <c r="B238" s="345" t="s">
        <v>1560</v>
      </c>
      <c r="C238" s="346"/>
      <c r="D238" s="349" t="s">
        <v>56</v>
      </c>
      <c r="E238" s="318" t="s">
        <v>1453</v>
      </c>
    </row>
    <row r="239" spans="1:5" x14ac:dyDescent="0.2">
      <c r="A239" s="344"/>
      <c r="B239" s="347"/>
      <c r="C239" s="348"/>
      <c r="D239" s="350"/>
      <c r="E239" s="319" t="s">
        <v>1454</v>
      </c>
    </row>
    <row r="240" spans="1:5" x14ac:dyDescent="0.2">
      <c r="A240" s="351" t="s">
        <v>1572</v>
      </c>
      <c r="B240" s="353" t="s">
        <v>1560</v>
      </c>
      <c r="C240" s="354"/>
      <c r="D240" s="357" t="s">
        <v>56</v>
      </c>
      <c r="E240" s="316" t="s">
        <v>1453</v>
      </c>
    </row>
    <row r="241" spans="1:5" x14ac:dyDescent="0.2">
      <c r="A241" s="359"/>
      <c r="B241" s="360"/>
      <c r="C241" s="361"/>
      <c r="D241" s="362"/>
      <c r="E241" s="317" t="s">
        <v>1454</v>
      </c>
    </row>
    <row r="242" spans="1:5" x14ac:dyDescent="0.2">
      <c r="A242" s="343" t="s">
        <v>1573</v>
      </c>
      <c r="B242" s="345" t="s">
        <v>1560</v>
      </c>
      <c r="C242" s="346"/>
      <c r="D242" s="349" t="s">
        <v>56</v>
      </c>
      <c r="E242" s="318" t="s">
        <v>1453</v>
      </c>
    </row>
    <row r="243" spans="1:5" x14ac:dyDescent="0.2">
      <c r="A243" s="344"/>
      <c r="B243" s="347"/>
      <c r="C243" s="348"/>
      <c r="D243" s="350"/>
      <c r="E243" s="319" t="s">
        <v>1454</v>
      </c>
    </row>
    <row r="244" spans="1:5" x14ac:dyDescent="0.2">
      <c r="A244" s="351" t="s">
        <v>1574</v>
      </c>
      <c r="B244" s="353" t="s">
        <v>1560</v>
      </c>
      <c r="C244" s="354"/>
      <c r="D244" s="357" t="s">
        <v>56</v>
      </c>
      <c r="E244" s="316" t="s">
        <v>1453</v>
      </c>
    </row>
    <row r="245" spans="1:5" x14ac:dyDescent="0.2">
      <c r="A245" s="359"/>
      <c r="B245" s="360"/>
      <c r="C245" s="361"/>
      <c r="D245" s="362"/>
      <c r="E245" s="317" t="s">
        <v>1454</v>
      </c>
    </row>
    <row r="246" spans="1:5" x14ac:dyDescent="0.2">
      <c r="A246" s="343" t="s">
        <v>1575</v>
      </c>
      <c r="B246" s="345" t="s">
        <v>1560</v>
      </c>
      <c r="C246" s="346"/>
      <c r="D246" s="349" t="s">
        <v>56</v>
      </c>
      <c r="E246" s="318" t="s">
        <v>1453</v>
      </c>
    </row>
    <row r="247" spans="1:5" x14ac:dyDescent="0.2">
      <c r="A247" s="344"/>
      <c r="B247" s="347"/>
      <c r="C247" s="348"/>
      <c r="D247" s="350"/>
      <c r="E247" s="319" t="s">
        <v>1454</v>
      </c>
    </row>
    <row r="248" spans="1:5" x14ac:dyDescent="0.2">
      <c r="A248" s="351" t="s">
        <v>1576</v>
      </c>
      <c r="B248" s="353" t="s">
        <v>1560</v>
      </c>
      <c r="C248" s="354"/>
      <c r="D248" s="357" t="s">
        <v>56</v>
      </c>
      <c r="E248" s="316" t="s">
        <v>1453</v>
      </c>
    </row>
    <row r="249" spans="1:5" x14ac:dyDescent="0.2">
      <c r="A249" s="359"/>
      <c r="B249" s="360"/>
      <c r="C249" s="361"/>
      <c r="D249" s="362"/>
      <c r="E249" s="317" t="s">
        <v>1454</v>
      </c>
    </row>
    <row r="250" spans="1:5" x14ac:dyDescent="0.2">
      <c r="A250" s="343" t="s">
        <v>1577</v>
      </c>
      <c r="B250" s="345" t="s">
        <v>1560</v>
      </c>
      <c r="C250" s="346"/>
      <c r="D250" s="349" t="s">
        <v>56</v>
      </c>
      <c r="E250" s="318" t="s">
        <v>1453</v>
      </c>
    </row>
    <row r="251" spans="1:5" x14ac:dyDescent="0.2">
      <c r="A251" s="344"/>
      <c r="B251" s="347"/>
      <c r="C251" s="348"/>
      <c r="D251" s="350"/>
      <c r="E251" s="319" t="s">
        <v>1454</v>
      </c>
    </row>
    <row r="252" spans="1:5" x14ac:dyDescent="0.2">
      <c r="A252" s="351" t="s">
        <v>1578</v>
      </c>
      <c r="B252" s="353" t="s">
        <v>1579</v>
      </c>
      <c r="C252" s="354"/>
      <c r="D252" s="357" t="s">
        <v>56</v>
      </c>
      <c r="E252" s="316" t="s">
        <v>1453</v>
      </c>
    </row>
    <row r="253" spans="1:5" x14ac:dyDescent="0.2">
      <c r="A253" s="359"/>
      <c r="B253" s="360"/>
      <c r="C253" s="361"/>
      <c r="D253" s="362"/>
      <c r="E253" s="317" t="s">
        <v>1454</v>
      </c>
    </row>
    <row r="254" spans="1:5" x14ac:dyDescent="0.2">
      <c r="A254" s="343" t="s">
        <v>1580</v>
      </c>
      <c r="B254" s="345" t="s">
        <v>1579</v>
      </c>
      <c r="C254" s="346"/>
      <c r="D254" s="349" t="s">
        <v>56</v>
      </c>
      <c r="E254" s="318" t="s">
        <v>1453</v>
      </c>
    </row>
    <row r="255" spans="1:5" x14ac:dyDescent="0.2">
      <c r="A255" s="344"/>
      <c r="B255" s="347"/>
      <c r="C255" s="348"/>
      <c r="D255" s="350"/>
      <c r="E255" s="319" t="s">
        <v>1454</v>
      </c>
    </row>
    <row r="256" spans="1:5" x14ac:dyDescent="0.2">
      <c r="A256" s="351" t="s">
        <v>1581</v>
      </c>
      <c r="B256" s="353" t="s">
        <v>1579</v>
      </c>
      <c r="C256" s="354"/>
      <c r="D256" s="357" t="s">
        <v>56</v>
      </c>
      <c r="E256" s="316" t="s">
        <v>1453</v>
      </c>
    </row>
    <row r="257" spans="1:5" x14ac:dyDescent="0.2">
      <c r="A257" s="359"/>
      <c r="B257" s="360"/>
      <c r="C257" s="361"/>
      <c r="D257" s="362"/>
      <c r="E257" s="317" t="s">
        <v>1454</v>
      </c>
    </row>
    <row r="258" spans="1:5" x14ac:dyDescent="0.2">
      <c r="A258" s="343" t="s">
        <v>1582</v>
      </c>
      <c r="B258" s="345" t="s">
        <v>1579</v>
      </c>
      <c r="C258" s="346"/>
      <c r="D258" s="349" t="s">
        <v>56</v>
      </c>
      <c r="E258" s="318" t="s">
        <v>1453</v>
      </c>
    </row>
    <row r="259" spans="1:5" x14ac:dyDescent="0.2">
      <c r="A259" s="344"/>
      <c r="B259" s="347"/>
      <c r="C259" s="348"/>
      <c r="D259" s="350"/>
      <c r="E259" s="319" t="s">
        <v>1454</v>
      </c>
    </row>
    <row r="260" spans="1:5" x14ac:dyDescent="0.2">
      <c r="A260" s="351" t="s">
        <v>1583</v>
      </c>
      <c r="B260" s="353" t="s">
        <v>1579</v>
      </c>
      <c r="C260" s="354"/>
      <c r="D260" s="357" t="s">
        <v>56</v>
      </c>
      <c r="E260" s="316" t="s">
        <v>1453</v>
      </c>
    </row>
    <row r="261" spans="1:5" x14ac:dyDescent="0.2">
      <c r="A261" s="359"/>
      <c r="B261" s="360"/>
      <c r="C261" s="361"/>
      <c r="D261" s="362"/>
      <c r="E261" s="317" t="s">
        <v>1454</v>
      </c>
    </row>
    <row r="262" spans="1:5" x14ac:dyDescent="0.2">
      <c r="A262" s="343" t="s">
        <v>1584</v>
      </c>
      <c r="B262" s="345" t="s">
        <v>1579</v>
      </c>
      <c r="C262" s="346"/>
      <c r="D262" s="349" t="s">
        <v>56</v>
      </c>
      <c r="E262" s="318" t="s">
        <v>1453</v>
      </c>
    </row>
    <row r="263" spans="1:5" x14ac:dyDescent="0.2">
      <c r="A263" s="344"/>
      <c r="B263" s="347"/>
      <c r="C263" s="348"/>
      <c r="D263" s="350"/>
      <c r="E263" s="319" t="s">
        <v>1454</v>
      </c>
    </row>
    <row r="264" spans="1:5" x14ac:dyDescent="0.2">
      <c r="A264" s="351" t="s">
        <v>1585</v>
      </c>
      <c r="B264" s="353" t="s">
        <v>1579</v>
      </c>
      <c r="C264" s="354"/>
      <c r="D264" s="357" t="s">
        <v>56</v>
      </c>
      <c r="E264" s="316" t="s">
        <v>1453</v>
      </c>
    </row>
    <row r="265" spans="1:5" x14ac:dyDescent="0.2">
      <c r="A265" s="359"/>
      <c r="B265" s="360"/>
      <c r="C265" s="361"/>
      <c r="D265" s="362"/>
      <c r="E265" s="317" t="s">
        <v>1454</v>
      </c>
    </row>
    <row r="266" spans="1:5" x14ac:dyDescent="0.2">
      <c r="A266" s="343" t="s">
        <v>1586</v>
      </c>
      <c r="B266" s="345" t="s">
        <v>1579</v>
      </c>
      <c r="C266" s="346"/>
      <c r="D266" s="349" t="s">
        <v>56</v>
      </c>
      <c r="E266" s="318" t="s">
        <v>1453</v>
      </c>
    </row>
    <row r="267" spans="1:5" x14ac:dyDescent="0.2">
      <c r="A267" s="344"/>
      <c r="B267" s="347"/>
      <c r="C267" s="348"/>
      <c r="D267" s="350"/>
      <c r="E267" s="319" t="s">
        <v>1454</v>
      </c>
    </row>
    <row r="268" spans="1:5" x14ac:dyDescent="0.2">
      <c r="A268" s="351" t="s">
        <v>1587</v>
      </c>
      <c r="B268" s="353" t="s">
        <v>1579</v>
      </c>
      <c r="C268" s="354"/>
      <c r="D268" s="357" t="s">
        <v>56</v>
      </c>
      <c r="E268" s="316" t="s">
        <v>1453</v>
      </c>
    </row>
    <row r="269" spans="1:5" x14ac:dyDescent="0.2">
      <c r="A269" s="359"/>
      <c r="B269" s="360"/>
      <c r="C269" s="361"/>
      <c r="D269" s="362"/>
      <c r="E269" s="317" t="s">
        <v>1454</v>
      </c>
    </row>
    <row r="270" spans="1:5" x14ac:dyDescent="0.2">
      <c r="A270" s="343" t="s">
        <v>1588</v>
      </c>
      <c r="B270" s="345" t="s">
        <v>1589</v>
      </c>
      <c r="C270" s="346"/>
      <c r="D270" s="349" t="s">
        <v>56</v>
      </c>
      <c r="E270" s="318" t="s">
        <v>1453</v>
      </c>
    </row>
    <row r="271" spans="1:5" x14ac:dyDescent="0.2">
      <c r="A271" s="344"/>
      <c r="B271" s="347"/>
      <c r="C271" s="348"/>
      <c r="D271" s="350"/>
      <c r="E271" s="319" t="s">
        <v>1454</v>
      </c>
    </row>
    <row r="272" spans="1:5" x14ac:dyDescent="0.2">
      <c r="A272" s="351" t="s">
        <v>1590</v>
      </c>
      <c r="B272" s="353" t="s">
        <v>1589</v>
      </c>
      <c r="C272" s="354"/>
      <c r="D272" s="357" t="s">
        <v>56</v>
      </c>
      <c r="E272" s="316" t="s">
        <v>1453</v>
      </c>
    </row>
    <row r="273" spans="1:5" x14ac:dyDescent="0.2">
      <c r="A273" s="359"/>
      <c r="B273" s="360"/>
      <c r="C273" s="361"/>
      <c r="D273" s="362"/>
      <c r="E273" s="317" t="s">
        <v>1454</v>
      </c>
    </row>
    <row r="274" spans="1:5" x14ac:dyDescent="0.2">
      <c r="A274" s="343" t="s">
        <v>1548</v>
      </c>
      <c r="B274" s="345" t="s">
        <v>1589</v>
      </c>
      <c r="C274" s="346"/>
      <c r="D274" s="349" t="s">
        <v>56</v>
      </c>
      <c r="E274" s="318" t="s">
        <v>1453</v>
      </c>
    </row>
    <row r="275" spans="1:5" x14ac:dyDescent="0.2">
      <c r="A275" s="344"/>
      <c r="B275" s="347"/>
      <c r="C275" s="348"/>
      <c r="D275" s="350"/>
      <c r="E275" s="319" t="s">
        <v>1454</v>
      </c>
    </row>
    <row r="276" spans="1:5" x14ac:dyDescent="0.2">
      <c r="A276" s="351" t="s">
        <v>1591</v>
      </c>
      <c r="B276" s="353" t="s">
        <v>1589</v>
      </c>
      <c r="C276" s="354"/>
      <c r="D276" s="357" t="s">
        <v>56</v>
      </c>
      <c r="E276" s="316" t="s">
        <v>1453</v>
      </c>
    </row>
    <row r="277" spans="1:5" x14ac:dyDescent="0.2">
      <c r="A277" s="359"/>
      <c r="B277" s="360"/>
      <c r="C277" s="361"/>
      <c r="D277" s="362"/>
      <c r="E277" s="317" t="s">
        <v>1454</v>
      </c>
    </row>
    <row r="278" spans="1:5" x14ac:dyDescent="0.2">
      <c r="A278" s="343" t="s">
        <v>1592</v>
      </c>
      <c r="B278" s="345" t="s">
        <v>1589</v>
      </c>
      <c r="C278" s="346"/>
      <c r="D278" s="349" t="s">
        <v>56</v>
      </c>
      <c r="E278" s="318" t="s">
        <v>1453</v>
      </c>
    </row>
    <row r="279" spans="1:5" x14ac:dyDescent="0.2">
      <c r="A279" s="344"/>
      <c r="B279" s="347"/>
      <c r="C279" s="348"/>
      <c r="D279" s="350"/>
      <c r="E279" s="319" t="s">
        <v>1454</v>
      </c>
    </row>
    <row r="280" spans="1:5" x14ac:dyDescent="0.2">
      <c r="A280" s="351" t="s">
        <v>1593</v>
      </c>
      <c r="B280" s="353" t="s">
        <v>1589</v>
      </c>
      <c r="C280" s="354"/>
      <c r="D280" s="357" t="s">
        <v>56</v>
      </c>
      <c r="E280" s="316" t="s">
        <v>1453</v>
      </c>
    </row>
    <row r="281" spans="1:5" x14ac:dyDescent="0.2">
      <c r="A281" s="359"/>
      <c r="B281" s="360"/>
      <c r="C281" s="361"/>
      <c r="D281" s="362"/>
      <c r="E281" s="317" t="s">
        <v>1454</v>
      </c>
    </row>
    <row r="282" spans="1:5" x14ac:dyDescent="0.2">
      <c r="A282" s="343" t="s">
        <v>1594</v>
      </c>
      <c r="B282" s="345" t="s">
        <v>1589</v>
      </c>
      <c r="C282" s="346"/>
      <c r="D282" s="349" t="s">
        <v>56</v>
      </c>
      <c r="E282" s="318" t="s">
        <v>1453</v>
      </c>
    </row>
    <row r="283" spans="1:5" x14ac:dyDescent="0.2">
      <c r="A283" s="344"/>
      <c r="B283" s="347"/>
      <c r="C283" s="348"/>
      <c r="D283" s="350"/>
      <c r="E283" s="319" t="s">
        <v>1454</v>
      </c>
    </row>
    <row r="284" spans="1:5" x14ac:dyDescent="0.2">
      <c r="A284" s="351" t="s">
        <v>1595</v>
      </c>
      <c r="B284" s="353" t="s">
        <v>1589</v>
      </c>
      <c r="C284" s="354"/>
      <c r="D284" s="357" t="s">
        <v>56</v>
      </c>
      <c r="E284" s="316" t="s">
        <v>1453</v>
      </c>
    </row>
    <row r="285" spans="1:5" x14ac:dyDescent="0.2">
      <c r="A285" s="359"/>
      <c r="B285" s="360"/>
      <c r="C285" s="361"/>
      <c r="D285" s="362"/>
      <c r="E285" s="317" t="s">
        <v>1454</v>
      </c>
    </row>
    <row r="286" spans="1:5" x14ac:dyDescent="0.2">
      <c r="A286" s="343" t="s">
        <v>1596</v>
      </c>
      <c r="B286" s="345" t="s">
        <v>1589</v>
      </c>
      <c r="C286" s="346"/>
      <c r="D286" s="349" t="s">
        <v>56</v>
      </c>
      <c r="E286" s="318" t="s">
        <v>1453</v>
      </c>
    </row>
    <row r="287" spans="1:5" x14ac:dyDescent="0.2">
      <c r="A287" s="344"/>
      <c r="B287" s="347"/>
      <c r="C287" s="348"/>
      <c r="D287" s="350"/>
      <c r="E287" s="319" t="s">
        <v>1454</v>
      </c>
    </row>
    <row r="288" spans="1:5" x14ac:dyDescent="0.2">
      <c r="A288" s="351" t="s">
        <v>1597</v>
      </c>
      <c r="B288" s="353" t="s">
        <v>1589</v>
      </c>
      <c r="C288" s="354"/>
      <c r="D288" s="357" t="s">
        <v>56</v>
      </c>
      <c r="E288" s="316" t="s">
        <v>1453</v>
      </c>
    </row>
    <row r="289" spans="1:5" x14ac:dyDescent="0.2">
      <c r="A289" s="359"/>
      <c r="B289" s="360"/>
      <c r="C289" s="361"/>
      <c r="D289" s="362"/>
      <c r="E289" s="317" t="s">
        <v>1454</v>
      </c>
    </row>
    <row r="290" spans="1:5" x14ac:dyDescent="0.2">
      <c r="A290" s="343" t="s">
        <v>1598</v>
      </c>
      <c r="B290" s="345" t="s">
        <v>1599</v>
      </c>
      <c r="C290" s="346"/>
      <c r="D290" s="349" t="s">
        <v>56</v>
      </c>
      <c r="E290" s="318" t="s">
        <v>1453</v>
      </c>
    </row>
    <row r="291" spans="1:5" x14ac:dyDescent="0.2">
      <c r="A291" s="344"/>
      <c r="B291" s="347"/>
      <c r="C291" s="348"/>
      <c r="D291" s="350"/>
      <c r="E291" s="319" t="s">
        <v>1454</v>
      </c>
    </row>
    <row r="292" spans="1:5" x14ac:dyDescent="0.2">
      <c r="A292" s="351" t="s">
        <v>1600</v>
      </c>
      <c r="B292" s="353" t="s">
        <v>1599</v>
      </c>
      <c r="C292" s="354"/>
      <c r="D292" s="357" t="s">
        <v>56</v>
      </c>
      <c r="E292" s="316" t="s">
        <v>1453</v>
      </c>
    </row>
    <row r="293" spans="1:5" x14ac:dyDescent="0.2">
      <c r="A293" s="359"/>
      <c r="B293" s="360"/>
      <c r="C293" s="361"/>
      <c r="D293" s="362"/>
      <c r="E293" s="317" t="s">
        <v>1454</v>
      </c>
    </row>
    <row r="294" spans="1:5" x14ac:dyDescent="0.2">
      <c r="A294" s="343" t="s">
        <v>1601</v>
      </c>
      <c r="B294" s="345" t="s">
        <v>1599</v>
      </c>
      <c r="C294" s="346"/>
      <c r="D294" s="349" t="s">
        <v>56</v>
      </c>
      <c r="E294" s="318" t="s">
        <v>1453</v>
      </c>
    </row>
    <row r="295" spans="1:5" x14ac:dyDescent="0.2">
      <c r="A295" s="344"/>
      <c r="B295" s="347"/>
      <c r="C295" s="348"/>
      <c r="D295" s="350"/>
      <c r="E295" s="319" t="s">
        <v>1454</v>
      </c>
    </row>
    <row r="296" spans="1:5" x14ac:dyDescent="0.2">
      <c r="A296" s="351" t="s">
        <v>1602</v>
      </c>
      <c r="B296" s="353" t="s">
        <v>1599</v>
      </c>
      <c r="C296" s="354"/>
      <c r="D296" s="357" t="s">
        <v>56</v>
      </c>
      <c r="E296" s="316" t="s">
        <v>1453</v>
      </c>
    </row>
    <row r="297" spans="1:5" x14ac:dyDescent="0.2">
      <c r="A297" s="359"/>
      <c r="B297" s="360"/>
      <c r="C297" s="361"/>
      <c r="D297" s="362"/>
      <c r="E297" s="317" t="s">
        <v>1454</v>
      </c>
    </row>
    <row r="298" spans="1:5" x14ac:dyDescent="0.2">
      <c r="A298" s="343" t="s">
        <v>1603</v>
      </c>
      <c r="B298" s="345" t="s">
        <v>1599</v>
      </c>
      <c r="C298" s="346"/>
      <c r="D298" s="349" t="s">
        <v>56</v>
      </c>
      <c r="E298" s="318" t="s">
        <v>1453</v>
      </c>
    </row>
    <row r="299" spans="1:5" x14ac:dyDescent="0.2">
      <c r="A299" s="344"/>
      <c r="B299" s="347"/>
      <c r="C299" s="348"/>
      <c r="D299" s="350"/>
      <c r="E299" s="319" t="s">
        <v>1454</v>
      </c>
    </row>
    <row r="300" spans="1:5" x14ac:dyDescent="0.2">
      <c r="A300" s="351" t="s">
        <v>1604</v>
      </c>
      <c r="B300" s="353" t="s">
        <v>1506</v>
      </c>
      <c r="C300" s="354"/>
      <c r="D300" s="357" t="s">
        <v>56</v>
      </c>
      <c r="E300" s="316" t="s">
        <v>1453</v>
      </c>
    </row>
    <row r="301" spans="1:5" x14ac:dyDescent="0.2">
      <c r="A301" s="359"/>
      <c r="B301" s="360"/>
      <c r="C301" s="361"/>
      <c r="D301" s="362"/>
      <c r="E301" s="317" t="s">
        <v>1454</v>
      </c>
    </row>
    <row r="302" spans="1:5" x14ac:dyDescent="0.2">
      <c r="A302" s="343" t="s">
        <v>1452</v>
      </c>
      <c r="B302" s="345"/>
      <c r="C302" s="346"/>
      <c r="D302" s="349" t="s">
        <v>56</v>
      </c>
      <c r="E302" s="318" t="s">
        <v>1453</v>
      </c>
    </row>
    <row r="303" spans="1:5" x14ac:dyDescent="0.2">
      <c r="A303" s="344"/>
      <c r="B303" s="347"/>
      <c r="C303" s="348"/>
      <c r="D303" s="350"/>
      <c r="E303" s="319" t="s">
        <v>1454</v>
      </c>
    </row>
    <row r="304" spans="1:5" x14ac:dyDescent="0.2">
      <c r="A304" s="351" t="s">
        <v>1478</v>
      </c>
      <c r="B304" s="353"/>
      <c r="C304" s="354"/>
      <c r="D304" s="357" t="s">
        <v>56</v>
      </c>
      <c r="E304" s="316" t="s">
        <v>1453</v>
      </c>
    </row>
    <row r="305" spans="1:5" x14ac:dyDescent="0.2">
      <c r="A305" s="359"/>
      <c r="B305" s="360"/>
      <c r="C305" s="361"/>
      <c r="D305" s="362"/>
      <c r="E305" s="317" t="s">
        <v>1454</v>
      </c>
    </row>
    <row r="306" spans="1:5" x14ac:dyDescent="0.2">
      <c r="A306" s="343" t="s">
        <v>1488</v>
      </c>
      <c r="B306" s="345"/>
      <c r="C306" s="346"/>
      <c r="D306" s="349" t="s">
        <v>56</v>
      </c>
      <c r="E306" s="318" t="s">
        <v>1453</v>
      </c>
    </row>
    <row r="307" spans="1:5" x14ac:dyDescent="0.2">
      <c r="A307" s="344"/>
      <c r="B307" s="347"/>
      <c r="C307" s="348"/>
      <c r="D307" s="350"/>
      <c r="E307" s="319" t="s">
        <v>1454</v>
      </c>
    </row>
    <row r="308" spans="1:5" x14ac:dyDescent="0.2">
      <c r="A308" s="351" t="s">
        <v>1506</v>
      </c>
      <c r="B308" s="353"/>
      <c r="C308" s="354"/>
      <c r="D308" s="357" t="s">
        <v>56</v>
      </c>
      <c r="E308" s="316" t="s">
        <v>1453</v>
      </c>
    </row>
    <row r="309" spans="1:5" x14ac:dyDescent="0.2">
      <c r="A309" s="359"/>
      <c r="B309" s="360"/>
      <c r="C309" s="361"/>
      <c r="D309" s="362"/>
      <c r="E309" s="317" t="s">
        <v>1454</v>
      </c>
    </row>
    <row r="310" spans="1:5" x14ac:dyDescent="0.2">
      <c r="A310" s="343" t="s">
        <v>1599</v>
      </c>
      <c r="B310" s="345"/>
      <c r="C310" s="346"/>
      <c r="D310" s="349" t="s">
        <v>56</v>
      </c>
      <c r="E310" s="318" t="s">
        <v>1453</v>
      </c>
    </row>
    <row r="311" spans="1:5" x14ac:dyDescent="0.2">
      <c r="A311" s="344"/>
      <c r="B311" s="347"/>
      <c r="C311" s="348"/>
      <c r="D311" s="350"/>
      <c r="E311" s="319" t="s">
        <v>1454</v>
      </c>
    </row>
    <row r="312" spans="1:5" x14ac:dyDescent="0.2">
      <c r="A312" s="351" t="s">
        <v>1529</v>
      </c>
      <c r="B312" s="353"/>
      <c r="C312" s="354"/>
      <c r="D312" s="357" t="s">
        <v>56</v>
      </c>
      <c r="E312" s="316" t="s">
        <v>1453</v>
      </c>
    </row>
    <row r="313" spans="1:5" x14ac:dyDescent="0.2">
      <c r="A313" s="359"/>
      <c r="B313" s="360"/>
      <c r="C313" s="361"/>
      <c r="D313" s="362"/>
      <c r="E313" s="317" t="s">
        <v>1454</v>
      </c>
    </row>
    <row r="314" spans="1:5" x14ac:dyDescent="0.2">
      <c r="A314" s="343" t="s">
        <v>1539</v>
      </c>
      <c r="B314" s="345"/>
      <c r="C314" s="346"/>
      <c r="D314" s="349" t="s">
        <v>56</v>
      </c>
      <c r="E314" s="318" t="s">
        <v>1453</v>
      </c>
    </row>
    <row r="315" spans="1:5" x14ac:dyDescent="0.2">
      <c r="A315" s="344"/>
      <c r="B315" s="347"/>
      <c r="C315" s="348"/>
      <c r="D315" s="350"/>
      <c r="E315" s="319" t="s">
        <v>1454</v>
      </c>
    </row>
    <row r="316" spans="1:5" x14ac:dyDescent="0.2">
      <c r="A316" s="351" t="s">
        <v>1560</v>
      </c>
      <c r="B316" s="353"/>
      <c r="C316" s="354"/>
      <c r="D316" s="357" t="s">
        <v>56</v>
      </c>
      <c r="E316" s="316" t="s">
        <v>1453</v>
      </c>
    </row>
    <row r="317" spans="1:5" x14ac:dyDescent="0.2">
      <c r="A317" s="359"/>
      <c r="B317" s="360"/>
      <c r="C317" s="361"/>
      <c r="D317" s="362"/>
      <c r="E317" s="317" t="s">
        <v>1454</v>
      </c>
    </row>
    <row r="318" spans="1:5" x14ac:dyDescent="0.2">
      <c r="A318" s="343" t="s">
        <v>1579</v>
      </c>
      <c r="B318" s="345"/>
      <c r="C318" s="346"/>
      <c r="D318" s="349" t="s">
        <v>56</v>
      </c>
      <c r="E318" s="318" t="s">
        <v>1453</v>
      </c>
    </row>
    <row r="319" spans="1:5" x14ac:dyDescent="0.2">
      <c r="A319" s="344"/>
      <c r="B319" s="347"/>
      <c r="C319" s="348"/>
      <c r="D319" s="350"/>
      <c r="E319" s="319" t="s">
        <v>1454</v>
      </c>
    </row>
    <row r="320" spans="1:5" x14ac:dyDescent="0.2">
      <c r="A320" s="351" t="s">
        <v>1589</v>
      </c>
      <c r="B320" s="353"/>
      <c r="C320" s="354"/>
      <c r="D320" s="357" t="s">
        <v>56</v>
      </c>
      <c r="E320" s="316" t="s">
        <v>1453</v>
      </c>
    </row>
    <row r="321" spans="1:5" x14ac:dyDescent="0.2">
      <c r="A321" s="359"/>
      <c r="B321" s="360"/>
      <c r="C321" s="361"/>
      <c r="D321" s="362"/>
      <c r="E321" s="317" t="s">
        <v>1454</v>
      </c>
    </row>
    <row r="322" spans="1:5" x14ac:dyDescent="0.2">
      <c r="A322" s="343" t="s">
        <v>1514</v>
      </c>
      <c r="B322" s="345"/>
      <c r="C322" s="346"/>
      <c r="D322" s="349" t="s">
        <v>56</v>
      </c>
      <c r="E322" s="318" t="s">
        <v>1453</v>
      </c>
    </row>
    <row r="323" spans="1:5" x14ac:dyDescent="0.2">
      <c r="A323" s="344"/>
      <c r="B323" s="347"/>
      <c r="C323" s="348"/>
      <c r="D323" s="350"/>
      <c r="E323" s="319" t="s">
        <v>1454</v>
      </c>
    </row>
    <row r="324" spans="1:5" x14ac:dyDescent="0.2">
      <c r="A324" s="351" t="s">
        <v>1605</v>
      </c>
      <c r="B324" s="353" t="s">
        <v>1514</v>
      </c>
      <c r="C324" s="354"/>
      <c r="D324" s="357" t="s">
        <v>56</v>
      </c>
      <c r="E324" s="316" t="s">
        <v>1453</v>
      </c>
    </row>
    <row r="325" spans="1:5" x14ac:dyDescent="0.2">
      <c r="A325" s="359"/>
      <c r="B325" s="360"/>
      <c r="C325" s="361"/>
      <c r="D325" s="362"/>
      <c r="E325" s="317" t="s">
        <v>1454</v>
      </c>
    </row>
    <row r="326" spans="1:5" x14ac:dyDescent="0.2">
      <c r="A326" s="343" t="s">
        <v>1606</v>
      </c>
      <c r="B326" s="345" t="s">
        <v>1452</v>
      </c>
      <c r="C326" s="346"/>
      <c r="D326" s="349" t="s">
        <v>56</v>
      </c>
      <c r="E326" s="318" t="s">
        <v>1453</v>
      </c>
    </row>
    <row r="327" spans="1:5" x14ac:dyDescent="0.2">
      <c r="A327" s="344"/>
      <c r="B327" s="347"/>
      <c r="C327" s="348"/>
      <c r="D327" s="350"/>
      <c r="E327" s="319" t="s">
        <v>1454</v>
      </c>
    </row>
    <row r="328" spans="1:5" x14ac:dyDescent="0.2">
      <c r="A328" s="351" t="s">
        <v>1607</v>
      </c>
      <c r="B328" s="353" t="s">
        <v>1506</v>
      </c>
      <c r="C328" s="354"/>
      <c r="D328" s="357" t="s">
        <v>56</v>
      </c>
      <c r="E328" s="316" t="s">
        <v>1453</v>
      </c>
    </row>
    <row r="329" spans="1:5" x14ac:dyDescent="0.2">
      <c r="A329" s="359"/>
      <c r="B329" s="360"/>
      <c r="C329" s="361"/>
      <c r="D329" s="362"/>
      <c r="E329" s="317" t="s">
        <v>1454</v>
      </c>
    </row>
    <row r="330" spans="1:5" x14ac:dyDescent="0.2">
      <c r="A330" s="343" t="s">
        <v>1608</v>
      </c>
      <c r="B330" s="345" t="s">
        <v>1539</v>
      </c>
      <c r="C330" s="346"/>
      <c r="D330" s="349" t="s">
        <v>56</v>
      </c>
      <c r="E330" s="318" t="s">
        <v>1453</v>
      </c>
    </row>
    <row r="331" spans="1:5" x14ac:dyDescent="0.2">
      <c r="A331" s="344"/>
      <c r="B331" s="347"/>
      <c r="C331" s="348"/>
      <c r="D331" s="350"/>
      <c r="E331" s="319" t="s">
        <v>1454</v>
      </c>
    </row>
    <row r="332" spans="1:5" x14ac:dyDescent="0.2">
      <c r="A332" s="351" t="s">
        <v>1609</v>
      </c>
      <c r="B332" s="353" t="s">
        <v>1539</v>
      </c>
      <c r="C332" s="354"/>
      <c r="D332" s="357" t="s">
        <v>56</v>
      </c>
      <c r="E332" s="316" t="s">
        <v>1453</v>
      </c>
    </row>
    <row r="333" spans="1:5" x14ac:dyDescent="0.2">
      <c r="A333" s="359"/>
      <c r="B333" s="360"/>
      <c r="C333" s="361"/>
      <c r="D333" s="362"/>
      <c r="E333" s="317" t="s">
        <v>1454</v>
      </c>
    </row>
    <row r="334" spans="1:5" x14ac:dyDescent="0.2">
      <c r="A334" s="343" t="s">
        <v>1610</v>
      </c>
      <c r="B334" s="345" t="s">
        <v>1554</v>
      </c>
      <c r="C334" s="346"/>
      <c r="D334" s="349" t="s">
        <v>56</v>
      </c>
      <c r="E334" s="318" t="s">
        <v>1453</v>
      </c>
    </row>
    <row r="335" spans="1:5" x14ac:dyDescent="0.2">
      <c r="A335" s="344"/>
      <c r="B335" s="347"/>
      <c r="C335" s="348"/>
      <c r="D335" s="350"/>
      <c r="E335" s="319" t="s">
        <v>1454</v>
      </c>
    </row>
    <row r="336" spans="1:5" x14ac:dyDescent="0.2">
      <c r="A336" s="351" t="s">
        <v>1611</v>
      </c>
      <c r="B336" s="353" t="s">
        <v>1452</v>
      </c>
      <c r="C336" s="354"/>
      <c r="D336" s="357" t="s">
        <v>56</v>
      </c>
      <c r="E336" s="316" t="s">
        <v>1453</v>
      </c>
    </row>
    <row r="337" spans="1:5" x14ac:dyDescent="0.2">
      <c r="A337" s="359"/>
      <c r="B337" s="360"/>
      <c r="C337" s="361"/>
      <c r="D337" s="362"/>
      <c r="E337" s="317" t="s">
        <v>1454</v>
      </c>
    </row>
    <row r="338" spans="1:5" x14ac:dyDescent="0.2">
      <c r="A338" s="343" t="s">
        <v>1612</v>
      </c>
      <c r="B338" s="345" t="s">
        <v>1529</v>
      </c>
      <c r="C338" s="346"/>
      <c r="D338" s="349" t="s">
        <v>56</v>
      </c>
      <c r="E338" s="318" t="s">
        <v>1453</v>
      </c>
    </row>
    <row r="339" spans="1:5" x14ac:dyDescent="0.2">
      <c r="A339" s="344"/>
      <c r="B339" s="347"/>
      <c r="C339" s="348"/>
      <c r="D339" s="350"/>
      <c r="E339" s="319" t="s">
        <v>1454</v>
      </c>
    </row>
    <row r="340" spans="1:5" x14ac:dyDescent="0.2">
      <c r="A340" s="351" t="s">
        <v>1613</v>
      </c>
      <c r="B340" s="353" t="s">
        <v>1589</v>
      </c>
      <c r="C340" s="354"/>
      <c r="D340" s="357" t="s">
        <v>56</v>
      </c>
      <c r="E340" s="316" t="s">
        <v>1453</v>
      </c>
    </row>
    <row r="341" spans="1:5" x14ac:dyDescent="0.2">
      <c r="A341" s="359"/>
      <c r="B341" s="360"/>
      <c r="C341" s="361"/>
      <c r="D341" s="362"/>
      <c r="E341" s="317" t="s">
        <v>1454</v>
      </c>
    </row>
    <row r="342" spans="1:5" x14ac:dyDescent="0.2">
      <c r="A342" s="343" t="s">
        <v>1614</v>
      </c>
      <c r="B342" s="345" t="s">
        <v>1539</v>
      </c>
      <c r="C342" s="346"/>
      <c r="D342" s="349" t="s">
        <v>56</v>
      </c>
      <c r="E342" s="318" t="s">
        <v>1453</v>
      </c>
    </row>
    <row r="343" spans="1:5" x14ac:dyDescent="0.2">
      <c r="A343" s="344"/>
      <c r="B343" s="347"/>
      <c r="C343" s="348"/>
      <c r="D343" s="350"/>
      <c r="E343" s="319" t="s">
        <v>1454</v>
      </c>
    </row>
    <row r="344" spans="1:5" x14ac:dyDescent="0.2">
      <c r="A344" s="351" t="s">
        <v>1554</v>
      </c>
      <c r="B344" s="353"/>
      <c r="C344" s="354"/>
      <c r="D344" s="357" t="s">
        <v>56</v>
      </c>
      <c r="E344" s="316" t="s">
        <v>1453</v>
      </c>
    </row>
    <row r="345" spans="1:5" x14ac:dyDescent="0.2">
      <c r="A345" s="359"/>
      <c r="B345" s="360"/>
      <c r="C345" s="361"/>
      <c r="D345" s="362"/>
      <c r="E345" s="317" t="s">
        <v>1454</v>
      </c>
    </row>
    <row r="346" spans="1:5" x14ac:dyDescent="0.2">
      <c r="A346" s="314" t="s">
        <v>1615</v>
      </c>
      <c r="B346" s="365"/>
      <c r="C346" s="366"/>
      <c r="D346" s="304" t="s">
        <v>57</v>
      </c>
      <c r="E346" s="315"/>
    </row>
    <row r="347" spans="1:5" x14ac:dyDescent="0.2">
      <c r="A347" s="312" t="s">
        <v>1616</v>
      </c>
      <c r="B347" s="363"/>
      <c r="C347" s="364"/>
      <c r="D347" s="303" t="s">
        <v>57</v>
      </c>
      <c r="E347" s="313"/>
    </row>
    <row r="348" spans="1:5" x14ac:dyDescent="0.2">
      <c r="A348" s="314" t="s">
        <v>1617</v>
      </c>
      <c r="B348" s="365"/>
      <c r="C348" s="366"/>
      <c r="D348" s="304" t="s">
        <v>57</v>
      </c>
      <c r="E348" s="315"/>
    </row>
    <row r="349" spans="1:5" x14ac:dyDescent="0.2">
      <c r="A349" s="312" t="s">
        <v>1618</v>
      </c>
      <c r="B349" s="363"/>
      <c r="C349" s="364"/>
      <c r="D349" s="303" t="s">
        <v>57</v>
      </c>
      <c r="E349" s="313"/>
    </row>
    <row r="350" spans="1:5" x14ac:dyDescent="0.2">
      <c r="A350" s="343" t="s">
        <v>1619</v>
      </c>
      <c r="B350" s="345"/>
      <c r="C350" s="346"/>
      <c r="D350" s="349" t="s">
        <v>57</v>
      </c>
      <c r="E350" s="318" t="s">
        <v>1453</v>
      </c>
    </row>
    <row r="351" spans="1:5" x14ac:dyDescent="0.2">
      <c r="A351" s="344"/>
      <c r="B351" s="347"/>
      <c r="C351" s="348"/>
      <c r="D351" s="350"/>
      <c r="E351" s="319" t="s">
        <v>1454</v>
      </c>
    </row>
    <row r="352" spans="1:5" x14ac:dyDescent="0.2">
      <c r="A352" s="312" t="s">
        <v>1620</v>
      </c>
      <c r="B352" s="363"/>
      <c r="C352" s="364"/>
      <c r="D352" s="303" t="s">
        <v>57</v>
      </c>
      <c r="E352" s="313"/>
    </row>
    <row r="353" spans="1:5" x14ac:dyDescent="0.2">
      <c r="A353" s="343" t="s">
        <v>1621</v>
      </c>
      <c r="B353" s="345"/>
      <c r="C353" s="346"/>
      <c r="D353" s="349" t="s">
        <v>57</v>
      </c>
      <c r="E353" s="318" t="s">
        <v>1453</v>
      </c>
    </row>
    <row r="354" spans="1:5" x14ac:dyDescent="0.2">
      <c r="A354" s="344"/>
      <c r="B354" s="347"/>
      <c r="C354" s="348"/>
      <c r="D354" s="350"/>
      <c r="E354" s="319" t="s">
        <v>1454</v>
      </c>
    </row>
    <row r="355" spans="1:5" x14ac:dyDescent="0.2">
      <c r="A355" s="351" t="s">
        <v>1622</v>
      </c>
      <c r="B355" s="353"/>
      <c r="C355" s="354"/>
      <c r="D355" s="357" t="s">
        <v>57</v>
      </c>
      <c r="E355" s="316" t="s">
        <v>1453</v>
      </c>
    </row>
    <row r="356" spans="1:5" x14ac:dyDescent="0.2">
      <c r="A356" s="359"/>
      <c r="B356" s="360"/>
      <c r="C356" s="361"/>
      <c r="D356" s="362"/>
      <c r="E356" s="317" t="s">
        <v>1454</v>
      </c>
    </row>
    <row r="357" spans="1:5" x14ac:dyDescent="0.2">
      <c r="A357" s="343" t="s">
        <v>1623</v>
      </c>
      <c r="B357" s="345" t="s">
        <v>1624</v>
      </c>
      <c r="C357" s="346"/>
      <c r="D357" s="349" t="s">
        <v>57</v>
      </c>
      <c r="E357" s="318" t="s">
        <v>1453</v>
      </c>
    </row>
    <row r="358" spans="1:5" x14ac:dyDescent="0.2">
      <c r="A358" s="344"/>
      <c r="B358" s="347"/>
      <c r="C358" s="348"/>
      <c r="D358" s="350"/>
      <c r="E358" s="319" t="s">
        <v>1454</v>
      </c>
    </row>
    <row r="359" spans="1:5" x14ac:dyDescent="0.2">
      <c r="A359" s="351" t="s">
        <v>1625</v>
      </c>
      <c r="B359" s="353" t="s">
        <v>1624</v>
      </c>
      <c r="C359" s="354"/>
      <c r="D359" s="357" t="s">
        <v>57</v>
      </c>
      <c r="E359" s="316" t="s">
        <v>1453</v>
      </c>
    </row>
    <row r="360" spans="1:5" x14ac:dyDescent="0.2">
      <c r="A360" s="359"/>
      <c r="B360" s="360"/>
      <c r="C360" s="361"/>
      <c r="D360" s="362"/>
      <c r="E360" s="317" t="s">
        <v>1454</v>
      </c>
    </row>
    <row r="361" spans="1:5" x14ac:dyDescent="0.2">
      <c r="A361" s="343" t="s">
        <v>1626</v>
      </c>
      <c r="B361" s="345" t="s">
        <v>1624</v>
      </c>
      <c r="C361" s="346"/>
      <c r="D361" s="349" t="s">
        <v>57</v>
      </c>
      <c r="E361" s="318" t="s">
        <v>1453</v>
      </c>
    </row>
    <row r="362" spans="1:5" x14ac:dyDescent="0.2">
      <c r="A362" s="344"/>
      <c r="B362" s="347"/>
      <c r="C362" s="348"/>
      <c r="D362" s="350"/>
      <c r="E362" s="319" t="s">
        <v>1454</v>
      </c>
    </row>
    <row r="363" spans="1:5" x14ac:dyDescent="0.2">
      <c r="A363" s="351" t="s">
        <v>1627</v>
      </c>
      <c r="B363" s="353" t="s">
        <v>1624</v>
      </c>
      <c r="C363" s="354"/>
      <c r="D363" s="357" t="s">
        <v>57</v>
      </c>
      <c r="E363" s="316" t="s">
        <v>1453</v>
      </c>
    </row>
    <row r="364" spans="1:5" x14ac:dyDescent="0.2">
      <c r="A364" s="359"/>
      <c r="B364" s="360"/>
      <c r="C364" s="361"/>
      <c r="D364" s="362"/>
      <c r="E364" s="317" t="s">
        <v>1454</v>
      </c>
    </row>
    <row r="365" spans="1:5" x14ac:dyDescent="0.2">
      <c r="A365" s="343" t="s">
        <v>1628</v>
      </c>
      <c r="B365" s="345" t="s">
        <v>1624</v>
      </c>
      <c r="C365" s="346"/>
      <c r="D365" s="349" t="s">
        <v>57</v>
      </c>
      <c r="E365" s="318" t="s">
        <v>1453</v>
      </c>
    </row>
    <row r="366" spans="1:5" x14ac:dyDescent="0.2">
      <c r="A366" s="344"/>
      <c r="B366" s="347"/>
      <c r="C366" s="348"/>
      <c r="D366" s="350"/>
      <c r="E366" s="319" t="s">
        <v>1454</v>
      </c>
    </row>
    <row r="367" spans="1:5" x14ac:dyDescent="0.2">
      <c r="A367" s="351" t="s">
        <v>1629</v>
      </c>
      <c r="B367" s="353" t="s">
        <v>1624</v>
      </c>
      <c r="C367" s="354"/>
      <c r="D367" s="357" t="s">
        <v>57</v>
      </c>
      <c r="E367" s="316" t="s">
        <v>1453</v>
      </c>
    </row>
    <row r="368" spans="1:5" x14ac:dyDescent="0.2">
      <c r="A368" s="359"/>
      <c r="B368" s="360"/>
      <c r="C368" s="361"/>
      <c r="D368" s="362"/>
      <c r="E368" s="317" t="s">
        <v>1454</v>
      </c>
    </row>
    <row r="369" spans="1:5" x14ac:dyDescent="0.2">
      <c r="A369" s="343" t="s">
        <v>1630</v>
      </c>
      <c r="B369" s="345" t="s">
        <v>1624</v>
      </c>
      <c r="C369" s="346"/>
      <c r="D369" s="349" t="s">
        <v>57</v>
      </c>
      <c r="E369" s="318" t="s">
        <v>1453</v>
      </c>
    </row>
    <row r="370" spans="1:5" x14ac:dyDescent="0.2">
      <c r="A370" s="344"/>
      <c r="B370" s="347"/>
      <c r="C370" s="348"/>
      <c r="D370" s="350"/>
      <c r="E370" s="319" t="s">
        <v>1454</v>
      </c>
    </row>
    <row r="371" spans="1:5" x14ac:dyDescent="0.2">
      <c r="A371" s="351" t="s">
        <v>1631</v>
      </c>
      <c r="B371" s="353" t="s">
        <v>1624</v>
      </c>
      <c r="C371" s="354"/>
      <c r="D371" s="357" t="s">
        <v>57</v>
      </c>
      <c r="E371" s="316" t="s">
        <v>1453</v>
      </c>
    </row>
    <row r="372" spans="1:5" x14ac:dyDescent="0.2">
      <c r="A372" s="359"/>
      <c r="B372" s="360"/>
      <c r="C372" s="361"/>
      <c r="D372" s="362"/>
      <c r="E372" s="317" t="s">
        <v>1454</v>
      </c>
    </row>
    <row r="373" spans="1:5" x14ac:dyDescent="0.2">
      <c r="A373" s="343" t="s">
        <v>1632</v>
      </c>
      <c r="B373" s="345" t="s">
        <v>1624</v>
      </c>
      <c r="C373" s="346"/>
      <c r="D373" s="349" t="s">
        <v>57</v>
      </c>
      <c r="E373" s="318" t="s">
        <v>1453</v>
      </c>
    </row>
    <row r="374" spans="1:5" x14ac:dyDescent="0.2">
      <c r="A374" s="344"/>
      <c r="B374" s="347"/>
      <c r="C374" s="348"/>
      <c r="D374" s="350"/>
      <c r="E374" s="319" t="s">
        <v>1454</v>
      </c>
    </row>
    <row r="375" spans="1:5" x14ac:dyDescent="0.2">
      <c r="A375" s="351" t="s">
        <v>1633</v>
      </c>
      <c r="B375" s="353" t="s">
        <v>1624</v>
      </c>
      <c r="C375" s="354"/>
      <c r="D375" s="357" t="s">
        <v>57</v>
      </c>
      <c r="E375" s="316" t="s">
        <v>1453</v>
      </c>
    </row>
    <row r="376" spans="1:5" x14ac:dyDescent="0.2">
      <c r="A376" s="359"/>
      <c r="B376" s="360"/>
      <c r="C376" s="361"/>
      <c r="D376" s="362"/>
      <c r="E376" s="317" t="s">
        <v>1454</v>
      </c>
    </row>
    <row r="377" spans="1:5" x14ac:dyDescent="0.2">
      <c r="A377" s="343" t="s">
        <v>1634</v>
      </c>
      <c r="B377" s="345" t="s">
        <v>1624</v>
      </c>
      <c r="C377" s="346"/>
      <c r="D377" s="349" t="s">
        <v>57</v>
      </c>
      <c r="E377" s="318" t="s">
        <v>1453</v>
      </c>
    </row>
    <row r="378" spans="1:5" x14ac:dyDescent="0.2">
      <c r="A378" s="344"/>
      <c r="B378" s="347"/>
      <c r="C378" s="348"/>
      <c r="D378" s="350"/>
      <c r="E378" s="319" t="s">
        <v>1454</v>
      </c>
    </row>
    <row r="379" spans="1:5" x14ac:dyDescent="0.2">
      <c r="A379" s="351" t="s">
        <v>1635</v>
      </c>
      <c r="B379" s="353" t="s">
        <v>1624</v>
      </c>
      <c r="C379" s="354"/>
      <c r="D379" s="357" t="s">
        <v>57</v>
      </c>
      <c r="E379" s="316" t="s">
        <v>1453</v>
      </c>
    </row>
    <row r="380" spans="1:5" x14ac:dyDescent="0.2">
      <c r="A380" s="359"/>
      <c r="B380" s="360"/>
      <c r="C380" s="361"/>
      <c r="D380" s="362"/>
      <c r="E380" s="317" t="s">
        <v>1454</v>
      </c>
    </row>
    <row r="381" spans="1:5" x14ac:dyDescent="0.2">
      <c r="A381" s="343" t="s">
        <v>1636</v>
      </c>
      <c r="B381" s="345" t="s">
        <v>1624</v>
      </c>
      <c r="C381" s="346"/>
      <c r="D381" s="349" t="s">
        <v>57</v>
      </c>
      <c r="E381" s="318" t="s">
        <v>1453</v>
      </c>
    </row>
    <row r="382" spans="1:5" x14ac:dyDescent="0.2">
      <c r="A382" s="344"/>
      <c r="B382" s="347"/>
      <c r="C382" s="348"/>
      <c r="D382" s="350"/>
      <c r="E382" s="319" t="s">
        <v>1454</v>
      </c>
    </row>
    <row r="383" spans="1:5" x14ac:dyDescent="0.2">
      <c r="A383" s="351" t="s">
        <v>1637</v>
      </c>
      <c r="B383" s="353" t="s">
        <v>1638</v>
      </c>
      <c r="C383" s="354"/>
      <c r="D383" s="357" t="s">
        <v>57</v>
      </c>
      <c r="E383" s="316" t="s">
        <v>1453</v>
      </c>
    </row>
    <row r="384" spans="1:5" x14ac:dyDescent="0.2">
      <c r="A384" s="359"/>
      <c r="B384" s="360"/>
      <c r="C384" s="361"/>
      <c r="D384" s="362"/>
      <c r="E384" s="317" t="s">
        <v>1454</v>
      </c>
    </row>
    <row r="385" spans="1:5" x14ac:dyDescent="0.2">
      <c r="A385" s="343" t="s">
        <v>1639</v>
      </c>
      <c r="B385" s="345" t="s">
        <v>1638</v>
      </c>
      <c r="C385" s="346"/>
      <c r="D385" s="349" t="s">
        <v>57</v>
      </c>
      <c r="E385" s="318" t="s">
        <v>1453</v>
      </c>
    </row>
    <row r="386" spans="1:5" x14ac:dyDescent="0.2">
      <c r="A386" s="344"/>
      <c r="B386" s="347"/>
      <c r="C386" s="348"/>
      <c r="D386" s="350"/>
      <c r="E386" s="319" t="s">
        <v>1454</v>
      </c>
    </row>
    <row r="387" spans="1:5" x14ac:dyDescent="0.2">
      <c r="A387" s="351" t="s">
        <v>1640</v>
      </c>
      <c r="B387" s="353" t="s">
        <v>1638</v>
      </c>
      <c r="C387" s="354"/>
      <c r="D387" s="357" t="s">
        <v>57</v>
      </c>
      <c r="E387" s="316" t="s">
        <v>1453</v>
      </c>
    </row>
    <row r="388" spans="1:5" x14ac:dyDescent="0.2">
      <c r="A388" s="359"/>
      <c r="B388" s="360"/>
      <c r="C388" s="361"/>
      <c r="D388" s="362"/>
      <c r="E388" s="317" t="s">
        <v>1454</v>
      </c>
    </row>
    <row r="389" spans="1:5" x14ac:dyDescent="0.2">
      <c r="A389" s="343" t="s">
        <v>1641</v>
      </c>
      <c r="B389" s="345" t="s">
        <v>1638</v>
      </c>
      <c r="C389" s="346"/>
      <c r="D389" s="349" t="s">
        <v>57</v>
      </c>
      <c r="E389" s="318" t="s">
        <v>1453</v>
      </c>
    </row>
    <row r="390" spans="1:5" x14ac:dyDescent="0.2">
      <c r="A390" s="344"/>
      <c r="B390" s="347"/>
      <c r="C390" s="348"/>
      <c r="D390" s="350"/>
      <c r="E390" s="319" t="s">
        <v>1454</v>
      </c>
    </row>
    <row r="391" spans="1:5" x14ac:dyDescent="0.2">
      <c r="A391" s="351" t="s">
        <v>1642</v>
      </c>
      <c r="B391" s="353" t="s">
        <v>1638</v>
      </c>
      <c r="C391" s="354"/>
      <c r="D391" s="357" t="s">
        <v>57</v>
      </c>
      <c r="E391" s="316" t="s">
        <v>1453</v>
      </c>
    </row>
    <row r="392" spans="1:5" x14ac:dyDescent="0.2">
      <c r="A392" s="359"/>
      <c r="B392" s="360"/>
      <c r="C392" s="361"/>
      <c r="D392" s="362"/>
      <c r="E392" s="317" t="s">
        <v>1454</v>
      </c>
    </row>
    <row r="393" spans="1:5" x14ac:dyDescent="0.2">
      <c r="A393" s="343" t="s">
        <v>1643</v>
      </c>
      <c r="B393" s="345" t="s">
        <v>1644</v>
      </c>
      <c r="C393" s="346"/>
      <c r="D393" s="349" t="s">
        <v>57</v>
      </c>
      <c r="E393" s="318" t="s">
        <v>1453</v>
      </c>
    </row>
    <row r="394" spans="1:5" x14ac:dyDescent="0.2">
      <c r="A394" s="344"/>
      <c r="B394" s="347"/>
      <c r="C394" s="348"/>
      <c r="D394" s="350"/>
      <c r="E394" s="319" t="s">
        <v>1454</v>
      </c>
    </row>
    <row r="395" spans="1:5" x14ac:dyDescent="0.2">
      <c r="A395" s="351" t="s">
        <v>1645</v>
      </c>
      <c r="B395" s="353" t="s">
        <v>1646</v>
      </c>
      <c r="C395" s="354"/>
      <c r="D395" s="357" t="s">
        <v>57</v>
      </c>
      <c r="E395" s="316" t="s">
        <v>1453</v>
      </c>
    </row>
    <row r="396" spans="1:5" x14ac:dyDescent="0.2">
      <c r="A396" s="359"/>
      <c r="B396" s="360"/>
      <c r="C396" s="361"/>
      <c r="D396" s="362"/>
      <c r="E396" s="317" t="s">
        <v>1454</v>
      </c>
    </row>
    <row r="397" spans="1:5" x14ac:dyDescent="0.2">
      <c r="A397" s="343" t="s">
        <v>1647</v>
      </c>
      <c r="B397" s="345" t="s">
        <v>1644</v>
      </c>
      <c r="C397" s="346"/>
      <c r="D397" s="349" t="s">
        <v>57</v>
      </c>
      <c r="E397" s="318" t="s">
        <v>1453</v>
      </c>
    </row>
    <row r="398" spans="1:5" x14ac:dyDescent="0.2">
      <c r="A398" s="344"/>
      <c r="B398" s="347"/>
      <c r="C398" s="348"/>
      <c r="D398" s="350"/>
      <c r="E398" s="319" t="s">
        <v>1454</v>
      </c>
    </row>
    <row r="399" spans="1:5" x14ac:dyDescent="0.2">
      <c r="A399" s="351" t="s">
        <v>1648</v>
      </c>
      <c r="B399" s="353" t="s">
        <v>1644</v>
      </c>
      <c r="C399" s="354"/>
      <c r="D399" s="357" t="s">
        <v>57</v>
      </c>
      <c r="E399" s="316" t="s">
        <v>1453</v>
      </c>
    </row>
    <row r="400" spans="1:5" x14ac:dyDescent="0.2">
      <c r="A400" s="359"/>
      <c r="B400" s="360"/>
      <c r="C400" s="361"/>
      <c r="D400" s="362"/>
      <c r="E400" s="317" t="s">
        <v>1454</v>
      </c>
    </row>
    <row r="401" spans="1:5" x14ac:dyDescent="0.2">
      <c r="A401" s="343" t="s">
        <v>1649</v>
      </c>
      <c r="B401" s="345" t="s">
        <v>1644</v>
      </c>
      <c r="C401" s="346"/>
      <c r="D401" s="349" t="s">
        <v>57</v>
      </c>
      <c r="E401" s="318" t="s">
        <v>1453</v>
      </c>
    </row>
    <row r="402" spans="1:5" x14ac:dyDescent="0.2">
      <c r="A402" s="344"/>
      <c r="B402" s="347"/>
      <c r="C402" s="348"/>
      <c r="D402" s="350"/>
      <c r="E402" s="319" t="s">
        <v>1454</v>
      </c>
    </row>
    <row r="403" spans="1:5" x14ac:dyDescent="0.2">
      <c r="A403" s="351" t="s">
        <v>1650</v>
      </c>
      <c r="B403" s="353" t="s">
        <v>1644</v>
      </c>
      <c r="C403" s="354"/>
      <c r="D403" s="357" t="s">
        <v>57</v>
      </c>
      <c r="E403" s="316" t="s">
        <v>1453</v>
      </c>
    </row>
    <row r="404" spans="1:5" x14ac:dyDescent="0.2">
      <c r="A404" s="359"/>
      <c r="B404" s="360"/>
      <c r="C404" s="361"/>
      <c r="D404" s="362"/>
      <c r="E404" s="317" t="s">
        <v>1454</v>
      </c>
    </row>
    <row r="405" spans="1:5" x14ac:dyDescent="0.2">
      <c r="A405" s="343" t="s">
        <v>1651</v>
      </c>
      <c r="B405" s="345" t="s">
        <v>1644</v>
      </c>
      <c r="C405" s="346"/>
      <c r="D405" s="349" t="s">
        <v>57</v>
      </c>
      <c r="E405" s="318" t="s">
        <v>1453</v>
      </c>
    </row>
    <row r="406" spans="1:5" x14ac:dyDescent="0.2">
      <c r="A406" s="344"/>
      <c r="B406" s="347"/>
      <c r="C406" s="348"/>
      <c r="D406" s="350"/>
      <c r="E406" s="319" t="s">
        <v>1454</v>
      </c>
    </row>
    <row r="407" spans="1:5" x14ac:dyDescent="0.2">
      <c r="A407" s="351" t="s">
        <v>1652</v>
      </c>
      <c r="B407" s="353" t="s">
        <v>1644</v>
      </c>
      <c r="C407" s="354"/>
      <c r="D407" s="357" t="s">
        <v>57</v>
      </c>
      <c r="E407" s="316" t="s">
        <v>1453</v>
      </c>
    </row>
    <row r="408" spans="1:5" x14ac:dyDescent="0.2">
      <c r="A408" s="359"/>
      <c r="B408" s="360"/>
      <c r="C408" s="361"/>
      <c r="D408" s="362"/>
      <c r="E408" s="317" t="s">
        <v>1454</v>
      </c>
    </row>
    <row r="409" spans="1:5" x14ac:dyDescent="0.2">
      <c r="A409" s="343" t="s">
        <v>1653</v>
      </c>
      <c r="B409" s="345" t="s">
        <v>1624</v>
      </c>
      <c r="C409" s="346"/>
      <c r="D409" s="349" t="s">
        <v>57</v>
      </c>
      <c r="E409" s="318" t="s">
        <v>1453</v>
      </c>
    </row>
    <row r="410" spans="1:5" x14ac:dyDescent="0.2">
      <c r="A410" s="344"/>
      <c r="B410" s="347"/>
      <c r="C410" s="348"/>
      <c r="D410" s="350"/>
      <c r="E410" s="319" t="s">
        <v>1454</v>
      </c>
    </row>
    <row r="411" spans="1:5" x14ac:dyDescent="0.2">
      <c r="A411" s="351" t="s">
        <v>1654</v>
      </c>
      <c r="B411" s="353" t="s">
        <v>1644</v>
      </c>
      <c r="C411" s="354"/>
      <c r="D411" s="357" t="s">
        <v>57</v>
      </c>
      <c r="E411" s="316" t="s">
        <v>1453</v>
      </c>
    </row>
    <row r="412" spans="1:5" x14ac:dyDescent="0.2">
      <c r="A412" s="359"/>
      <c r="B412" s="360"/>
      <c r="C412" s="361"/>
      <c r="D412" s="362"/>
      <c r="E412" s="317" t="s">
        <v>1454</v>
      </c>
    </row>
    <row r="413" spans="1:5" x14ac:dyDescent="0.2">
      <c r="A413" s="343" t="s">
        <v>1655</v>
      </c>
      <c r="B413" s="345" t="s">
        <v>1656</v>
      </c>
      <c r="C413" s="346"/>
      <c r="D413" s="349" t="s">
        <v>57</v>
      </c>
      <c r="E413" s="318" t="s">
        <v>1453</v>
      </c>
    </row>
    <row r="414" spans="1:5" x14ac:dyDescent="0.2">
      <c r="A414" s="344"/>
      <c r="B414" s="347"/>
      <c r="C414" s="348"/>
      <c r="D414" s="350"/>
      <c r="E414" s="319" t="s">
        <v>1454</v>
      </c>
    </row>
    <row r="415" spans="1:5" x14ac:dyDescent="0.2">
      <c r="A415" s="351" t="s">
        <v>1657</v>
      </c>
      <c r="B415" s="353" t="s">
        <v>1656</v>
      </c>
      <c r="C415" s="354"/>
      <c r="D415" s="357" t="s">
        <v>57</v>
      </c>
      <c r="E415" s="316" t="s">
        <v>1453</v>
      </c>
    </row>
    <row r="416" spans="1:5" x14ac:dyDescent="0.2">
      <c r="A416" s="359"/>
      <c r="B416" s="360"/>
      <c r="C416" s="361"/>
      <c r="D416" s="362"/>
      <c r="E416" s="317" t="s">
        <v>1454</v>
      </c>
    </row>
    <row r="417" spans="1:5" x14ac:dyDescent="0.2">
      <c r="A417" s="343" t="s">
        <v>1658</v>
      </c>
      <c r="B417" s="345" t="s">
        <v>1656</v>
      </c>
      <c r="C417" s="346"/>
      <c r="D417" s="349" t="s">
        <v>57</v>
      </c>
      <c r="E417" s="318" t="s">
        <v>1453</v>
      </c>
    </row>
    <row r="418" spans="1:5" x14ac:dyDescent="0.2">
      <c r="A418" s="344"/>
      <c r="B418" s="347"/>
      <c r="C418" s="348"/>
      <c r="D418" s="350"/>
      <c r="E418" s="319" t="s">
        <v>1454</v>
      </c>
    </row>
    <row r="419" spans="1:5" x14ac:dyDescent="0.2">
      <c r="A419" s="351" t="s">
        <v>1659</v>
      </c>
      <c r="B419" s="353" t="s">
        <v>1656</v>
      </c>
      <c r="C419" s="354"/>
      <c r="D419" s="357" t="s">
        <v>57</v>
      </c>
      <c r="E419" s="316" t="s">
        <v>1453</v>
      </c>
    </row>
    <row r="420" spans="1:5" x14ac:dyDescent="0.2">
      <c r="A420" s="359"/>
      <c r="B420" s="360"/>
      <c r="C420" s="361"/>
      <c r="D420" s="362"/>
      <c r="E420" s="317" t="s">
        <v>1454</v>
      </c>
    </row>
    <row r="421" spans="1:5" x14ac:dyDescent="0.2">
      <c r="A421" s="343" t="s">
        <v>1660</v>
      </c>
      <c r="B421" s="345" t="s">
        <v>1656</v>
      </c>
      <c r="C421" s="346"/>
      <c r="D421" s="349" t="s">
        <v>57</v>
      </c>
      <c r="E421" s="318" t="s">
        <v>1453</v>
      </c>
    </row>
    <row r="422" spans="1:5" x14ac:dyDescent="0.2">
      <c r="A422" s="344"/>
      <c r="B422" s="347"/>
      <c r="C422" s="348"/>
      <c r="D422" s="350"/>
      <c r="E422" s="319" t="s">
        <v>1454</v>
      </c>
    </row>
    <row r="423" spans="1:5" x14ac:dyDescent="0.2">
      <c r="A423" s="351" t="s">
        <v>1661</v>
      </c>
      <c r="B423" s="353" t="s">
        <v>1656</v>
      </c>
      <c r="C423" s="354"/>
      <c r="D423" s="357" t="s">
        <v>57</v>
      </c>
      <c r="E423" s="316" t="s">
        <v>1453</v>
      </c>
    </row>
    <row r="424" spans="1:5" x14ac:dyDescent="0.2">
      <c r="A424" s="359"/>
      <c r="B424" s="360"/>
      <c r="C424" s="361"/>
      <c r="D424" s="362"/>
      <c r="E424" s="317" t="s">
        <v>1454</v>
      </c>
    </row>
    <row r="425" spans="1:5" x14ac:dyDescent="0.2">
      <c r="A425" s="343" t="s">
        <v>1662</v>
      </c>
      <c r="B425" s="345" t="s">
        <v>1656</v>
      </c>
      <c r="C425" s="346"/>
      <c r="D425" s="349" t="s">
        <v>57</v>
      </c>
      <c r="E425" s="318" t="s">
        <v>1453</v>
      </c>
    </row>
    <row r="426" spans="1:5" x14ac:dyDescent="0.2">
      <c r="A426" s="344"/>
      <c r="B426" s="347"/>
      <c r="C426" s="348"/>
      <c r="D426" s="350"/>
      <c r="E426" s="319" t="s">
        <v>1454</v>
      </c>
    </row>
    <row r="427" spans="1:5" x14ac:dyDescent="0.2">
      <c r="A427" s="351" t="s">
        <v>1663</v>
      </c>
      <c r="B427" s="353" t="s">
        <v>1656</v>
      </c>
      <c r="C427" s="354"/>
      <c r="D427" s="357" t="s">
        <v>57</v>
      </c>
      <c r="E427" s="316" t="s">
        <v>1453</v>
      </c>
    </row>
    <row r="428" spans="1:5" x14ac:dyDescent="0.2">
      <c r="A428" s="359"/>
      <c r="B428" s="360"/>
      <c r="C428" s="361"/>
      <c r="D428" s="362"/>
      <c r="E428" s="317" t="s">
        <v>1454</v>
      </c>
    </row>
    <row r="429" spans="1:5" x14ac:dyDescent="0.2">
      <c r="A429" s="343" t="s">
        <v>1664</v>
      </c>
      <c r="B429" s="345" t="s">
        <v>1638</v>
      </c>
      <c r="C429" s="346"/>
      <c r="D429" s="349" t="s">
        <v>57</v>
      </c>
      <c r="E429" s="318" t="s">
        <v>1453</v>
      </c>
    </row>
    <row r="430" spans="1:5" x14ac:dyDescent="0.2">
      <c r="A430" s="344"/>
      <c r="B430" s="347"/>
      <c r="C430" s="348"/>
      <c r="D430" s="350"/>
      <c r="E430" s="319" t="s">
        <v>1454</v>
      </c>
    </row>
    <row r="431" spans="1:5" x14ac:dyDescent="0.2">
      <c r="A431" s="351" t="s">
        <v>1665</v>
      </c>
      <c r="B431" s="353" t="s">
        <v>1656</v>
      </c>
      <c r="C431" s="354"/>
      <c r="D431" s="357" t="s">
        <v>57</v>
      </c>
      <c r="E431" s="316" t="s">
        <v>1453</v>
      </c>
    </row>
    <row r="432" spans="1:5" x14ac:dyDescent="0.2">
      <c r="A432" s="359"/>
      <c r="B432" s="360"/>
      <c r="C432" s="361"/>
      <c r="D432" s="362"/>
      <c r="E432" s="317" t="s">
        <v>1454</v>
      </c>
    </row>
    <row r="433" spans="1:5" x14ac:dyDescent="0.2">
      <c r="A433" s="343" t="s">
        <v>1666</v>
      </c>
      <c r="B433" s="345" t="s">
        <v>1656</v>
      </c>
      <c r="C433" s="346"/>
      <c r="D433" s="349" t="s">
        <v>57</v>
      </c>
      <c r="E433" s="318" t="s">
        <v>1453</v>
      </c>
    </row>
    <row r="434" spans="1:5" x14ac:dyDescent="0.2">
      <c r="A434" s="344"/>
      <c r="B434" s="347"/>
      <c r="C434" s="348"/>
      <c r="D434" s="350"/>
      <c r="E434" s="319" t="s">
        <v>1454</v>
      </c>
    </row>
    <row r="435" spans="1:5" x14ac:dyDescent="0.2">
      <c r="A435" s="351" t="s">
        <v>1667</v>
      </c>
      <c r="B435" s="353" t="s">
        <v>1646</v>
      </c>
      <c r="C435" s="354"/>
      <c r="D435" s="357" t="s">
        <v>57</v>
      </c>
      <c r="E435" s="316" t="s">
        <v>1453</v>
      </c>
    </row>
    <row r="436" spans="1:5" x14ac:dyDescent="0.2">
      <c r="A436" s="359"/>
      <c r="B436" s="360"/>
      <c r="C436" s="361"/>
      <c r="D436" s="362"/>
      <c r="E436" s="317" t="s">
        <v>1454</v>
      </c>
    </row>
    <row r="437" spans="1:5" x14ac:dyDescent="0.2">
      <c r="A437" s="343" t="s">
        <v>1668</v>
      </c>
      <c r="B437" s="345" t="s">
        <v>1646</v>
      </c>
      <c r="C437" s="346"/>
      <c r="D437" s="349" t="s">
        <v>57</v>
      </c>
      <c r="E437" s="318" t="s">
        <v>1453</v>
      </c>
    </row>
    <row r="438" spans="1:5" x14ac:dyDescent="0.2">
      <c r="A438" s="344"/>
      <c r="B438" s="347"/>
      <c r="C438" s="348"/>
      <c r="D438" s="350"/>
      <c r="E438" s="319" t="s">
        <v>1454</v>
      </c>
    </row>
    <row r="439" spans="1:5" x14ac:dyDescent="0.2">
      <c r="A439" s="351" t="s">
        <v>1669</v>
      </c>
      <c r="B439" s="353" t="s">
        <v>1646</v>
      </c>
      <c r="C439" s="354"/>
      <c r="D439" s="357" t="s">
        <v>57</v>
      </c>
      <c r="E439" s="316" t="s">
        <v>1453</v>
      </c>
    </row>
    <row r="440" spans="1:5" x14ac:dyDescent="0.2">
      <c r="A440" s="359"/>
      <c r="B440" s="360"/>
      <c r="C440" s="361"/>
      <c r="D440" s="362"/>
      <c r="E440" s="317" t="s">
        <v>1454</v>
      </c>
    </row>
    <row r="441" spans="1:5" x14ac:dyDescent="0.2">
      <c r="A441" s="343" t="s">
        <v>1670</v>
      </c>
      <c r="B441" s="345" t="s">
        <v>1646</v>
      </c>
      <c r="C441" s="346"/>
      <c r="D441" s="349" t="s">
        <v>57</v>
      </c>
      <c r="E441" s="318" t="s">
        <v>1453</v>
      </c>
    </row>
    <row r="442" spans="1:5" x14ac:dyDescent="0.2">
      <c r="A442" s="344"/>
      <c r="B442" s="347"/>
      <c r="C442" s="348"/>
      <c r="D442" s="350"/>
      <c r="E442" s="319" t="s">
        <v>1454</v>
      </c>
    </row>
    <row r="443" spans="1:5" x14ac:dyDescent="0.2">
      <c r="A443" s="351" t="s">
        <v>1671</v>
      </c>
      <c r="B443" s="353" t="s">
        <v>1646</v>
      </c>
      <c r="C443" s="354"/>
      <c r="D443" s="357" t="s">
        <v>57</v>
      </c>
      <c r="E443" s="316" t="s">
        <v>1453</v>
      </c>
    </row>
    <row r="444" spans="1:5" x14ac:dyDescent="0.2">
      <c r="A444" s="359"/>
      <c r="B444" s="360"/>
      <c r="C444" s="361"/>
      <c r="D444" s="362"/>
      <c r="E444" s="317" t="s">
        <v>1454</v>
      </c>
    </row>
    <row r="445" spans="1:5" x14ac:dyDescent="0.2">
      <c r="A445" s="343" t="s">
        <v>1672</v>
      </c>
      <c r="B445" s="345" t="s">
        <v>1673</v>
      </c>
      <c r="C445" s="346"/>
      <c r="D445" s="349" t="s">
        <v>57</v>
      </c>
      <c r="E445" s="318" t="s">
        <v>1453</v>
      </c>
    </row>
    <row r="446" spans="1:5" x14ac:dyDescent="0.2">
      <c r="A446" s="344"/>
      <c r="B446" s="347"/>
      <c r="C446" s="348"/>
      <c r="D446" s="350"/>
      <c r="E446" s="319" t="s">
        <v>1454</v>
      </c>
    </row>
    <row r="447" spans="1:5" x14ac:dyDescent="0.2">
      <c r="A447" s="351" t="s">
        <v>1674</v>
      </c>
      <c r="B447" s="353" t="s">
        <v>1673</v>
      </c>
      <c r="C447" s="354"/>
      <c r="D447" s="357" t="s">
        <v>57</v>
      </c>
      <c r="E447" s="316" t="s">
        <v>1453</v>
      </c>
    </row>
    <row r="448" spans="1:5" x14ac:dyDescent="0.2">
      <c r="A448" s="359"/>
      <c r="B448" s="360"/>
      <c r="C448" s="361"/>
      <c r="D448" s="362"/>
      <c r="E448" s="317" t="s">
        <v>1454</v>
      </c>
    </row>
    <row r="449" spans="1:5" x14ac:dyDescent="0.2">
      <c r="A449" s="343" t="s">
        <v>1675</v>
      </c>
      <c r="B449" s="345" t="s">
        <v>1673</v>
      </c>
      <c r="C449" s="346"/>
      <c r="D449" s="349" t="s">
        <v>57</v>
      </c>
      <c r="E449" s="318" t="s">
        <v>1453</v>
      </c>
    </row>
    <row r="450" spans="1:5" x14ac:dyDescent="0.2">
      <c r="A450" s="344"/>
      <c r="B450" s="347"/>
      <c r="C450" s="348"/>
      <c r="D450" s="350"/>
      <c r="E450" s="319" t="s">
        <v>1454</v>
      </c>
    </row>
    <row r="451" spans="1:5" x14ac:dyDescent="0.2">
      <c r="A451" s="351" t="s">
        <v>1676</v>
      </c>
      <c r="B451" s="353" t="s">
        <v>1673</v>
      </c>
      <c r="C451" s="354"/>
      <c r="D451" s="357" t="s">
        <v>57</v>
      </c>
      <c r="E451" s="316" t="s">
        <v>1453</v>
      </c>
    </row>
    <row r="452" spans="1:5" x14ac:dyDescent="0.2">
      <c r="A452" s="359"/>
      <c r="B452" s="360"/>
      <c r="C452" s="361"/>
      <c r="D452" s="362"/>
      <c r="E452" s="317" t="s">
        <v>1454</v>
      </c>
    </row>
    <row r="453" spans="1:5" x14ac:dyDescent="0.2">
      <c r="A453" s="343" t="s">
        <v>1677</v>
      </c>
      <c r="B453" s="345" t="s">
        <v>1678</v>
      </c>
      <c r="C453" s="346"/>
      <c r="D453" s="349" t="s">
        <v>57</v>
      </c>
      <c r="E453" s="318" t="s">
        <v>1453</v>
      </c>
    </row>
    <row r="454" spans="1:5" x14ac:dyDescent="0.2">
      <c r="A454" s="344"/>
      <c r="B454" s="347"/>
      <c r="C454" s="348"/>
      <c r="D454" s="350"/>
      <c r="E454" s="319" t="s">
        <v>1454</v>
      </c>
    </row>
    <row r="455" spans="1:5" x14ac:dyDescent="0.2">
      <c r="A455" s="351" t="s">
        <v>1679</v>
      </c>
      <c r="B455" s="353" t="s">
        <v>1678</v>
      </c>
      <c r="C455" s="354"/>
      <c r="D455" s="357" t="s">
        <v>57</v>
      </c>
      <c r="E455" s="316" t="s">
        <v>1453</v>
      </c>
    </row>
    <row r="456" spans="1:5" x14ac:dyDescent="0.2">
      <c r="A456" s="359"/>
      <c r="B456" s="360"/>
      <c r="C456" s="361"/>
      <c r="D456" s="362"/>
      <c r="E456" s="317" t="s">
        <v>1454</v>
      </c>
    </row>
    <row r="457" spans="1:5" x14ac:dyDescent="0.2">
      <c r="A457" s="343" t="s">
        <v>1680</v>
      </c>
      <c r="B457" s="345" t="s">
        <v>1678</v>
      </c>
      <c r="C457" s="346"/>
      <c r="D457" s="349" t="s">
        <v>57</v>
      </c>
      <c r="E457" s="318" t="s">
        <v>1453</v>
      </c>
    </row>
    <row r="458" spans="1:5" x14ac:dyDescent="0.2">
      <c r="A458" s="344"/>
      <c r="B458" s="347"/>
      <c r="C458" s="348"/>
      <c r="D458" s="350"/>
      <c r="E458" s="319" t="s">
        <v>1454</v>
      </c>
    </row>
    <row r="459" spans="1:5" x14ac:dyDescent="0.2">
      <c r="A459" s="351" t="s">
        <v>1681</v>
      </c>
      <c r="B459" s="353" t="s">
        <v>1678</v>
      </c>
      <c r="C459" s="354"/>
      <c r="D459" s="357" t="s">
        <v>57</v>
      </c>
      <c r="E459" s="316" t="s">
        <v>1453</v>
      </c>
    </row>
    <row r="460" spans="1:5" x14ac:dyDescent="0.2">
      <c r="A460" s="359"/>
      <c r="B460" s="360"/>
      <c r="C460" s="361"/>
      <c r="D460" s="362"/>
      <c r="E460" s="317" t="s">
        <v>1454</v>
      </c>
    </row>
    <row r="461" spans="1:5" x14ac:dyDescent="0.2">
      <c r="A461" s="343" t="s">
        <v>1682</v>
      </c>
      <c r="B461" s="345" t="s">
        <v>1678</v>
      </c>
      <c r="C461" s="346"/>
      <c r="D461" s="349" t="s">
        <v>57</v>
      </c>
      <c r="E461" s="318" t="s">
        <v>1453</v>
      </c>
    </row>
    <row r="462" spans="1:5" x14ac:dyDescent="0.2">
      <c r="A462" s="344"/>
      <c r="B462" s="347"/>
      <c r="C462" s="348"/>
      <c r="D462" s="350"/>
      <c r="E462" s="319" t="s">
        <v>1454</v>
      </c>
    </row>
    <row r="463" spans="1:5" x14ac:dyDescent="0.2">
      <c r="A463" s="351" t="s">
        <v>1683</v>
      </c>
      <c r="B463" s="353" t="s">
        <v>1684</v>
      </c>
      <c r="C463" s="354"/>
      <c r="D463" s="357" t="s">
        <v>57</v>
      </c>
      <c r="E463" s="316" t="s">
        <v>1453</v>
      </c>
    </row>
    <row r="464" spans="1:5" x14ac:dyDescent="0.2">
      <c r="A464" s="359"/>
      <c r="B464" s="360"/>
      <c r="C464" s="361"/>
      <c r="D464" s="362"/>
      <c r="E464" s="317" t="s">
        <v>1454</v>
      </c>
    </row>
    <row r="465" spans="1:5" x14ac:dyDescent="0.2">
      <c r="A465" s="343" t="s">
        <v>1685</v>
      </c>
      <c r="B465" s="345" t="s">
        <v>1684</v>
      </c>
      <c r="C465" s="346"/>
      <c r="D465" s="349" t="s">
        <v>57</v>
      </c>
      <c r="E465" s="318" t="s">
        <v>1453</v>
      </c>
    </row>
    <row r="466" spans="1:5" x14ac:dyDescent="0.2">
      <c r="A466" s="344"/>
      <c r="B466" s="347"/>
      <c r="C466" s="348"/>
      <c r="D466" s="350"/>
      <c r="E466" s="319" t="s">
        <v>1454</v>
      </c>
    </row>
    <row r="467" spans="1:5" x14ac:dyDescent="0.2">
      <c r="A467" s="351" t="s">
        <v>1686</v>
      </c>
      <c r="B467" s="353" t="s">
        <v>1644</v>
      </c>
      <c r="C467" s="354"/>
      <c r="D467" s="357" t="s">
        <v>57</v>
      </c>
      <c r="E467" s="316" t="s">
        <v>1453</v>
      </c>
    </row>
    <row r="468" spans="1:5" x14ac:dyDescent="0.2">
      <c r="A468" s="359"/>
      <c r="B468" s="360"/>
      <c r="C468" s="361"/>
      <c r="D468" s="362"/>
      <c r="E468" s="317" t="s">
        <v>1454</v>
      </c>
    </row>
    <row r="469" spans="1:5" x14ac:dyDescent="0.2">
      <c r="A469" s="343" t="s">
        <v>1687</v>
      </c>
      <c r="B469" s="345" t="s">
        <v>1638</v>
      </c>
      <c r="C469" s="346"/>
      <c r="D469" s="349" t="s">
        <v>57</v>
      </c>
      <c r="E469" s="318" t="s">
        <v>1453</v>
      </c>
    </row>
    <row r="470" spans="1:5" x14ac:dyDescent="0.2">
      <c r="A470" s="344"/>
      <c r="B470" s="347"/>
      <c r="C470" s="348"/>
      <c r="D470" s="350"/>
      <c r="E470" s="319" t="s">
        <v>1454</v>
      </c>
    </row>
    <row r="471" spans="1:5" x14ac:dyDescent="0.2">
      <c r="A471" s="351" t="s">
        <v>1624</v>
      </c>
      <c r="B471" s="353"/>
      <c r="C471" s="354"/>
      <c r="D471" s="357" t="s">
        <v>57</v>
      </c>
      <c r="E471" s="316" t="s">
        <v>1453</v>
      </c>
    </row>
    <row r="472" spans="1:5" x14ac:dyDescent="0.2">
      <c r="A472" s="359"/>
      <c r="B472" s="360"/>
      <c r="C472" s="361"/>
      <c r="D472" s="362"/>
      <c r="E472" s="317" t="s">
        <v>1454</v>
      </c>
    </row>
    <row r="473" spans="1:5" x14ac:dyDescent="0.2">
      <c r="A473" s="343" t="s">
        <v>1638</v>
      </c>
      <c r="B473" s="345"/>
      <c r="C473" s="346"/>
      <c r="D473" s="349" t="s">
        <v>57</v>
      </c>
      <c r="E473" s="318" t="s">
        <v>1453</v>
      </c>
    </row>
    <row r="474" spans="1:5" x14ac:dyDescent="0.2">
      <c r="A474" s="344"/>
      <c r="B474" s="347"/>
      <c r="C474" s="348"/>
      <c r="D474" s="350"/>
      <c r="E474" s="319" t="s">
        <v>1454</v>
      </c>
    </row>
    <row r="475" spans="1:5" x14ac:dyDescent="0.2">
      <c r="A475" s="351" t="s">
        <v>1644</v>
      </c>
      <c r="B475" s="353"/>
      <c r="C475" s="354"/>
      <c r="D475" s="357" t="s">
        <v>57</v>
      </c>
      <c r="E475" s="316" t="s">
        <v>1453</v>
      </c>
    </row>
    <row r="476" spans="1:5" x14ac:dyDescent="0.2">
      <c r="A476" s="359"/>
      <c r="B476" s="360"/>
      <c r="C476" s="361"/>
      <c r="D476" s="362"/>
      <c r="E476" s="317" t="s">
        <v>1454</v>
      </c>
    </row>
    <row r="477" spans="1:5" x14ac:dyDescent="0.2">
      <c r="A477" s="343" t="s">
        <v>1656</v>
      </c>
      <c r="B477" s="345"/>
      <c r="C477" s="346"/>
      <c r="D477" s="349" t="s">
        <v>57</v>
      </c>
      <c r="E477" s="318" t="s">
        <v>1453</v>
      </c>
    </row>
    <row r="478" spans="1:5" x14ac:dyDescent="0.2">
      <c r="A478" s="344"/>
      <c r="B478" s="347"/>
      <c r="C478" s="348"/>
      <c r="D478" s="350"/>
      <c r="E478" s="319" t="s">
        <v>1454</v>
      </c>
    </row>
    <row r="479" spans="1:5" x14ac:dyDescent="0.2">
      <c r="A479" s="351" t="s">
        <v>1646</v>
      </c>
      <c r="B479" s="353"/>
      <c r="C479" s="354"/>
      <c r="D479" s="357" t="s">
        <v>57</v>
      </c>
      <c r="E479" s="316" t="s">
        <v>1453</v>
      </c>
    </row>
    <row r="480" spans="1:5" x14ac:dyDescent="0.2">
      <c r="A480" s="359"/>
      <c r="B480" s="360"/>
      <c r="C480" s="361"/>
      <c r="D480" s="362"/>
      <c r="E480" s="317" t="s">
        <v>1454</v>
      </c>
    </row>
    <row r="481" spans="1:5" x14ac:dyDescent="0.2">
      <c r="A481" s="343" t="s">
        <v>1673</v>
      </c>
      <c r="B481" s="345"/>
      <c r="C481" s="346"/>
      <c r="D481" s="349" t="s">
        <v>57</v>
      </c>
      <c r="E481" s="318" t="s">
        <v>1453</v>
      </c>
    </row>
    <row r="482" spans="1:5" x14ac:dyDescent="0.2">
      <c r="A482" s="344"/>
      <c r="B482" s="347"/>
      <c r="C482" s="348"/>
      <c r="D482" s="350"/>
      <c r="E482" s="319" t="s">
        <v>1454</v>
      </c>
    </row>
    <row r="483" spans="1:5" x14ac:dyDescent="0.2">
      <c r="A483" s="351" t="s">
        <v>1678</v>
      </c>
      <c r="B483" s="353"/>
      <c r="C483" s="354"/>
      <c r="D483" s="357" t="s">
        <v>57</v>
      </c>
      <c r="E483" s="316" t="s">
        <v>1453</v>
      </c>
    </row>
    <row r="484" spans="1:5" x14ac:dyDescent="0.2">
      <c r="A484" s="359"/>
      <c r="B484" s="360"/>
      <c r="C484" s="361"/>
      <c r="D484" s="362"/>
      <c r="E484" s="317" t="s">
        <v>1454</v>
      </c>
    </row>
    <row r="485" spans="1:5" x14ac:dyDescent="0.2">
      <c r="A485" s="343" t="s">
        <v>1684</v>
      </c>
      <c r="B485" s="345"/>
      <c r="C485" s="346"/>
      <c r="D485" s="349" t="s">
        <v>57</v>
      </c>
      <c r="E485" s="318" t="s">
        <v>1453</v>
      </c>
    </row>
    <row r="486" spans="1:5" x14ac:dyDescent="0.2">
      <c r="A486" s="344"/>
      <c r="B486" s="347"/>
      <c r="C486" s="348"/>
      <c r="D486" s="350"/>
      <c r="E486" s="319" t="s">
        <v>1454</v>
      </c>
    </row>
    <row r="487" spans="1:5" x14ac:dyDescent="0.2">
      <c r="A487" s="351" t="s">
        <v>1688</v>
      </c>
      <c r="B487" s="353" t="s">
        <v>1624</v>
      </c>
      <c r="C487" s="354"/>
      <c r="D487" s="357" t="s">
        <v>57</v>
      </c>
      <c r="E487" s="316" t="s">
        <v>1453</v>
      </c>
    </row>
    <row r="488" spans="1:5" x14ac:dyDescent="0.2">
      <c r="A488" s="359"/>
      <c r="B488" s="360"/>
      <c r="C488" s="361"/>
      <c r="D488" s="362"/>
      <c r="E488" s="317" t="s">
        <v>1454</v>
      </c>
    </row>
    <row r="489" spans="1:5" x14ac:dyDescent="0.2">
      <c r="A489" s="343" t="s">
        <v>1689</v>
      </c>
      <c r="B489" s="345" t="s">
        <v>1646</v>
      </c>
      <c r="C489" s="346"/>
      <c r="D489" s="349" t="s">
        <v>57</v>
      </c>
      <c r="E489" s="318" t="s">
        <v>1453</v>
      </c>
    </row>
    <row r="490" spans="1:5" x14ac:dyDescent="0.2">
      <c r="A490" s="344"/>
      <c r="B490" s="347"/>
      <c r="C490" s="348"/>
      <c r="D490" s="350"/>
      <c r="E490" s="319" t="s">
        <v>1454</v>
      </c>
    </row>
    <row r="491" spans="1:5" x14ac:dyDescent="0.2">
      <c r="A491" s="351" t="s">
        <v>1690</v>
      </c>
      <c r="B491" s="353" t="s">
        <v>1684</v>
      </c>
      <c r="C491" s="354"/>
      <c r="D491" s="357" t="s">
        <v>57</v>
      </c>
      <c r="E491" s="316" t="s">
        <v>1453</v>
      </c>
    </row>
    <row r="492" spans="1:5" x14ac:dyDescent="0.2">
      <c r="A492" s="359"/>
      <c r="B492" s="360"/>
      <c r="C492" s="361"/>
      <c r="D492" s="362"/>
      <c r="E492" s="317" t="s">
        <v>1454</v>
      </c>
    </row>
    <row r="493" spans="1:5" x14ac:dyDescent="0.2">
      <c r="A493" s="343" t="s">
        <v>1691</v>
      </c>
      <c r="B493" s="345" t="s">
        <v>1638</v>
      </c>
      <c r="C493" s="346"/>
      <c r="D493" s="349" t="s">
        <v>57</v>
      </c>
      <c r="E493" s="318" t="s">
        <v>1453</v>
      </c>
    </row>
    <row r="494" spans="1:5" x14ac:dyDescent="0.2">
      <c r="A494" s="344"/>
      <c r="B494" s="347"/>
      <c r="C494" s="348"/>
      <c r="D494" s="350"/>
      <c r="E494" s="319" t="s">
        <v>1454</v>
      </c>
    </row>
    <row r="495" spans="1:5" x14ac:dyDescent="0.2">
      <c r="A495" s="312" t="s">
        <v>1692</v>
      </c>
      <c r="B495" s="363"/>
      <c r="C495" s="364"/>
      <c r="D495" s="303" t="s">
        <v>58</v>
      </c>
      <c r="E495" s="313"/>
    </row>
    <row r="496" spans="1:5" x14ac:dyDescent="0.2">
      <c r="A496" s="314" t="s">
        <v>1693</v>
      </c>
      <c r="B496" s="365"/>
      <c r="C496" s="366"/>
      <c r="D496" s="304" t="s">
        <v>58</v>
      </c>
      <c r="E496" s="315"/>
    </row>
    <row r="497" spans="1:5" x14ac:dyDescent="0.2">
      <c r="A497" s="312" t="s">
        <v>1694</v>
      </c>
      <c r="B497" s="363"/>
      <c r="C497" s="364"/>
      <c r="D497" s="303" t="s">
        <v>58</v>
      </c>
      <c r="E497" s="313"/>
    </row>
    <row r="498" spans="1:5" x14ac:dyDescent="0.2">
      <c r="A498" s="314" t="s">
        <v>1695</v>
      </c>
      <c r="B498" s="365"/>
      <c r="C498" s="366"/>
      <c r="D498" s="304" t="s">
        <v>58</v>
      </c>
      <c r="E498" s="315"/>
    </row>
    <row r="499" spans="1:5" x14ac:dyDescent="0.2">
      <c r="A499" s="312" t="s">
        <v>1696</v>
      </c>
      <c r="B499" s="363"/>
      <c r="C499" s="364"/>
      <c r="D499" s="303" t="s">
        <v>58</v>
      </c>
      <c r="E499" s="313"/>
    </row>
    <row r="500" spans="1:5" x14ac:dyDescent="0.2">
      <c r="A500" s="314" t="s">
        <v>1697</v>
      </c>
      <c r="B500" s="365"/>
      <c r="C500" s="366"/>
      <c r="D500" s="304" t="s">
        <v>58</v>
      </c>
      <c r="E500" s="315"/>
    </row>
    <row r="501" spans="1:5" x14ac:dyDescent="0.2">
      <c r="A501" s="312" t="s">
        <v>1698</v>
      </c>
      <c r="B501" s="363"/>
      <c r="C501" s="364"/>
      <c r="D501" s="303" t="s">
        <v>58</v>
      </c>
      <c r="E501" s="313"/>
    </row>
    <row r="502" spans="1:5" x14ac:dyDescent="0.2">
      <c r="A502" s="314" t="s">
        <v>1699</v>
      </c>
      <c r="B502" s="365"/>
      <c r="C502" s="366"/>
      <c r="D502" s="304" t="s">
        <v>58</v>
      </c>
      <c r="E502" s="315"/>
    </row>
    <row r="503" spans="1:5" x14ac:dyDescent="0.2">
      <c r="A503" s="312" t="s">
        <v>1700</v>
      </c>
      <c r="B503" s="363"/>
      <c r="C503" s="364"/>
      <c r="D503" s="303" t="s">
        <v>58</v>
      </c>
      <c r="E503" s="313"/>
    </row>
    <row r="504" spans="1:5" x14ac:dyDescent="0.2">
      <c r="A504" s="314" t="s">
        <v>1701</v>
      </c>
      <c r="B504" s="365"/>
      <c r="C504" s="366"/>
      <c r="D504" s="304" t="s">
        <v>58</v>
      </c>
      <c r="E504" s="315"/>
    </row>
    <row r="505" spans="1:5" x14ac:dyDescent="0.2">
      <c r="A505" s="312" t="s">
        <v>1702</v>
      </c>
      <c r="B505" s="363"/>
      <c r="C505" s="364"/>
      <c r="D505" s="303" t="s">
        <v>58</v>
      </c>
      <c r="E505" s="313"/>
    </row>
    <row r="506" spans="1:5" x14ac:dyDescent="0.2">
      <c r="A506" s="314" t="s">
        <v>1703</v>
      </c>
      <c r="B506" s="365"/>
      <c r="C506" s="366"/>
      <c r="D506" s="304" t="s">
        <v>58</v>
      </c>
      <c r="E506" s="315"/>
    </row>
    <row r="507" spans="1:5" x14ac:dyDescent="0.2">
      <c r="A507" s="312" t="s">
        <v>1704</v>
      </c>
      <c r="B507" s="363"/>
      <c r="C507" s="364"/>
      <c r="D507" s="303" t="s">
        <v>58</v>
      </c>
      <c r="E507" s="313"/>
    </row>
    <row r="508" spans="1:5" x14ac:dyDescent="0.2">
      <c r="A508" s="343" t="s">
        <v>1705</v>
      </c>
      <c r="B508" s="345" t="s">
        <v>1706</v>
      </c>
      <c r="C508" s="346"/>
      <c r="D508" s="349" t="s">
        <v>58</v>
      </c>
      <c r="E508" s="318" t="s">
        <v>1453</v>
      </c>
    </row>
    <row r="509" spans="1:5" x14ac:dyDescent="0.2">
      <c r="A509" s="344"/>
      <c r="B509" s="347"/>
      <c r="C509" s="348"/>
      <c r="D509" s="350"/>
      <c r="E509" s="319" t="s">
        <v>1454</v>
      </c>
    </row>
    <row r="510" spans="1:5" x14ac:dyDescent="0.2">
      <c r="A510" s="351" t="s">
        <v>1707</v>
      </c>
      <c r="B510" s="353" t="s">
        <v>1706</v>
      </c>
      <c r="C510" s="354"/>
      <c r="D510" s="357" t="s">
        <v>58</v>
      </c>
      <c r="E510" s="316" t="s">
        <v>1453</v>
      </c>
    </row>
    <row r="511" spans="1:5" x14ac:dyDescent="0.2">
      <c r="A511" s="359"/>
      <c r="B511" s="360"/>
      <c r="C511" s="361"/>
      <c r="D511" s="362"/>
      <c r="E511" s="317" t="s">
        <v>1454</v>
      </c>
    </row>
    <row r="512" spans="1:5" x14ac:dyDescent="0.2">
      <c r="A512" s="343" t="s">
        <v>1708</v>
      </c>
      <c r="B512" s="345" t="s">
        <v>1706</v>
      </c>
      <c r="C512" s="346"/>
      <c r="D512" s="349" t="s">
        <v>58</v>
      </c>
      <c r="E512" s="318" t="s">
        <v>1453</v>
      </c>
    </row>
    <row r="513" spans="1:5" x14ac:dyDescent="0.2">
      <c r="A513" s="344"/>
      <c r="B513" s="347"/>
      <c r="C513" s="348"/>
      <c r="D513" s="350"/>
      <c r="E513" s="319" t="s">
        <v>1454</v>
      </c>
    </row>
    <row r="514" spans="1:5" x14ac:dyDescent="0.2">
      <c r="A514" s="351" t="s">
        <v>1709</v>
      </c>
      <c r="B514" s="353" t="s">
        <v>1706</v>
      </c>
      <c r="C514" s="354"/>
      <c r="D514" s="357" t="s">
        <v>58</v>
      </c>
      <c r="E514" s="316" t="s">
        <v>1453</v>
      </c>
    </row>
    <row r="515" spans="1:5" x14ac:dyDescent="0.2">
      <c r="A515" s="359"/>
      <c r="B515" s="360"/>
      <c r="C515" s="361"/>
      <c r="D515" s="362"/>
      <c r="E515" s="317" t="s">
        <v>1454</v>
      </c>
    </row>
    <row r="516" spans="1:5" x14ac:dyDescent="0.2">
      <c r="A516" s="343" t="s">
        <v>1710</v>
      </c>
      <c r="B516" s="345" t="s">
        <v>1706</v>
      </c>
      <c r="C516" s="346"/>
      <c r="D516" s="349" t="s">
        <v>58</v>
      </c>
      <c r="E516" s="318" t="s">
        <v>1453</v>
      </c>
    </row>
    <row r="517" spans="1:5" x14ac:dyDescent="0.2">
      <c r="A517" s="344"/>
      <c r="B517" s="347"/>
      <c r="C517" s="348"/>
      <c r="D517" s="350"/>
      <c r="E517" s="319" t="s">
        <v>1454</v>
      </c>
    </row>
    <row r="518" spans="1:5" x14ac:dyDescent="0.2">
      <c r="A518" s="351" t="s">
        <v>1711</v>
      </c>
      <c r="B518" s="353" t="s">
        <v>1706</v>
      </c>
      <c r="C518" s="354"/>
      <c r="D518" s="357" t="s">
        <v>58</v>
      </c>
      <c r="E518" s="316" t="s">
        <v>1453</v>
      </c>
    </row>
    <row r="519" spans="1:5" x14ac:dyDescent="0.2">
      <c r="A519" s="359"/>
      <c r="B519" s="360"/>
      <c r="C519" s="361"/>
      <c r="D519" s="362"/>
      <c r="E519" s="317" t="s">
        <v>1454</v>
      </c>
    </row>
    <row r="520" spans="1:5" x14ac:dyDescent="0.2">
      <c r="A520" s="343" t="s">
        <v>1712</v>
      </c>
      <c r="B520" s="345" t="s">
        <v>1706</v>
      </c>
      <c r="C520" s="346"/>
      <c r="D520" s="349" t="s">
        <v>58</v>
      </c>
      <c r="E520" s="318" t="s">
        <v>1453</v>
      </c>
    </row>
    <row r="521" spans="1:5" x14ac:dyDescent="0.2">
      <c r="A521" s="344"/>
      <c r="B521" s="347"/>
      <c r="C521" s="348"/>
      <c r="D521" s="350"/>
      <c r="E521" s="319" t="s">
        <v>1454</v>
      </c>
    </row>
    <row r="522" spans="1:5" x14ac:dyDescent="0.2">
      <c r="A522" s="351" t="s">
        <v>1713</v>
      </c>
      <c r="B522" s="353" t="s">
        <v>1706</v>
      </c>
      <c r="C522" s="354"/>
      <c r="D522" s="357" t="s">
        <v>58</v>
      </c>
      <c r="E522" s="316" t="s">
        <v>1453</v>
      </c>
    </row>
    <row r="523" spans="1:5" x14ac:dyDescent="0.2">
      <c r="A523" s="359"/>
      <c r="B523" s="360"/>
      <c r="C523" s="361"/>
      <c r="D523" s="362"/>
      <c r="E523" s="317" t="s">
        <v>1454</v>
      </c>
    </row>
    <row r="524" spans="1:5" x14ac:dyDescent="0.2">
      <c r="A524" s="343" t="s">
        <v>1714</v>
      </c>
      <c r="B524" s="345" t="s">
        <v>1706</v>
      </c>
      <c r="C524" s="346"/>
      <c r="D524" s="349" t="s">
        <v>58</v>
      </c>
      <c r="E524" s="318" t="s">
        <v>1453</v>
      </c>
    </row>
    <row r="525" spans="1:5" x14ac:dyDescent="0.2">
      <c r="A525" s="344"/>
      <c r="B525" s="347"/>
      <c r="C525" s="348"/>
      <c r="D525" s="350"/>
      <c r="E525" s="319" t="s">
        <v>1454</v>
      </c>
    </row>
    <row r="526" spans="1:5" x14ac:dyDescent="0.2">
      <c r="A526" s="351" t="s">
        <v>1715</v>
      </c>
      <c r="B526" s="353" t="s">
        <v>1706</v>
      </c>
      <c r="C526" s="354"/>
      <c r="D526" s="357" t="s">
        <v>58</v>
      </c>
      <c r="E526" s="316" t="s">
        <v>1453</v>
      </c>
    </row>
    <row r="527" spans="1:5" x14ac:dyDescent="0.2">
      <c r="A527" s="359"/>
      <c r="B527" s="360"/>
      <c r="C527" s="361"/>
      <c r="D527" s="362"/>
      <c r="E527" s="317" t="s">
        <v>1454</v>
      </c>
    </row>
    <row r="528" spans="1:5" x14ac:dyDescent="0.2">
      <c r="A528" s="343" t="s">
        <v>1716</v>
      </c>
      <c r="B528" s="345" t="s">
        <v>1706</v>
      </c>
      <c r="C528" s="346"/>
      <c r="D528" s="349" t="s">
        <v>58</v>
      </c>
      <c r="E528" s="318" t="s">
        <v>1453</v>
      </c>
    </row>
    <row r="529" spans="1:5" x14ac:dyDescent="0.2">
      <c r="A529" s="344"/>
      <c r="B529" s="347"/>
      <c r="C529" s="348"/>
      <c r="D529" s="350"/>
      <c r="E529" s="319" t="s">
        <v>1454</v>
      </c>
    </row>
    <row r="530" spans="1:5" x14ac:dyDescent="0.2">
      <c r="A530" s="351" t="s">
        <v>1717</v>
      </c>
      <c r="B530" s="353" t="s">
        <v>1706</v>
      </c>
      <c r="C530" s="354"/>
      <c r="D530" s="357" t="s">
        <v>58</v>
      </c>
      <c r="E530" s="316" t="s">
        <v>1453</v>
      </c>
    </row>
    <row r="531" spans="1:5" x14ac:dyDescent="0.2">
      <c r="A531" s="359"/>
      <c r="B531" s="360"/>
      <c r="C531" s="361"/>
      <c r="D531" s="362"/>
      <c r="E531" s="317" t="s">
        <v>1454</v>
      </c>
    </row>
    <row r="532" spans="1:5" x14ac:dyDescent="0.2">
      <c r="A532" s="343" t="s">
        <v>1718</v>
      </c>
      <c r="B532" s="345" t="s">
        <v>1706</v>
      </c>
      <c r="C532" s="346"/>
      <c r="D532" s="349" t="s">
        <v>58</v>
      </c>
      <c r="E532" s="318" t="s">
        <v>1453</v>
      </c>
    </row>
    <row r="533" spans="1:5" x14ac:dyDescent="0.2">
      <c r="A533" s="344"/>
      <c r="B533" s="347"/>
      <c r="C533" s="348"/>
      <c r="D533" s="350"/>
      <c r="E533" s="319" t="s">
        <v>1454</v>
      </c>
    </row>
    <row r="534" spans="1:5" x14ac:dyDescent="0.2">
      <c r="A534" s="351" t="s">
        <v>1719</v>
      </c>
      <c r="B534" s="353" t="s">
        <v>1706</v>
      </c>
      <c r="C534" s="354"/>
      <c r="D534" s="357" t="s">
        <v>58</v>
      </c>
      <c r="E534" s="316" t="s">
        <v>1453</v>
      </c>
    </row>
    <row r="535" spans="1:5" x14ac:dyDescent="0.2">
      <c r="A535" s="359"/>
      <c r="B535" s="360"/>
      <c r="C535" s="361"/>
      <c r="D535" s="362"/>
      <c r="E535" s="317" t="s">
        <v>1454</v>
      </c>
    </row>
    <row r="536" spans="1:5" x14ac:dyDescent="0.2">
      <c r="A536" s="343" t="s">
        <v>1720</v>
      </c>
      <c r="B536" s="345" t="s">
        <v>1706</v>
      </c>
      <c r="C536" s="346"/>
      <c r="D536" s="349" t="s">
        <v>58</v>
      </c>
      <c r="E536" s="318" t="s">
        <v>1453</v>
      </c>
    </row>
    <row r="537" spans="1:5" x14ac:dyDescent="0.2">
      <c r="A537" s="344"/>
      <c r="B537" s="347"/>
      <c r="C537" s="348"/>
      <c r="D537" s="350"/>
      <c r="E537" s="319" t="s">
        <v>1454</v>
      </c>
    </row>
    <row r="538" spans="1:5" x14ac:dyDescent="0.2">
      <c r="A538" s="351" t="s">
        <v>1721</v>
      </c>
      <c r="B538" s="353" t="s">
        <v>1706</v>
      </c>
      <c r="C538" s="354"/>
      <c r="D538" s="357" t="s">
        <v>58</v>
      </c>
      <c r="E538" s="316" t="s">
        <v>1453</v>
      </c>
    </row>
    <row r="539" spans="1:5" x14ac:dyDescent="0.2">
      <c r="A539" s="359"/>
      <c r="B539" s="360"/>
      <c r="C539" s="361"/>
      <c r="D539" s="362"/>
      <c r="E539" s="317" t="s">
        <v>1454</v>
      </c>
    </row>
    <row r="540" spans="1:5" x14ac:dyDescent="0.2">
      <c r="A540" s="343" t="s">
        <v>1722</v>
      </c>
      <c r="B540" s="345" t="s">
        <v>1706</v>
      </c>
      <c r="C540" s="346"/>
      <c r="D540" s="349" t="s">
        <v>58</v>
      </c>
      <c r="E540" s="318" t="s">
        <v>1453</v>
      </c>
    </row>
    <row r="541" spans="1:5" x14ac:dyDescent="0.2">
      <c r="A541" s="344"/>
      <c r="B541" s="347"/>
      <c r="C541" s="348"/>
      <c r="D541" s="350"/>
      <c r="E541" s="319" t="s">
        <v>1454</v>
      </c>
    </row>
    <row r="542" spans="1:5" x14ac:dyDescent="0.2">
      <c r="A542" s="351" t="s">
        <v>1723</v>
      </c>
      <c r="B542" s="353" t="s">
        <v>1706</v>
      </c>
      <c r="C542" s="354"/>
      <c r="D542" s="357" t="s">
        <v>58</v>
      </c>
      <c r="E542" s="316" t="s">
        <v>1453</v>
      </c>
    </row>
    <row r="543" spans="1:5" x14ac:dyDescent="0.2">
      <c r="A543" s="359"/>
      <c r="B543" s="360"/>
      <c r="C543" s="361"/>
      <c r="D543" s="362"/>
      <c r="E543" s="317" t="s">
        <v>1454</v>
      </c>
    </row>
    <row r="544" spans="1:5" x14ac:dyDescent="0.2">
      <c r="A544" s="343" t="s">
        <v>1724</v>
      </c>
      <c r="B544" s="345" t="s">
        <v>1725</v>
      </c>
      <c r="C544" s="346"/>
      <c r="D544" s="349" t="s">
        <v>58</v>
      </c>
      <c r="E544" s="318" t="s">
        <v>1453</v>
      </c>
    </row>
    <row r="545" spans="1:5" x14ac:dyDescent="0.2">
      <c r="A545" s="344"/>
      <c r="B545" s="347"/>
      <c r="C545" s="348"/>
      <c r="D545" s="350"/>
      <c r="E545" s="319" t="s">
        <v>1454</v>
      </c>
    </row>
    <row r="546" spans="1:5" x14ac:dyDescent="0.2">
      <c r="A546" s="351" t="s">
        <v>1726</v>
      </c>
      <c r="B546" s="353" t="s">
        <v>1725</v>
      </c>
      <c r="C546" s="354"/>
      <c r="D546" s="357" t="s">
        <v>58</v>
      </c>
      <c r="E546" s="316" t="s">
        <v>1453</v>
      </c>
    </row>
    <row r="547" spans="1:5" x14ac:dyDescent="0.2">
      <c r="A547" s="359"/>
      <c r="B547" s="360"/>
      <c r="C547" s="361"/>
      <c r="D547" s="362"/>
      <c r="E547" s="317" t="s">
        <v>1454</v>
      </c>
    </row>
    <row r="548" spans="1:5" x14ac:dyDescent="0.2">
      <c r="A548" s="343" t="s">
        <v>1727</v>
      </c>
      <c r="B548" s="345" t="s">
        <v>1725</v>
      </c>
      <c r="C548" s="346"/>
      <c r="D548" s="349" t="s">
        <v>58</v>
      </c>
      <c r="E548" s="318" t="s">
        <v>1453</v>
      </c>
    </row>
    <row r="549" spans="1:5" x14ac:dyDescent="0.2">
      <c r="A549" s="344"/>
      <c r="B549" s="347"/>
      <c r="C549" s="348"/>
      <c r="D549" s="350"/>
      <c r="E549" s="319" t="s">
        <v>1454</v>
      </c>
    </row>
    <row r="550" spans="1:5" x14ac:dyDescent="0.2">
      <c r="A550" s="351" t="s">
        <v>1728</v>
      </c>
      <c r="B550" s="353" t="s">
        <v>1725</v>
      </c>
      <c r="C550" s="354"/>
      <c r="D550" s="357" t="s">
        <v>58</v>
      </c>
      <c r="E550" s="316" t="s">
        <v>1453</v>
      </c>
    </row>
    <row r="551" spans="1:5" x14ac:dyDescent="0.2">
      <c r="A551" s="359"/>
      <c r="B551" s="360"/>
      <c r="C551" s="361"/>
      <c r="D551" s="362"/>
      <c r="E551" s="317" t="s">
        <v>1454</v>
      </c>
    </row>
    <row r="552" spans="1:5" x14ac:dyDescent="0.2">
      <c r="A552" s="343" t="s">
        <v>1729</v>
      </c>
      <c r="B552" s="345" t="s">
        <v>1725</v>
      </c>
      <c r="C552" s="346"/>
      <c r="D552" s="349" t="s">
        <v>58</v>
      </c>
      <c r="E552" s="318" t="s">
        <v>1453</v>
      </c>
    </row>
    <row r="553" spans="1:5" x14ac:dyDescent="0.2">
      <c r="A553" s="344"/>
      <c r="B553" s="347"/>
      <c r="C553" s="348"/>
      <c r="D553" s="350"/>
      <c r="E553" s="319" t="s">
        <v>1454</v>
      </c>
    </row>
    <row r="554" spans="1:5" x14ac:dyDescent="0.2">
      <c r="A554" s="351" t="s">
        <v>1730</v>
      </c>
      <c r="B554" s="353" t="s">
        <v>1731</v>
      </c>
      <c r="C554" s="354"/>
      <c r="D554" s="357" t="s">
        <v>58</v>
      </c>
      <c r="E554" s="316" t="s">
        <v>1453</v>
      </c>
    </row>
    <row r="555" spans="1:5" x14ac:dyDescent="0.2">
      <c r="A555" s="359"/>
      <c r="B555" s="360"/>
      <c r="C555" s="361"/>
      <c r="D555" s="362"/>
      <c r="E555" s="317" t="s">
        <v>1454</v>
      </c>
    </row>
    <row r="556" spans="1:5" x14ac:dyDescent="0.2">
      <c r="A556" s="343" t="s">
        <v>1732</v>
      </c>
      <c r="B556" s="345" t="s">
        <v>1731</v>
      </c>
      <c r="C556" s="346"/>
      <c r="D556" s="349" t="s">
        <v>58</v>
      </c>
      <c r="E556" s="318" t="s">
        <v>1453</v>
      </c>
    </row>
    <row r="557" spans="1:5" x14ac:dyDescent="0.2">
      <c r="A557" s="344"/>
      <c r="B557" s="347"/>
      <c r="C557" s="348"/>
      <c r="D557" s="350"/>
      <c r="E557" s="319" t="s">
        <v>1454</v>
      </c>
    </row>
    <row r="558" spans="1:5" x14ac:dyDescent="0.2">
      <c r="A558" s="351" t="s">
        <v>1489</v>
      </c>
      <c r="B558" s="353" t="s">
        <v>1731</v>
      </c>
      <c r="C558" s="354"/>
      <c r="D558" s="357" t="s">
        <v>58</v>
      </c>
      <c r="E558" s="316" t="s">
        <v>1453</v>
      </c>
    </row>
    <row r="559" spans="1:5" x14ac:dyDescent="0.2">
      <c r="A559" s="359"/>
      <c r="B559" s="360"/>
      <c r="C559" s="361"/>
      <c r="D559" s="362"/>
      <c r="E559" s="317" t="s">
        <v>1454</v>
      </c>
    </row>
    <row r="560" spans="1:5" x14ac:dyDescent="0.2">
      <c r="A560" s="343" t="s">
        <v>1733</v>
      </c>
      <c r="B560" s="345" t="s">
        <v>1731</v>
      </c>
      <c r="C560" s="346"/>
      <c r="D560" s="349" t="s">
        <v>58</v>
      </c>
      <c r="E560" s="318" t="s">
        <v>1453</v>
      </c>
    </row>
    <row r="561" spans="1:5" x14ac:dyDescent="0.2">
      <c r="A561" s="344"/>
      <c r="B561" s="347"/>
      <c r="C561" s="348"/>
      <c r="D561" s="350"/>
      <c r="E561" s="319" t="s">
        <v>1454</v>
      </c>
    </row>
    <row r="562" spans="1:5" x14ac:dyDescent="0.2">
      <c r="A562" s="351" t="s">
        <v>1734</v>
      </c>
      <c r="B562" s="353" t="s">
        <v>1731</v>
      </c>
      <c r="C562" s="354"/>
      <c r="D562" s="357" t="s">
        <v>58</v>
      </c>
      <c r="E562" s="316" t="s">
        <v>1453</v>
      </c>
    </row>
    <row r="563" spans="1:5" x14ac:dyDescent="0.2">
      <c r="A563" s="359"/>
      <c r="B563" s="360"/>
      <c r="C563" s="361"/>
      <c r="D563" s="362"/>
      <c r="E563" s="317" t="s">
        <v>1454</v>
      </c>
    </row>
    <row r="564" spans="1:5" x14ac:dyDescent="0.2">
      <c r="A564" s="343" t="s">
        <v>1735</v>
      </c>
      <c r="B564" s="345" t="s">
        <v>1731</v>
      </c>
      <c r="C564" s="346"/>
      <c r="D564" s="349" t="s">
        <v>58</v>
      </c>
      <c r="E564" s="318" t="s">
        <v>1453</v>
      </c>
    </row>
    <row r="565" spans="1:5" x14ac:dyDescent="0.2">
      <c r="A565" s="344"/>
      <c r="B565" s="347"/>
      <c r="C565" s="348"/>
      <c r="D565" s="350"/>
      <c r="E565" s="319" t="s">
        <v>1454</v>
      </c>
    </row>
    <row r="566" spans="1:5" x14ac:dyDescent="0.2">
      <c r="A566" s="351" t="s">
        <v>1736</v>
      </c>
      <c r="B566" s="353" t="s">
        <v>1731</v>
      </c>
      <c r="C566" s="354"/>
      <c r="D566" s="357" t="s">
        <v>58</v>
      </c>
      <c r="E566" s="316" t="s">
        <v>1453</v>
      </c>
    </row>
    <row r="567" spans="1:5" x14ac:dyDescent="0.2">
      <c r="A567" s="359"/>
      <c r="B567" s="360"/>
      <c r="C567" s="361"/>
      <c r="D567" s="362"/>
      <c r="E567" s="317" t="s">
        <v>1454</v>
      </c>
    </row>
    <row r="568" spans="1:5" x14ac:dyDescent="0.2">
      <c r="A568" s="343" t="s">
        <v>1737</v>
      </c>
      <c r="B568" s="345" t="s">
        <v>1731</v>
      </c>
      <c r="C568" s="346"/>
      <c r="D568" s="349" t="s">
        <v>58</v>
      </c>
      <c r="E568" s="318" t="s">
        <v>1453</v>
      </c>
    </row>
    <row r="569" spans="1:5" x14ac:dyDescent="0.2">
      <c r="A569" s="344"/>
      <c r="B569" s="347"/>
      <c r="C569" s="348"/>
      <c r="D569" s="350"/>
      <c r="E569" s="319" t="s">
        <v>1454</v>
      </c>
    </row>
    <row r="570" spans="1:5" x14ac:dyDescent="0.2">
      <c r="A570" s="351" t="s">
        <v>1738</v>
      </c>
      <c r="B570" s="353" t="s">
        <v>1731</v>
      </c>
      <c r="C570" s="354"/>
      <c r="D570" s="357" t="s">
        <v>58</v>
      </c>
      <c r="E570" s="316" t="s">
        <v>1453</v>
      </c>
    </row>
    <row r="571" spans="1:5" x14ac:dyDescent="0.2">
      <c r="A571" s="359"/>
      <c r="B571" s="360"/>
      <c r="C571" s="361"/>
      <c r="D571" s="362"/>
      <c r="E571" s="317" t="s">
        <v>1454</v>
      </c>
    </row>
    <row r="572" spans="1:5" x14ac:dyDescent="0.2">
      <c r="A572" s="343" t="s">
        <v>1739</v>
      </c>
      <c r="B572" s="345" t="s">
        <v>1731</v>
      </c>
      <c r="C572" s="346"/>
      <c r="D572" s="349" t="s">
        <v>58</v>
      </c>
      <c r="E572" s="318" t="s">
        <v>1453</v>
      </c>
    </row>
    <row r="573" spans="1:5" x14ac:dyDescent="0.2">
      <c r="A573" s="344"/>
      <c r="B573" s="347"/>
      <c r="C573" s="348"/>
      <c r="D573" s="350"/>
      <c r="E573" s="319" t="s">
        <v>1454</v>
      </c>
    </row>
    <row r="574" spans="1:5" x14ac:dyDescent="0.2">
      <c r="A574" s="351" t="s">
        <v>1740</v>
      </c>
      <c r="B574" s="353" t="s">
        <v>1731</v>
      </c>
      <c r="C574" s="354"/>
      <c r="D574" s="357" t="s">
        <v>58</v>
      </c>
      <c r="E574" s="316" t="s">
        <v>1453</v>
      </c>
    </row>
    <row r="575" spans="1:5" x14ac:dyDescent="0.2">
      <c r="A575" s="359"/>
      <c r="B575" s="360"/>
      <c r="C575" s="361"/>
      <c r="D575" s="362"/>
      <c r="E575" s="317" t="s">
        <v>1454</v>
      </c>
    </row>
    <row r="576" spans="1:5" x14ac:dyDescent="0.2">
      <c r="A576" s="343" t="s">
        <v>1741</v>
      </c>
      <c r="B576" s="345" t="s">
        <v>1731</v>
      </c>
      <c r="C576" s="346"/>
      <c r="D576" s="349" t="s">
        <v>58</v>
      </c>
      <c r="E576" s="318" t="s">
        <v>1453</v>
      </c>
    </row>
    <row r="577" spans="1:5" x14ac:dyDescent="0.2">
      <c r="A577" s="344"/>
      <c r="B577" s="347"/>
      <c r="C577" s="348"/>
      <c r="D577" s="350"/>
      <c r="E577" s="319" t="s">
        <v>1454</v>
      </c>
    </row>
    <row r="578" spans="1:5" x14ac:dyDescent="0.2">
      <c r="A578" s="351" t="s">
        <v>1742</v>
      </c>
      <c r="B578" s="353" t="s">
        <v>1731</v>
      </c>
      <c r="C578" s="354"/>
      <c r="D578" s="357" t="s">
        <v>58</v>
      </c>
      <c r="E578" s="316" t="s">
        <v>1453</v>
      </c>
    </row>
    <row r="579" spans="1:5" x14ac:dyDescent="0.2">
      <c r="A579" s="359"/>
      <c r="B579" s="360"/>
      <c r="C579" s="361"/>
      <c r="D579" s="362"/>
      <c r="E579" s="317" t="s">
        <v>1454</v>
      </c>
    </row>
    <row r="580" spans="1:5" x14ac:dyDescent="0.2">
      <c r="A580" s="343" t="s">
        <v>1743</v>
      </c>
      <c r="B580" s="345" t="s">
        <v>1744</v>
      </c>
      <c r="C580" s="346"/>
      <c r="D580" s="349" t="s">
        <v>58</v>
      </c>
      <c r="E580" s="318" t="s">
        <v>1453</v>
      </c>
    </row>
    <row r="581" spans="1:5" x14ac:dyDescent="0.2">
      <c r="A581" s="344"/>
      <c r="B581" s="347"/>
      <c r="C581" s="348"/>
      <c r="D581" s="350"/>
      <c r="E581" s="319" t="s">
        <v>1454</v>
      </c>
    </row>
    <row r="582" spans="1:5" x14ac:dyDescent="0.2">
      <c r="A582" s="351" t="s">
        <v>1745</v>
      </c>
      <c r="B582" s="353" t="s">
        <v>1744</v>
      </c>
      <c r="C582" s="354"/>
      <c r="D582" s="357" t="s">
        <v>58</v>
      </c>
      <c r="E582" s="316" t="s">
        <v>1453</v>
      </c>
    </row>
    <row r="583" spans="1:5" x14ac:dyDescent="0.2">
      <c r="A583" s="359"/>
      <c r="B583" s="360"/>
      <c r="C583" s="361"/>
      <c r="D583" s="362"/>
      <c r="E583" s="317" t="s">
        <v>1454</v>
      </c>
    </row>
    <row r="584" spans="1:5" x14ac:dyDescent="0.2">
      <c r="A584" s="343" t="s">
        <v>1746</v>
      </c>
      <c r="B584" s="345" t="s">
        <v>1744</v>
      </c>
      <c r="C584" s="346"/>
      <c r="D584" s="349" t="s">
        <v>58</v>
      </c>
      <c r="E584" s="318" t="s">
        <v>1453</v>
      </c>
    </row>
    <row r="585" spans="1:5" x14ac:dyDescent="0.2">
      <c r="A585" s="344"/>
      <c r="B585" s="347"/>
      <c r="C585" s="348"/>
      <c r="D585" s="350"/>
      <c r="E585" s="319" t="s">
        <v>1454</v>
      </c>
    </row>
    <row r="586" spans="1:5" x14ac:dyDescent="0.2">
      <c r="A586" s="351" t="s">
        <v>1747</v>
      </c>
      <c r="B586" s="353" t="s">
        <v>1744</v>
      </c>
      <c r="C586" s="354"/>
      <c r="D586" s="357" t="s">
        <v>58</v>
      </c>
      <c r="E586" s="316" t="s">
        <v>1453</v>
      </c>
    </row>
    <row r="587" spans="1:5" x14ac:dyDescent="0.2">
      <c r="A587" s="359"/>
      <c r="B587" s="360"/>
      <c r="C587" s="361"/>
      <c r="D587" s="362"/>
      <c r="E587" s="317" t="s">
        <v>1454</v>
      </c>
    </row>
    <row r="588" spans="1:5" x14ac:dyDescent="0.2">
      <c r="A588" s="343" t="s">
        <v>1748</v>
      </c>
      <c r="B588" s="345" t="s">
        <v>1744</v>
      </c>
      <c r="C588" s="346"/>
      <c r="D588" s="349" t="s">
        <v>58</v>
      </c>
      <c r="E588" s="318" t="s">
        <v>1453</v>
      </c>
    </row>
    <row r="589" spans="1:5" x14ac:dyDescent="0.2">
      <c r="A589" s="344"/>
      <c r="B589" s="347"/>
      <c r="C589" s="348"/>
      <c r="D589" s="350"/>
      <c r="E589" s="319" t="s">
        <v>1454</v>
      </c>
    </row>
    <row r="590" spans="1:5" x14ac:dyDescent="0.2">
      <c r="A590" s="351" t="s">
        <v>1749</v>
      </c>
      <c r="B590" s="353" t="s">
        <v>1744</v>
      </c>
      <c r="C590" s="354"/>
      <c r="D590" s="357" t="s">
        <v>58</v>
      </c>
      <c r="E590" s="316" t="s">
        <v>1453</v>
      </c>
    </row>
    <row r="591" spans="1:5" x14ac:dyDescent="0.2">
      <c r="A591" s="359"/>
      <c r="B591" s="360"/>
      <c r="C591" s="361"/>
      <c r="D591" s="362"/>
      <c r="E591" s="317" t="s">
        <v>1454</v>
      </c>
    </row>
    <row r="592" spans="1:5" x14ac:dyDescent="0.2">
      <c r="A592" s="343" t="s">
        <v>1750</v>
      </c>
      <c r="B592" s="345" t="s">
        <v>1744</v>
      </c>
      <c r="C592" s="346"/>
      <c r="D592" s="349" t="s">
        <v>58</v>
      </c>
      <c r="E592" s="318" t="s">
        <v>1453</v>
      </c>
    </row>
    <row r="593" spans="1:5" x14ac:dyDescent="0.2">
      <c r="A593" s="344"/>
      <c r="B593" s="347"/>
      <c r="C593" s="348"/>
      <c r="D593" s="350"/>
      <c r="E593" s="319" t="s">
        <v>1454</v>
      </c>
    </row>
    <row r="594" spans="1:5" x14ac:dyDescent="0.2">
      <c r="A594" s="351" t="s">
        <v>1751</v>
      </c>
      <c r="B594" s="353" t="s">
        <v>1752</v>
      </c>
      <c r="C594" s="354"/>
      <c r="D594" s="357" t="s">
        <v>58</v>
      </c>
      <c r="E594" s="316" t="s">
        <v>1453</v>
      </c>
    </row>
    <row r="595" spans="1:5" x14ac:dyDescent="0.2">
      <c r="A595" s="359"/>
      <c r="B595" s="360"/>
      <c r="C595" s="361"/>
      <c r="D595" s="362"/>
      <c r="E595" s="317" t="s">
        <v>1454</v>
      </c>
    </row>
    <row r="596" spans="1:5" x14ac:dyDescent="0.2">
      <c r="A596" s="343" t="s">
        <v>1753</v>
      </c>
      <c r="B596" s="345" t="s">
        <v>1752</v>
      </c>
      <c r="C596" s="346"/>
      <c r="D596" s="349" t="s">
        <v>58</v>
      </c>
      <c r="E596" s="318" t="s">
        <v>1453</v>
      </c>
    </row>
    <row r="597" spans="1:5" x14ac:dyDescent="0.2">
      <c r="A597" s="344"/>
      <c r="B597" s="347"/>
      <c r="C597" s="348"/>
      <c r="D597" s="350"/>
      <c r="E597" s="319" t="s">
        <v>1454</v>
      </c>
    </row>
    <row r="598" spans="1:5" x14ac:dyDescent="0.2">
      <c r="A598" s="351" t="s">
        <v>1754</v>
      </c>
      <c r="B598" s="353" t="s">
        <v>1752</v>
      </c>
      <c r="C598" s="354"/>
      <c r="D598" s="357" t="s">
        <v>58</v>
      </c>
      <c r="E598" s="316" t="s">
        <v>1453</v>
      </c>
    </row>
    <row r="599" spans="1:5" x14ac:dyDescent="0.2">
      <c r="A599" s="359"/>
      <c r="B599" s="360"/>
      <c r="C599" s="361"/>
      <c r="D599" s="362"/>
      <c r="E599" s="317" t="s">
        <v>1454</v>
      </c>
    </row>
    <row r="600" spans="1:5" x14ac:dyDescent="0.2">
      <c r="A600" s="343" t="s">
        <v>1755</v>
      </c>
      <c r="B600" s="345" t="s">
        <v>1752</v>
      </c>
      <c r="C600" s="346"/>
      <c r="D600" s="349" t="s">
        <v>58</v>
      </c>
      <c r="E600" s="318" t="s">
        <v>1453</v>
      </c>
    </row>
    <row r="601" spans="1:5" x14ac:dyDescent="0.2">
      <c r="A601" s="344"/>
      <c r="B601" s="347"/>
      <c r="C601" s="348"/>
      <c r="D601" s="350"/>
      <c r="E601" s="319" t="s">
        <v>1454</v>
      </c>
    </row>
    <row r="602" spans="1:5" x14ac:dyDescent="0.2">
      <c r="A602" s="351" t="s">
        <v>1756</v>
      </c>
      <c r="B602" s="353" t="s">
        <v>1752</v>
      </c>
      <c r="C602" s="354"/>
      <c r="D602" s="357" t="s">
        <v>58</v>
      </c>
      <c r="E602" s="316" t="s">
        <v>1453</v>
      </c>
    </row>
    <row r="603" spans="1:5" x14ac:dyDescent="0.2">
      <c r="A603" s="359"/>
      <c r="B603" s="360"/>
      <c r="C603" s="361"/>
      <c r="D603" s="362"/>
      <c r="E603" s="317" t="s">
        <v>1454</v>
      </c>
    </row>
    <row r="604" spans="1:5" x14ac:dyDescent="0.2">
      <c r="A604" s="343" t="s">
        <v>1757</v>
      </c>
      <c r="B604" s="345" t="s">
        <v>1752</v>
      </c>
      <c r="C604" s="346"/>
      <c r="D604" s="349" t="s">
        <v>58</v>
      </c>
      <c r="E604" s="318" t="s">
        <v>1453</v>
      </c>
    </row>
    <row r="605" spans="1:5" x14ac:dyDescent="0.2">
      <c r="A605" s="344"/>
      <c r="B605" s="347"/>
      <c r="C605" s="348"/>
      <c r="D605" s="350"/>
      <c r="E605" s="319" t="s">
        <v>1454</v>
      </c>
    </row>
    <row r="606" spans="1:5" x14ac:dyDescent="0.2">
      <c r="A606" s="351" t="s">
        <v>1758</v>
      </c>
      <c r="B606" s="353" t="s">
        <v>1752</v>
      </c>
      <c r="C606" s="354"/>
      <c r="D606" s="357" t="s">
        <v>58</v>
      </c>
      <c r="E606" s="316" t="s">
        <v>1453</v>
      </c>
    </row>
    <row r="607" spans="1:5" x14ac:dyDescent="0.2">
      <c r="A607" s="359"/>
      <c r="B607" s="360"/>
      <c r="C607" s="361"/>
      <c r="D607" s="362"/>
      <c r="E607" s="317" t="s">
        <v>1454</v>
      </c>
    </row>
    <row r="608" spans="1:5" x14ac:dyDescent="0.2">
      <c r="A608" s="343" t="s">
        <v>1759</v>
      </c>
      <c r="B608" s="345" t="s">
        <v>1752</v>
      </c>
      <c r="C608" s="346"/>
      <c r="D608" s="349" t="s">
        <v>58</v>
      </c>
      <c r="E608" s="318" t="s">
        <v>1453</v>
      </c>
    </row>
    <row r="609" spans="1:5" x14ac:dyDescent="0.2">
      <c r="A609" s="344"/>
      <c r="B609" s="347"/>
      <c r="C609" s="348"/>
      <c r="D609" s="350"/>
      <c r="E609" s="319" t="s">
        <v>1454</v>
      </c>
    </row>
    <row r="610" spans="1:5" x14ac:dyDescent="0.2">
      <c r="A610" s="351" t="s">
        <v>1760</v>
      </c>
      <c r="B610" s="353" t="s">
        <v>1752</v>
      </c>
      <c r="C610" s="354"/>
      <c r="D610" s="357" t="s">
        <v>58</v>
      </c>
      <c r="E610" s="316" t="s">
        <v>1453</v>
      </c>
    </row>
    <row r="611" spans="1:5" x14ac:dyDescent="0.2">
      <c r="A611" s="359"/>
      <c r="B611" s="360"/>
      <c r="C611" s="361"/>
      <c r="D611" s="362"/>
      <c r="E611" s="317" t="s">
        <v>1454</v>
      </c>
    </row>
    <row r="612" spans="1:5" x14ac:dyDescent="0.2">
      <c r="A612" s="343" t="s">
        <v>1761</v>
      </c>
      <c r="B612" s="345" t="s">
        <v>1752</v>
      </c>
      <c r="C612" s="346"/>
      <c r="D612" s="349" t="s">
        <v>58</v>
      </c>
      <c r="E612" s="318" t="s">
        <v>1453</v>
      </c>
    </row>
    <row r="613" spans="1:5" x14ac:dyDescent="0.2">
      <c r="A613" s="344"/>
      <c r="B613" s="347"/>
      <c r="C613" s="348"/>
      <c r="D613" s="350"/>
      <c r="E613" s="319" t="s">
        <v>1454</v>
      </c>
    </row>
    <row r="614" spans="1:5" x14ac:dyDescent="0.2">
      <c r="A614" s="351" t="s">
        <v>1762</v>
      </c>
      <c r="B614" s="353" t="s">
        <v>1752</v>
      </c>
      <c r="C614" s="354"/>
      <c r="D614" s="357" t="s">
        <v>58</v>
      </c>
      <c r="E614" s="316" t="s">
        <v>1453</v>
      </c>
    </row>
    <row r="615" spans="1:5" x14ac:dyDescent="0.2">
      <c r="A615" s="359"/>
      <c r="B615" s="360"/>
      <c r="C615" s="361"/>
      <c r="D615" s="362"/>
      <c r="E615" s="317" t="s">
        <v>1454</v>
      </c>
    </row>
    <row r="616" spans="1:5" x14ac:dyDescent="0.2">
      <c r="A616" s="343" t="s">
        <v>1763</v>
      </c>
      <c r="B616" s="345" t="s">
        <v>1752</v>
      </c>
      <c r="C616" s="346"/>
      <c r="D616" s="349" t="s">
        <v>58</v>
      </c>
      <c r="E616" s="318" t="s">
        <v>1453</v>
      </c>
    </row>
    <row r="617" spans="1:5" x14ac:dyDescent="0.2">
      <c r="A617" s="344"/>
      <c r="B617" s="347"/>
      <c r="C617" s="348"/>
      <c r="D617" s="350"/>
      <c r="E617" s="319" t="s">
        <v>1454</v>
      </c>
    </row>
    <row r="618" spans="1:5" x14ac:dyDescent="0.2">
      <c r="A618" s="351" t="s">
        <v>1764</v>
      </c>
      <c r="B618" s="353" t="s">
        <v>1765</v>
      </c>
      <c r="C618" s="354"/>
      <c r="D618" s="357" t="s">
        <v>58</v>
      </c>
      <c r="E618" s="316" t="s">
        <v>1453</v>
      </c>
    </row>
    <row r="619" spans="1:5" x14ac:dyDescent="0.2">
      <c r="A619" s="359"/>
      <c r="B619" s="360"/>
      <c r="C619" s="361"/>
      <c r="D619" s="362"/>
      <c r="E619" s="317" t="s">
        <v>1454</v>
      </c>
    </row>
    <row r="620" spans="1:5" x14ac:dyDescent="0.2">
      <c r="A620" s="343" t="s">
        <v>1766</v>
      </c>
      <c r="B620" s="345" t="s">
        <v>1765</v>
      </c>
      <c r="C620" s="346"/>
      <c r="D620" s="349" t="s">
        <v>58</v>
      </c>
      <c r="E620" s="318" t="s">
        <v>1453</v>
      </c>
    </row>
    <row r="621" spans="1:5" x14ac:dyDescent="0.2">
      <c r="A621" s="344"/>
      <c r="B621" s="347"/>
      <c r="C621" s="348"/>
      <c r="D621" s="350"/>
      <c r="E621" s="319" t="s">
        <v>1454</v>
      </c>
    </row>
    <row r="622" spans="1:5" x14ac:dyDescent="0.2">
      <c r="A622" s="351" t="s">
        <v>1767</v>
      </c>
      <c r="B622" s="353" t="s">
        <v>1765</v>
      </c>
      <c r="C622" s="354"/>
      <c r="D622" s="357" t="s">
        <v>58</v>
      </c>
      <c r="E622" s="316" t="s">
        <v>1453</v>
      </c>
    </row>
    <row r="623" spans="1:5" x14ac:dyDescent="0.2">
      <c r="A623" s="359"/>
      <c r="B623" s="360"/>
      <c r="C623" s="361"/>
      <c r="D623" s="362"/>
      <c r="E623" s="317" t="s">
        <v>1454</v>
      </c>
    </row>
    <row r="624" spans="1:5" x14ac:dyDescent="0.2">
      <c r="A624" s="343" t="s">
        <v>1768</v>
      </c>
      <c r="B624" s="345" t="s">
        <v>1765</v>
      </c>
      <c r="C624" s="346"/>
      <c r="D624" s="349" t="s">
        <v>58</v>
      </c>
      <c r="E624" s="318" t="s">
        <v>1453</v>
      </c>
    </row>
    <row r="625" spans="1:5" x14ac:dyDescent="0.2">
      <c r="A625" s="344"/>
      <c r="B625" s="347"/>
      <c r="C625" s="348"/>
      <c r="D625" s="350"/>
      <c r="E625" s="319" t="s">
        <v>1454</v>
      </c>
    </row>
    <row r="626" spans="1:5" x14ac:dyDescent="0.2">
      <c r="A626" s="351" t="s">
        <v>1769</v>
      </c>
      <c r="B626" s="353" t="s">
        <v>1770</v>
      </c>
      <c r="C626" s="354"/>
      <c r="D626" s="357" t="s">
        <v>58</v>
      </c>
      <c r="E626" s="316" t="s">
        <v>1453</v>
      </c>
    </row>
    <row r="627" spans="1:5" x14ac:dyDescent="0.2">
      <c r="A627" s="359"/>
      <c r="B627" s="360"/>
      <c r="C627" s="361"/>
      <c r="D627" s="362"/>
      <c r="E627" s="317" t="s">
        <v>1454</v>
      </c>
    </row>
    <row r="628" spans="1:5" x14ac:dyDescent="0.2">
      <c r="A628" s="343" t="s">
        <v>1771</v>
      </c>
      <c r="B628" s="345" t="s">
        <v>1770</v>
      </c>
      <c r="C628" s="346"/>
      <c r="D628" s="349" t="s">
        <v>58</v>
      </c>
      <c r="E628" s="318" t="s">
        <v>1453</v>
      </c>
    </row>
    <row r="629" spans="1:5" x14ac:dyDescent="0.2">
      <c r="A629" s="344"/>
      <c r="B629" s="347"/>
      <c r="C629" s="348"/>
      <c r="D629" s="350"/>
      <c r="E629" s="319" t="s">
        <v>1454</v>
      </c>
    </row>
    <row r="630" spans="1:5" x14ac:dyDescent="0.2">
      <c r="A630" s="351" t="s">
        <v>1772</v>
      </c>
      <c r="B630" s="353" t="s">
        <v>1770</v>
      </c>
      <c r="C630" s="354"/>
      <c r="D630" s="357" t="s">
        <v>58</v>
      </c>
      <c r="E630" s="316" t="s">
        <v>1453</v>
      </c>
    </row>
    <row r="631" spans="1:5" x14ac:dyDescent="0.2">
      <c r="A631" s="359"/>
      <c r="B631" s="360"/>
      <c r="C631" s="361"/>
      <c r="D631" s="362"/>
      <c r="E631" s="317" t="s">
        <v>1454</v>
      </c>
    </row>
    <row r="632" spans="1:5" x14ac:dyDescent="0.2">
      <c r="A632" s="343" t="s">
        <v>1773</v>
      </c>
      <c r="B632" s="345" t="s">
        <v>1770</v>
      </c>
      <c r="C632" s="346"/>
      <c r="D632" s="349" t="s">
        <v>58</v>
      </c>
      <c r="E632" s="318" t="s">
        <v>1453</v>
      </c>
    </row>
    <row r="633" spans="1:5" x14ac:dyDescent="0.2">
      <c r="A633" s="344"/>
      <c r="B633" s="347"/>
      <c r="C633" s="348"/>
      <c r="D633" s="350"/>
      <c r="E633" s="319" t="s">
        <v>1454</v>
      </c>
    </row>
    <row r="634" spans="1:5" x14ac:dyDescent="0.2">
      <c r="A634" s="351" t="s">
        <v>1774</v>
      </c>
      <c r="B634" s="353" t="s">
        <v>1770</v>
      </c>
      <c r="C634" s="354"/>
      <c r="D634" s="357" t="s">
        <v>58</v>
      </c>
      <c r="E634" s="316" t="s">
        <v>1453</v>
      </c>
    </row>
    <row r="635" spans="1:5" x14ac:dyDescent="0.2">
      <c r="A635" s="359"/>
      <c r="B635" s="360"/>
      <c r="C635" s="361"/>
      <c r="D635" s="362"/>
      <c r="E635" s="317" t="s">
        <v>1454</v>
      </c>
    </row>
    <row r="636" spans="1:5" x14ac:dyDescent="0.2">
      <c r="A636" s="343" t="s">
        <v>1775</v>
      </c>
      <c r="B636" s="345" t="s">
        <v>1770</v>
      </c>
      <c r="C636" s="346"/>
      <c r="D636" s="349" t="s">
        <v>58</v>
      </c>
      <c r="E636" s="318" t="s">
        <v>1453</v>
      </c>
    </row>
    <row r="637" spans="1:5" x14ac:dyDescent="0.2">
      <c r="A637" s="344"/>
      <c r="B637" s="347"/>
      <c r="C637" s="348"/>
      <c r="D637" s="350"/>
      <c r="E637" s="319" t="s">
        <v>1454</v>
      </c>
    </row>
    <row r="638" spans="1:5" x14ac:dyDescent="0.2">
      <c r="A638" s="351" t="s">
        <v>1776</v>
      </c>
      <c r="B638" s="353" t="s">
        <v>1777</v>
      </c>
      <c r="C638" s="354"/>
      <c r="D638" s="357" t="s">
        <v>58</v>
      </c>
      <c r="E638" s="316" t="s">
        <v>1453</v>
      </c>
    </row>
    <row r="639" spans="1:5" x14ac:dyDescent="0.2">
      <c r="A639" s="359"/>
      <c r="B639" s="360"/>
      <c r="C639" s="361"/>
      <c r="D639" s="362"/>
      <c r="E639" s="317" t="s">
        <v>1454</v>
      </c>
    </row>
    <row r="640" spans="1:5" x14ac:dyDescent="0.2">
      <c r="A640" s="343" t="s">
        <v>1778</v>
      </c>
      <c r="B640" s="345" t="s">
        <v>1777</v>
      </c>
      <c r="C640" s="346"/>
      <c r="D640" s="349" t="s">
        <v>58</v>
      </c>
      <c r="E640" s="318" t="s">
        <v>1453</v>
      </c>
    </row>
    <row r="641" spans="1:5" x14ac:dyDescent="0.2">
      <c r="A641" s="344"/>
      <c r="B641" s="347"/>
      <c r="C641" s="348"/>
      <c r="D641" s="350"/>
      <c r="E641" s="319" t="s">
        <v>1454</v>
      </c>
    </row>
    <row r="642" spans="1:5" x14ac:dyDescent="0.2">
      <c r="A642" s="351" t="s">
        <v>1779</v>
      </c>
      <c r="B642" s="353" t="s">
        <v>1777</v>
      </c>
      <c r="C642" s="354"/>
      <c r="D642" s="357" t="s">
        <v>58</v>
      </c>
      <c r="E642" s="316" t="s">
        <v>1453</v>
      </c>
    </row>
    <row r="643" spans="1:5" x14ac:dyDescent="0.2">
      <c r="A643" s="359"/>
      <c r="B643" s="360"/>
      <c r="C643" s="361"/>
      <c r="D643" s="362"/>
      <c r="E643" s="317" t="s">
        <v>1454</v>
      </c>
    </row>
    <row r="644" spans="1:5" x14ac:dyDescent="0.2">
      <c r="A644" s="343" t="s">
        <v>1780</v>
      </c>
      <c r="B644" s="345" t="s">
        <v>1777</v>
      </c>
      <c r="C644" s="346"/>
      <c r="D644" s="349" t="s">
        <v>58</v>
      </c>
      <c r="E644" s="318" t="s">
        <v>1453</v>
      </c>
    </row>
    <row r="645" spans="1:5" x14ac:dyDescent="0.2">
      <c r="A645" s="344"/>
      <c r="B645" s="347"/>
      <c r="C645" s="348"/>
      <c r="D645" s="350"/>
      <c r="E645" s="319" t="s">
        <v>1454</v>
      </c>
    </row>
    <row r="646" spans="1:5" x14ac:dyDescent="0.2">
      <c r="A646" s="351" t="s">
        <v>1781</v>
      </c>
      <c r="B646" s="353" t="s">
        <v>1777</v>
      </c>
      <c r="C646" s="354"/>
      <c r="D646" s="357" t="s">
        <v>58</v>
      </c>
      <c r="E646" s="316" t="s">
        <v>1453</v>
      </c>
    </row>
    <row r="647" spans="1:5" x14ac:dyDescent="0.2">
      <c r="A647" s="359"/>
      <c r="B647" s="360"/>
      <c r="C647" s="361"/>
      <c r="D647" s="362"/>
      <c r="E647" s="317" t="s">
        <v>1454</v>
      </c>
    </row>
    <row r="648" spans="1:5" x14ac:dyDescent="0.2">
      <c r="A648" s="343" t="s">
        <v>1782</v>
      </c>
      <c r="B648" s="345" t="s">
        <v>1777</v>
      </c>
      <c r="C648" s="346"/>
      <c r="D648" s="349" t="s">
        <v>58</v>
      </c>
      <c r="E648" s="318" t="s">
        <v>1453</v>
      </c>
    </row>
    <row r="649" spans="1:5" x14ac:dyDescent="0.2">
      <c r="A649" s="344"/>
      <c r="B649" s="347"/>
      <c r="C649" s="348"/>
      <c r="D649" s="350"/>
      <c r="E649" s="319" t="s">
        <v>1454</v>
      </c>
    </row>
    <row r="650" spans="1:5" x14ac:dyDescent="0.2">
      <c r="A650" s="351" t="s">
        <v>1783</v>
      </c>
      <c r="B650" s="353" t="s">
        <v>1777</v>
      </c>
      <c r="C650" s="354"/>
      <c r="D650" s="357" t="s">
        <v>58</v>
      </c>
      <c r="E650" s="316" t="s">
        <v>1453</v>
      </c>
    </row>
    <row r="651" spans="1:5" x14ac:dyDescent="0.2">
      <c r="A651" s="359"/>
      <c r="B651" s="360"/>
      <c r="C651" s="361"/>
      <c r="D651" s="362"/>
      <c r="E651" s="317" t="s">
        <v>1454</v>
      </c>
    </row>
    <row r="652" spans="1:5" x14ac:dyDescent="0.2">
      <c r="A652" s="343" t="s">
        <v>1784</v>
      </c>
      <c r="B652" s="345" t="s">
        <v>1777</v>
      </c>
      <c r="C652" s="346"/>
      <c r="D652" s="349" t="s">
        <v>58</v>
      </c>
      <c r="E652" s="318" t="s">
        <v>1453</v>
      </c>
    </row>
    <row r="653" spans="1:5" x14ac:dyDescent="0.2">
      <c r="A653" s="344"/>
      <c r="B653" s="347"/>
      <c r="C653" s="348"/>
      <c r="D653" s="350"/>
      <c r="E653" s="319" t="s">
        <v>1454</v>
      </c>
    </row>
    <row r="654" spans="1:5" x14ac:dyDescent="0.2">
      <c r="A654" s="351" t="s">
        <v>1785</v>
      </c>
      <c r="B654" s="353" t="s">
        <v>1786</v>
      </c>
      <c r="C654" s="354"/>
      <c r="D654" s="357" t="s">
        <v>58</v>
      </c>
      <c r="E654" s="316" t="s">
        <v>1453</v>
      </c>
    </row>
    <row r="655" spans="1:5" x14ac:dyDescent="0.2">
      <c r="A655" s="359"/>
      <c r="B655" s="360"/>
      <c r="C655" s="361"/>
      <c r="D655" s="362"/>
      <c r="E655" s="317" t="s">
        <v>1454</v>
      </c>
    </row>
    <row r="656" spans="1:5" x14ac:dyDescent="0.2">
      <c r="A656" s="343" t="s">
        <v>1787</v>
      </c>
      <c r="B656" s="345" t="s">
        <v>1786</v>
      </c>
      <c r="C656" s="346"/>
      <c r="D656" s="349" t="s">
        <v>58</v>
      </c>
      <c r="E656" s="318" t="s">
        <v>1453</v>
      </c>
    </row>
    <row r="657" spans="1:5" x14ac:dyDescent="0.2">
      <c r="A657" s="344"/>
      <c r="B657" s="347"/>
      <c r="C657" s="348"/>
      <c r="D657" s="350"/>
      <c r="E657" s="319" t="s">
        <v>1454</v>
      </c>
    </row>
    <row r="658" spans="1:5" x14ac:dyDescent="0.2">
      <c r="A658" s="351" t="s">
        <v>1788</v>
      </c>
      <c r="B658" s="353" t="s">
        <v>1786</v>
      </c>
      <c r="C658" s="354"/>
      <c r="D658" s="357" t="s">
        <v>58</v>
      </c>
      <c r="E658" s="316" t="s">
        <v>1453</v>
      </c>
    </row>
    <row r="659" spans="1:5" x14ac:dyDescent="0.2">
      <c r="A659" s="359"/>
      <c r="B659" s="360"/>
      <c r="C659" s="361"/>
      <c r="D659" s="362"/>
      <c r="E659" s="317" t="s">
        <v>1454</v>
      </c>
    </row>
    <row r="660" spans="1:5" x14ac:dyDescent="0.2">
      <c r="A660" s="343" t="s">
        <v>1480</v>
      </c>
      <c r="B660" s="345" t="s">
        <v>1786</v>
      </c>
      <c r="C660" s="346"/>
      <c r="D660" s="349" t="s">
        <v>58</v>
      </c>
      <c r="E660" s="318" t="s">
        <v>1453</v>
      </c>
    </row>
    <row r="661" spans="1:5" x14ac:dyDescent="0.2">
      <c r="A661" s="344"/>
      <c r="B661" s="347"/>
      <c r="C661" s="348"/>
      <c r="D661" s="350"/>
      <c r="E661" s="319" t="s">
        <v>1454</v>
      </c>
    </row>
    <row r="662" spans="1:5" x14ac:dyDescent="0.2">
      <c r="A662" s="351" t="s">
        <v>1789</v>
      </c>
      <c r="B662" s="353" t="s">
        <v>1786</v>
      </c>
      <c r="C662" s="354"/>
      <c r="D662" s="357" t="s">
        <v>58</v>
      </c>
      <c r="E662" s="316" t="s">
        <v>1453</v>
      </c>
    </row>
    <row r="663" spans="1:5" x14ac:dyDescent="0.2">
      <c r="A663" s="359"/>
      <c r="B663" s="360"/>
      <c r="C663" s="361"/>
      <c r="D663" s="362"/>
      <c r="E663" s="317" t="s">
        <v>1454</v>
      </c>
    </row>
    <row r="664" spans="1:5" x14ac:dyDescent="0.2">
      <c r="A664" s="343" t="s">
        <v>1790</v>
      </c>
      <c r="B664" s="345" t="s">
        <v>1786</v>
      </c>
      <c r="C664" s="346"/>
      <c r="D664" s="349" t="s">
        <v>58</v>
      </c>
      <c r="E664" s="318" t="s">
        <v>1453</v>
      </c>
    </row>
    <row r="665" spans="1:5" x14ac:dyDescent="0.2">
      <c r="A665" s="344"/>
      <c r="B665" s="347"/>
      <c r="C665" s="348"/>
      <c r="D665" s="350"/>
      <c r="E665" s="319" t="s">
        <v>1454</v>
      </c>
    </row>
    <row r="666" spans="1:5" x14ac:dyDescent="0.2">
      <c r="A666" s="351" t="s">
        <v>1791</v>
      </c>
      <c r="B666" s="353" t="s">
        <v>1786</v>
      </c>
      <c r="C666" s="354"/>
      <c r="D666" s="357" t="s">
        <v>58</v>
      </c>
      <c r="E666" s="316" t="s">
        <v>1453</v>
      </c>
    </row>
    <row r="667" spans="1:5" x14ac:dyDescent="0.2">
      <c r="A667" s="359"/>
      <c r="B667" s="360"/>
      <c r="C667" s="361"/>
      <c r="D667" s="362"/>
      <c r="E667" s="317" t="s">
        <v>1454</v>
      </c>
    </row>
    <row r="668" spans="1:5" x14ac:dyDescent="0.2">
      <c r="A668" s="343" t="s">
        <v>1792</v>
      </c>
      <c r="B668" s="345" t="s">
        <v>1786</v>
      </c>
      <c r="C668" s="346"/>
      <c r="D668" s="349" t="s">
        <v>58</v>
      </c>
      <c r="E668" s="318" t="s">
        <v>1453</v>
      </c>
    </row>
    <row r="669" spans="1:5" x14ac:dyDescent="0.2">
      <c r="A669" s="344"/>
      <c r="B669" s="347"/>
      <c r="C669" s="348"/>
      <c r="D669" s="350"/>
      <c r="E669" s="319" t="s">
        <v>1454</v>
      </c>
    </row>
    <row r="670" spans="1:5" x14ac:dyDescent="0.2">
      <c r="A670" s="351" t="s">
        <v>1793</v>
      </c>
      <c r="B670" s="353" t="s">
        <v>1786</v>
      </c>
      <c r="C670" s="354"/>
      <c r="D670" s="357" t="s">
        <v>58</v>
      </c>
      <c r="E670" s="316" t="s">
        <v>1453</v>
      </c>
    </row>
    <row r="671" spans="1:5" x14ac:dyDescent="0.2">
      <c r="A671" s="359"/>
      <c r="B671" s="360"/>
      <c r="C671" s="361"/>
      <c r="D671" s="362"/>
      <c r="E671" s="317" t="s">
        <v>1454</v>
      </c>
    </row>
    <row r="672" spans="1:5" x14ac:dyDescent="0.2">
      <c r="A672" s="343" t="s">
        <v>1794</v>
      </c>
      <c r="B672" s="345" t="s">
        <v>1786</v>
      </c>
      <c r="C672" s="346"/>
      <c r="D672" s="349" t="s">
        <v>58</v>
      </c>
      <c r="E672" s="318" t="s">
        <v>1453</v>
      </c>
    </row>
    <row r="673" spans="1:5" x14ac:dyDescent="0.2">
      <c r="A673" s="344"/>
      <c r="B673" s="347"/>
      <c r="C673" s="348"/>
      <c r="D673" s="350"/>
      <c r="E673" s="319" t="s">
        <v>1454</v>
      </c>
    </row>
    <row r="674" spans="1:5" x14ac:dyDescent="0.2">
      <c r="A674" s="351" t="s">
        <v>1795</v>
      </c>
      <c r="B674" s="353" t="s">
        <v>1786</v>
      </c>
      <c r="C674" s="354"/>
      <c r="D674" s="357" t="s">
        <v>58</v>
      </c>
      <c r="E674" s="316" t="s">
        <v>1453</v>
      </c>
    </row>
    <row r="675" spans="1:5" x14ac:dyDescent="0.2">
      <c r="A675" s="359"/>
      <c r="B675" s="360"/>
      <c r="C675" s="361"/>
      <c r="D675" s="362"/>
      <c r="E675" s="317" t="s">
        <v>1454</v>
      </c>
    </row>
    <row r="676" spans="1:5" x14ac:dyDescent="0.2">
      <c r="A676" s="343" t="s">
        <v>1796</v>
      </c>
      <c r="B676" s="345" t="s">
        <v>1786</v>
      </c>
      <c r="C676" s="346"/>
      <c r="D676" s="349" t="s">
        <v>58</v>
      </c>
      <c r="E676" s="318" t="s">
        <v>1453</v>
      </c>
    </row>
    <row r="677" spans="1:5" x14ac:dyDescent="0.2">
      <c r="A677" s="344"/>
      <c r="B677" s="347"/>
      <c r="C677" s="348"/>
      <c r="D677" s="350"/>
      <c r="E677" s="319" t="s">
        <v>1454</v>
      </c>
    </row>
    <row r="678" spans="1:5" x14ac:dyDescent="0.2">
      <c r="A678" s="351" t="s">
        <v>1481</v>
      </c>
      <c r="B678" s="353" t="s">
        <v>1786</v>
      </c>
      <c r="C678" s="354"/>
      <c r="D678" s="357" t="s">
        <v>58</v>
      </c>
      <c r="E678" s="316" t="s">
        <v>1453</v>
      </c>
    </row>
    <row r="679" spans="1:5" x14ac:dyDescent="0.2">
      <c r="A679" s="359"/>
      <c r="B679" s="360"/>
      <c r="C679" s="361"/>
      <c r="D679" s="362"/>
      <c r="E679" s="317" t="s">
        <v>1454</v>
      </c>
    </row>
    <row r="680" spans="1:5" x14ac:dyDescent="0.2">
      <c r="A680" s="343" t="s">
        <v>1797</v>
      </c>
      <c r="B680" s="345" t="s">
        <v>1786</v>
      </c>
      <c r="C680" s="346"/>
      <c r="D680" s="349" t="s">
        <v>58</v>
      </c>
      <c r="E680" s="318" t="s">
        <v>1453</v>
      </c>
    </row>
    <row r="681" spans="1:5" x14ac:dyDescent="0.2">
      <c r="A681" s="344"/>
      <c r="B681" s="347"/>
      <c r="C681" s="348"/>
      <c r="D681" s="350"/>
      <c r="E681" s="319" t="s">
        <v>1454</v>
      </c>
    </row>
    <row r="682" spans="1:5" x14ac:dyDescent="0.2">
      <c r="A682" s="351" t="s">
        <v>1798</v>
      </c>
      <c r="B682" s="353" t="s">
        <v>1786</v>
      </c>
      <c r="C682" s="354"/>
      <c r="D682" s="357" t="s">
        <v>58</v>
      </c>
      <c r="E682" s="316" t="s">
        <v>1453</v>
      </c>
    </row>
    <row r="683" spans="1:5" x14ac:dyDescent="0.2">
      <c r="A683" s="359"/>
      <c r="B683" s="360"/>
      <c r="C683" s="361"/>
      <c r="D683" s="362"/>
      <c r="E683" s="317" t="s">
        <v>1454</v>
      </c>
    </row>
    <row r="684" spans="1:5" x14ac:dyDescent="0.2">
      <c r="A684" s="343" t="s">
        <v>1799</v>
      </c>
      <c r="B684" s="345" t="s">
        <v>1786</v>
      </c>
      <c r="C684" s="346"/>
      <c r="D684" s="349" t="s">
        <v>58</v>
      </c>
      <c r="E684" s="318" t="s">
        <v>1453</v>
      </c>
    </row>
    <row r="685" spans="1:5" x14ac:dyDescent="0.2">
      <c r="A685" s="344"/>
      <c r="B685" s="347"/>
      <c r="C685" s="348"/>
      <c r="D685" s="350"/>
      <c r="E685" s="319" t="s">
        <v>1454</v>
      </c>
    </row>
    <row r="686" spans="1:5" x14ac:dyDescent="0.2">
      <c r="A686" s="351" t="s">
        <v>1800</v>
      </c>
      <c r="B686" s="353" t="s">
        <v>1801</v>
      </c>
      <c r="C686" s="354"/>
      <c r="D686" s="357" t="s">
        <v>58</v>
      </c>
      <c r="E686" s="316" t="s">
        <v>1453</v>
      </c>
    </row>
    <row r="687" spans="1:5" x14ac:dyDescent="0.2">
      <c r="A687" s="359"/>
      <c r="B687" s="360"/>
      <c r="C687" s="361"/>
      <c r="D687" s="362"/>
      <c r="E687" s="317" t="s">
        <v>1454</v>
      </c>
    </row>
    <row r="688" spans="1:5" x14ac:dyDescent="0.2">
      <c r="A688" s="343" t="s">
        <v>1802</v>
      </c>
      <c r="B688" s="345" t="s">
        <v>1801</v>
      </c>
      <c r="C688" s="346"/>
      <c r="D688" s="349" t="s">
        <v>58</v>
      </c>
      <c r="E688" s="318" t="s">
        <v>1453</v>
      </c>
    </row>
    <row r="689" spans="1:5" x14ac:dyDescent="0.2">
      <c r="A689" s="344"/>
      <c r="B689" s="347"/>
      <c r="C689" s="348"/>
      <c r="D689" s="350"/>
      <c r="E689" s="319" t="s">
        <v>1454</v>
      </c>
    </row>
    <row r="690" spans="1:5" x14ac:dyDescent="0.2">
      <c r="A690" s="351" t="s">
        <v>1803</v>
      </c>
      <c r="B690" s="353" t="s">
        <v>1804</v>
      </c>
      <c r="C690" s="354"/>
      <c r="D690" s="357" t="s">
        <v>58</v>
      </c>
      <c r="E690" s="316" t="s">
        <v>1453</v>
      </c>
    </row>
    <row r="691" spans="1:5" x14ac:dyDescent="0.2">
      <c r="A691" s="359"/>
      <c r="B691" s="360"/>
      <c r="C691" s="361"/>
      <c r="D691" s="362"/>
      <c r="E691" s="317" t="s">
        <v>1454</v>
      </c>
    </row>
    <row r="692" spans="1:5" x14ac:dyDescent="0.2">
      <c r="A692" s="343" t="s">
        <v>1805</v>
      </c>
      <c r="B692" s="345" t="s">
        <v>1804</v>
      </c>
      <c r="C692" s="346"/>
      <c r="D692" s="349" t="s">
        <v>58</v>
      </c>
      <c r="E692" s="318" t="s">
        <v>1453</v>
      </c>
    </row>
    <row r="693" spans="1:5" x14ac:dyDescent="0.2">
      <c r="A693" s="344"/>
      <c r="B693" s="347"/>
      <c r="C693" s="348"/>
      <c r="D693" s="350"/>
      <c r="E693" s="319" t="s">
        <v>1454</v>
      </c>
    </row>
    <row r="694" spans="1:5" x14ac:dyDescent="0.2">
      <c r="A694" s="351" t="s">
        <v>1806</v>
      </c>
      <c r="B694" s="353" t="s">
        <v>1801</v>
      </c>
      <c r="C694" s="354"/>
      <c r="D694" s="357" t="s">
        <v>58</v>
      </c>
      <c r="E694" s="316" t="s">
        <v>1453</v>
      </c>
    </row>
    <row r="695" spans="1:5" x14ac:dyDescent="0.2">
      <c r="A695" s="359"/>
      <c r="B695" s="360"/>
      <c r="C695" s="361"/>
      <c r="D695" s="362"/>
      <c r="E695" s="317" t="s">
        <v>1454</v>
      </c>
    </row>
    <row r="696" spans="1:5" x14ac:dyDescent="0.2">
      <c r="A696" s="343" t="s">
        <v>1807</v>
      </c>
      <c r="B696" s="345" t="s">
        <v>1801</v>
      </c>
      <c r="C696" s="346"/>
      <c r="D696" s="349" t="s">
        <v>58</v>
      </c>
      <c r="E696" s="318" t="s">
        <v>1453</v>
      </c>
    </row>
    <row r="697" spans="1:5" x14ac:dyDescent="0.2">
      <c r="A697" s="344"/>
      <c r="B697" s="347"/>
      <c r="C697" s="348"/>
      <c r="D697" s="350"/>
      <c r="E697" s="319" t="s">
        <v>1454</v>
      </c>
    </row>
    <row r="698" spans="1:5" x14ac:dyDescent="0.2">
      <c r="A698" s="351" t="s">
        <v>1808</v>
      </c>
      <c r="B698" s="353" t="s">
        <v>1804</v>
      </c>
      <c r="C698" s="354"/>
      <c r="D698" s="357" t="s">
        <v>58</v>
      </c>
      <c r="E698" s="316" t="s">
        <v>1453</v>
      </c>
    </row>
    <row r="699" spans="1:5" x14ac:dyDescent="0.2">
      <c r="A699" s="359"/>
      <c r="B699" s="360"/>
      <c r="C699" s="361"/>
      <c r="D699" s="362"/>
      <c r="E699" s="317" t="s">
        <v>1454</v>
      </c>
    </row>
    <row r="700" spans="1:5" x14ac:dyDescent="0.2">
      <c r="A700" s="343" t="s">
        <v>1809</v>
      </c>
      <c r="B700" s="345" t="s">
        <v>1801</v>
      </c>
      <c r="C700" s="346"/>
      <c r="D700" s="349" t="s">
        <v>58</v>
      </c>
      <c r="E700" s="318" t="s">
        <v>1453</v>
      </c>
    </row>
    <row r="701" spans="1:5" x14ac:dyDescent="0.2">
      <c r="A701" s="344"/>
      <c r="B701" s="347"/>
      <c r="C701" s="348"/>
      <c r="D701" s="350"/>
      <c r="E701" s="319" t="s">
        <v>1454</v>
      </c>
    </row>
    <row r="702" spans="1:5" x14ac:dyDescent="0.2">
      <c r="A702" s="351" t="s">
        <v>1810</v>
      </c>
      <c r="B702" s="353" t="s">
        <v>1804</v>
      </c>
      <c r="C702" s="354"/>
      <c r="D702" s="357" t="s">
        <v>58</v>
      </c>
      <c r="E702" s="316" t="s">
        <v>1453</v>
      </c>
    </row>
    <row r="703" spans="1:5" x14ac:dyDescent="0.2">
      <c r="A703" s="359"/>
      <c r="B703" s="360"/>
      <c r="C703" s="361"/>
      <c r="D703" s="362"/>
      <c r="E703" s="317" t="s">
        <v>1454</v>
      </c>
    </row>
    <row r="704" spans="1:5" x14ac:dyDescent="0.2">
      <c r="A704" s="343" t="s">
        <v>1811</v>
      </c>
      <c r="B704" s="345" t="s">
        <v>1812</v>
      </c>
      <c r="C704" s="346"/>
      <c r="D704" s="349" t="s">
        <v>58</v>
      </c>
      <c r="E704" s="318" t="s">
        <v>1453</v>
      </c>
    </row>
    <row r="705" spans="1:5" x14ac:dyDescent="0.2">
      <c r="A705" s="344"/>
      <c r="B705" s="347"/>
      <c r="C705" s="348"/>
      <c r="D705" s="350"/>
      <c r="E705" s="319" t="s">
        <v>1454</v>
      </c>
    </row>
    <row r="706" spans="1:5" x14ac:dyDescent="0.2">
      <c r="A706" s="351" t="s">
        <v>1813</v>
      </c>
      <c r="B706" s="353" t="s">
        <v>1812</v>
      </c>
      <c r="C706" s="354"/>
      <c r="D706" s="357" t="s">
        <v>58</v>
      </c>
      <c r="E706" s="316" t="s">
        <v>1453</v>
      </c>
    </row>
    <row r="707" spans="1:5" x14ac:dyDescent="0.2">
      <c r="A707" s="359"/>
      <c r="B707" s="360"/>
      <c r="C707" s="361"/>
      <c r="D707" s="362"/>
      <c r="E707" s="317" t="s">
        <v>1454</v>
      </c>
    </row>
    <row r="708" spans="1:5" x14ac:dyDescent="0.2">
      <c r="A708" s="343" t="s">
        <v>1814</v>
      </c>
      <c r="B708" s="345" t="s">
        <v>1812</v>
      </c>
      <c r="C708" s="346"/>
      <c r="D708" s="349" t="s">
        <v>58</v>
      </c>
      <c r="E708" s="318" t="s">
        <v>1453</v>
      </c>
    </row>
    <row r="709" spans="1:5" x14ac:dyDescent="0.2">
      <c r="A709" s="344"/>
      <c r="B709" s="347"/>
      <c r="C709" s="348"/>
      <c r="D709" s="350"/>
      <c r="E709" s="319" t="s">
        <v>1454</v>
      </c>
    </row>
    <row r="710" spans="1:5" x14ac:dyDescent="0.2">
      <c r="A710" s="351" t="s">
        <v>1815</v>
      </c>
      <c r="B710" s="353" t="s">
        <v>1812</v>
      </c>
      <c r="C710" s="354"/>
      <c r="D710" s="357" t="s">
        <v>58</v>
      </c>
      <c r="E710" s="316" t="s">
        <v>1453</v>
      </c>
    </row>
    <row r="711" spans="1:5" x14ac:dyDescent="0.2">
      <c r="A711" s="359"/>
      <c r="B711" s="360"/>
      <c r="C711" s="361"/>
      <c r="D711" s="362"/>
      <c r="E711" s="317" t="s">
        <v>1454</v>
      </c>
    </row>
    <row r="712" spans="1:5" x14ac:dyDescent="0.2">
      <c r="A712" s="343" t="s">
        <v>1816</v>
      </c>
      <c r="B712" s="345" t="s">
        <v>1817</v>
      </c>
      <c r="C712" s="346"/>
      <c r="D712" s="349" t="s">
        <v>58</v>
      </c>
      <c r="E712" s="318" t="s">
        <v>1453</v>
      </c>
    </row>
    <row r="713" spans="1:5" x14ac:dyDescent="0.2">
      <c r="A713" s="344"/>
      <c r="B713" s="347"/>
      <c r="C713" s="348"/>
      <c r="D713" s="350"/>
      <c r="E713" s="319" t="s">
        <v>1454</v>
      </c>
    </row>
    <row r="714" spans="1:5" x14ac:dyDescent="0.2">
      <c r="A714" s="351" t="s">
        <v>1818</v>
      </c>
      <c r="B714" s="353" t="s">
        <v>1817</v>
      </c>
      <c r="C714" s="354"/>
      <c r="D714" s="357" t="s">
        <v>58</v>
      </c>
      <c r="E714" s="316" t="s">
        <v>1453</v>
      </c>
    </row>
    <row r="715" spans="1:5" x14ac:dyDescent="0.2">
      <c r="A715" s="359"/>
      <c r="B715" s="360"/>
      <c r="C715" s="361"/>
      <c r="D715" s="362"/>
      <c r="E715" s="317" t="s">
        <v>1454</v>
      </c>
    </row>
    <row r="716" spans="1:5" x14ac:dyDescent="0.2">
      <c r="A716" s="343" t="s">
        <v>1819</v>
      </c>
      <c r="B716" s="345" t="s">
        <v>1817</v>
      </c>
      <c r="C716" s="346"/>
      <c r="D716" s="349" t="s">
        <v>58</v>
      </c>
      <c r="E716" s="318" t="s">
        <v>1453</v>
      </c>
    </row>
    <row r="717" spans="1:5" x14ac:dyDescent="0.2">
      <c r="A717" s="344"/>
      <c r="B717" s="347"/>
      <c r="C717" s="348"/>
      <c r="D717" s="350"/>
      <c r="E717" s="319" t="s">
        <v>1454</v>
      </c>
    </row>
    <row r="718" spans="1:5" x14ac:dyDescent="0.2">
      <c r="A718" s="351" t="s">
        <v>1820</v>
      </c>
      <c r="B718" s="353" t="s">
        <v>1817</v>
      </c>
      <c r="C718" s="354"/>
      <c r="D718" s="357" t="s">
        <v>58</v>
      </c>
      <c r="E718" s="316" t="s">
        <v>1453</v>
      </c>
    </row>
    <row r="719" spans="1:5" x14ac:dyDescent="0.2">
      <c r="A719" s="359"/>
      <c r="B719" s="360"/>
      <c r="C719" s="361"/>
      <c r="D719" s="362"/>
      <c r="E719" s="317" t="s">
        <v>1454</v>
      </c>
    </row>
    <row r="720" spans="1:5" x14ac:dyDescent="0.2">
      <c r="A720" s="343" t="s">
        <v>1821</v>
      </c>
      <c r="B720" s="345" t="s">
        <v>1817</v>
      </c>
      <c r="C720" s="346"/>
      <c r="D720" s="349" t="s">
        <v>58</v>
      </c>
      <c r="E720" s="318" t="s">
        <v>1453</v>
      </c>
    </row>
    <row r="721" spans="1:5" x14ac:dyDescent="0.2">
      <c r="A721" s="344"/>
      <c r="B721" s="347"/>
      <c r="C721" s="348"/>
      <c r="D721" s="350"/>
      <c r="E721" s="319" t="s">
        <v>1454</v>
      </c>
    </row>
    <row r="722" spans="1:5" x14ac:dyDescent="0.2">
      <c r="A722" s="351" t="s">
        <v>1822</v>
      </c>
      <c r="B722" s="353" t="s">
        <v>1817</v>
      </c>
      <c r="C722" s="354"/>
      <c r="D722" s="357" t="s">
        <v>58</v>
      </c>
      <c r="E722" s="316" t="s">
        <v>1453</v>
      </c>
    </row>
    <row r="723" spans="1:5" x14ac:dyDescent="0.2">
      <c r="A723" s="359"/>
      <c r="B723" s="360"/>
      <c r="C723" s="361"/>
      <c r="D723" s="362"/>
      <c r="E723" s="317" t="s">
        <v>1454</v>
      </c>
    </row>
    <row r="724" spans="1:5" x14ac:dyDescent="0.2">
      <c r="A724" s="343" t="s">
        <v>1823</v>
      </c>
      <c r="B724" s="345" t="s">
        <v>1824</v>
      </c>
      <c r="C724" s="346"/>
      <c r="D724" s="349" t="s">
        <v>58</v>
      </c>
      <c r="E724" s="318" t="s">
        <v>1453</v>
      </c>
    </row>
    <row r="725" spans="1:5" x14ac:dyDescent="0.2">
      <c r="A725" s="344"/>
      <c r="B725" s="347"/>
      <c r="C725" s="348"/>
      <c r="D725" s="350"/>
      <c r="E725" s="319" t="s">
        <v>1454</v>
      </c>
    </row>
    <row r="726" spans="1:5" x14ac:dyDescent="0.2">
      <c r="A726" s="351" t="s">
        <v>1825</v>
      </c>
      <c r="B726" s="353" t="s">
        <v>1824</v>
      </c>
      <c r="C726" s="354"/>
      <c r="D726" s="357" t="s">
        <v>58</v>
      </c>
      <c r="E726" s="316" t="s">
        <v>1453</v>
      </c>
    </row>
    <row r="727" spans="1:5" x14ac:dyDescent="0.2">
      <c r="A727" s="359"/>
      <c r="B727" s="360"/>
      <c r="C727" s="361"/>
      <c r="D727" s="362"/>
      <c r="E727" s="317" t="s">
        <v>1454</v>
      </c>
    </row>
    <row r="728" spans="1:5" x14ac:dyDescent="0.2">
      <c r="A728" s="343" t="s">
        <v>1826</v>
      </c>
      <c r="B728" s="345" t="s">
        <v>1824</v>
      </c>
      <c r="C728" s="346"/>
      <c r="D728" s="349" t="s">
        <v>58</v>
      </c>
      <c r="E728" s="318" t="s">
        <v>1453</v>
      </c>
    </row>
    <row r="729" spans="1:5" x14ac:dyDescent="0.2">
      <c r="A729" s="344"/>
      <c r="B729" s="347"/>
      <c r="C729" s="348"/>
      <c r="D729" s="350"/>
      <c r="E729" s="319" t="s">
        <v>1454</v>
      </c>
    </row>
    <row r="730" spans="1:5" x14ac:dyDescent="0.2">
      <c r="A730" s="351" t="s">
        <v>1827</v>
      </c>
      <c r="B730" s="353" t="s">
        <v>1824</v>
      </c>
      <c r="C730" s="354"/>
      <c r="D730" s="357" t="s">
        <v>58</v>
      </c>
      <c r="E730" s="316" t="s">
        <v>1453</v>
      </c>
    </row>
    <row r="731" spans="1:5" x14ac:dyDescent="0.2">
      <c r="A731" s="359"/>
      <c r="B731" s="360"/>
      <c r="C731" s="361"/>
      <c r="D731" s="362"/>
      <c r="E731" s="317" t="s">
        <v>1454</v>
      </c>
    </row>
    <row r="732" spans="1:5" x14ac:dyDescent="0.2">
      <c r="A732" s="343" t="s">
        <v>1828</v>
      </c>
      <c r="B732" s="345" t="s">
        <v>1824</v>
      </c>
      <c r="C732" s="346"/>
      <c r="D732" s="349" t="s">
        <v>58</v>
      </c>
      <c r="E732" s="318" t="s">
        <v>1453</v>
      </c>
    </row>
    <row r="733" spans="1:5" x14ac:dyDescent="0.2">
      <c r="A733" s="344"/>
      <c r="B733" s="347"/>
      <c r="C733" s="348"/>
      <c r="D733" s="350"/>
      <c r="E733" s="319" t="s">
        <v>1454</v>
      </c>
    </row>
    <row r="734" spans="1:5" x14ac:dyDescent="0.2">
      <c r="A734" s="351" t="s">
        <v>1829</v>
      </c>
      <c r="B734" s="353" t="s">
        <v>1765</v>
      </c>
      <c r="C734" s="354"/>
      <c r="D734" s="357" t="s">
        <v>58</v>
      </c>
      <c r="E734" s="316" t="s">
        <v>1453</v>
      </c>
    </row>
    <row r="735" spans="1:5" x14ac:dyDescent="0.2">
      <c r="A735" s="359"/>
      <c r="B735" s="360"/>
      <c r="C735" s="361"/>
      <c r="D735" s="362"/>
      <c r="E735" s="317" t="s">
        <v>1454</v>
      </c>
    </row>
    <row r="736" spans="1:5" x14ac:dyDescent="0.2">
      <c r="A736" s="343" t="s">
        <v>1706</v>
      </c>
      <c r="B736" s="345"/>
      <c r="C736" s="346"/>
      <c r="D736" s="349" t="s">
        <v>58</v>
      </c>
      <c r="E736" s="318" t="s">
        <v>1453</v>
      </c>
    </row>
    <row r="737" spans="1:5" x14ac:dyDescent="0.2">
      <c r="A737" s="344"/>
      <c r="B737" s="347"/>
      <c r="C737" s="348"/>
      <c r="D737" s="350"/>
      <c r="E737" s="319" t="s">
        <v>1454</v>
      </c>
    </row>
    <row r="738" spans="1:5" x14ac:dyDescent="0.2">
      <c r="A738" s="351" t="s">
        <v>1725</v>
      </c>
      <c r="B738" s="353"/>
      <c r="C738" s="354"/>
      <c r="D738" s="357" t="s">
        <v>58</v>
      </c>
      <c r="E738" s="316" t="s">
        <v>1453</v>
      </c>
    </row>
    <row r="739" spans="1:5" x14ac:dyDescent="0.2">
      <c r="A739" s="359"/>
      <c r="B739" s="360"/>
      <c r="C739" s="361"/>
      <c r="D739" s="362"/>
      <c r="E739" s="317" t="s">
        <v>1454</v>
      </c>
    </row>
    <row r="740" spans="1:5" x14ac:dyDescent="0.2">
      <c r="A740" s="343" t="s">
        <v>1731</v>
      </c>
      <c r="B740" s="345"/>
      <c r="C740" s="346"/>
      <c r="D740" s="349" t="s">
        <v>58</v>
      </c>
      <c r="E740" s="318" t="s">
        <v>1453</v>
      </c>
    </row>
    <row r="741" spans="1:5" x14ac:dyDescent="0.2">
      <c r="A741" s="344"/>
      <c r="B741" s="347"/>
      <c r="C741" s="348"/>
      <c r="D741" s="350"/>
      <c r="E741" s="319" t="s">
        <v>1454</v>
      </c>
    </row>
    <row r="742" spans="1:5" x14ac:dyDescent="0.2">
      <c r="A742" s="351" t="s">
        <v>1744</v>
      </c>
      <c r="B742" s="353"/>
      <c r="C742" s="354"/>
      <c r="D742" s="357" t="s">
        <v>58</v>
      </c>
      <c r="E742" s="316" t="s">
        <v>1453</v>
      </c>
    </row>
    <row r="743" spans="1:5" x14ac:dyDescent="0.2">
      <c r="A743" s="359"/>
      <c r="B743" s="360"/>
      <c r="C743" s="361"/>
      <c r="D743" s="362"/>
      <c r="E743" s="317" t="s">
        <v>1454</v>
      </c>
    </row>
    <row r="744" spans="1:5" x14ac:dyDescent="0.2">
      <c r="A744" s="343" t="s">
        <v>1765</v>
      </c>
      <c r="B744" s="345"/>
      <c r="C744" s="346"/>
      <c r="D744" s="349" t="s">
        <v>58</v>
      </c>
      <c r="E744" s="318" t="s">
        <v>1453</v>
      </c>
    </row>
    <row r="745" spans="1:5" x14ac:dyDescent="0.2">
      <c r="A745" s="344"/>
      <c r="B745" s="347"/>
      <c r="C745" s="348"/>
      <c r="D745" s="350"/>
      <c r="E745" s="319" t="s">
        <v>1454</v>
      </c>
    </row>
    <row r="746" spans="1:5" x14ac:dyDescent="0.2">
      <c r="A746" s="351" t="s">
        <v>1770</v>
      </c>
      <c r="B746" s="353"/>
      <c r="C746" s="354"/>
      <c r="D746" s="357" t="s">
        <v>58</v>
      </c>
      <c r="E746" s="316" t="s">
        <v>1453</v>
      </c>
    </row>
    <row r="747" spans="1:5" x14ac:dyDescent="0.2">
      <c r="A747" s="359"/>
      <c r="B747" s="360"/>
      <c r="C747" s="361"/>
      <c r="D747" s="362"/>
      <c r="E747" s="317" t="s">
        <v>1454</v>
      </c>
    </row>
    <row r="748" spans="1:5" x14ac:dyDescent="0.2">
      <c r="A748" s="343" t="s">
        <v>1777</v>
      </c>
      <c r="B748" s="345"/>
      <c r="C748" s="346"/>
      <c r="D748" s="349" t="s">
        <v>58</v>
      </c>
      <c r="E748" s="318" t="s">
        <v>1453</v>
      </c>
    </row>
    <row r="749" spans="1:5" x14ac:dyDescent="0.2">
      <c r="A749" s="344"/>
      <c r="B749" s="347"/>
      <c r="C749" s="348"/>
      <c r="D749" s="350"/>
      <c r="E749" s="319" t="s">
        <v>1454</v>
      </c>
    </row>
    <row r="750" spans="1:5" x14ac:dyDescent="0.2">
      <c r="A750" s="351" t="s">
        <v>1786</v>
      </c>
      <c r="B750" s="353"/>
      <c r="C750" s="354"/>
      <c r="D750" s="357" t="s">
        <v>58</v>
      </c>
      <c r="E750" s="316" t="s">
        <v>1453</v>
      </c>
    </row>
    <row r="751" spans="1:5" x14ac:dyDescent="0.2">
      <c r="A751" s="359"/>
      <c r="B751" s="360"/>
      <c r="C751" s="361"/>
      <c r="D751" s="362"/>
      <c r="E751" s="317" t="s">
        <v>1454</v>
      </c>
    </row>
    <row r="752" spans="1:5" x14ac:dyDescent="0.2">
      <c r="A752" s="343" t="s">
        <v>1801</v>
      </c>
      <c r="B752" s="345"/>
      <c r="C752" s="346"/>
      <c r="D752" s="349" t="s">
        <v>58</v>
      </c>
      <c r="E752" s="318" t="s">
        <v>1453</v>
      </c>
    </row>
    <row r="753" spans="1:5" x14ac:dyDescent="0.2">
      <c r="A753" s="344"/>
      <c r="B753" s="347"/>
      <c r="C753" s="348"/>
      <c r="D753" s="350"/>
      <c r="E753" s="319" t="s">
        <v>1454</v>
      </c>
    </row>
    <row r="754" spans="1:5" x14ac:dyDescent="0.2">
      <c r="A754" s="351" t="s">
        <v>1812</v>
      </c>
      <c r="B754" s="353"/>
      <c r="C754" s="354"/>
      <c r="D754" s="357" t="s">
        <v>58</v>
      </c>
      <c r="E754" s="316" t="s">
        <v>1453</v>
      </c>
    </row>
    <row r="755" spans="1:5" x14ac:dyDescent="0.2">
      <c r="A755" s="359"/>
      <c r="B755" s="360"/>
      <c r="C755" s="361"/>
      <c r="D755" s="362"/>
      <c r="E755" s="317" t="s">
        <v>1454</v>
      </c>
    </row>
    <row r="756" spans="1:5" x14ac:dyDescent="0.2">
      <c r="A756" s="343" t="s">
        <v>1817</v>
      </c>
      <c r="B756" s="345"/>
      <c r="C756" s="346"/>
      <c r="D756" s="349" t="s">
        <v>58</v>
      </c>
      <c r="E756" s="318" t="s">
        <v>1453</v>
      </c>
    </row>
    <row r="757" spans="1:5" x14ac:dyDescent="0.2">
      <c r="A757" s="344"/>
      <c r="B757" s="347"/>
      <c r="C757" s="348"/>
      <c r="D757" s="350"/>
      <c r="E757" s="319" t="s">
        <v>1454</v>
      </c>
    </row>
    <row r="758" spans="1:5" x14ac:dyDescent="0.2">
      <c r="A758" s="351" t="s">
        <v>1752</v>
      </c>
      <c r="B758" s="353"/>
      <c r="C758" s="354"/>
      <c r="D758" s="357" t="s">
        <v>58</v>
      </c>
      <c r="E758" s="316" t="s">
        <v>1453</v>
      </c>
    </row>
    <row r="759" spans="1:5" x14ac:dyDescent="0.2">
      <c r="A759" s="359"/>
      <c r="B759" s="360"/>
      <c r="C759" s="361"/>
      <c r="D759" s="362"/>
      <c r="E759" s="317" t="s">
        <v>1454</v>
      </c>
    </row>
    <row r="760" spans="1:5" x14ac:dyDescent="0.2">
      <c r="A760" s="343" t="s">
        <v>1830</v>
      </c>
      <c r="B760" s="345" t="s">
        <v>1731</v>
      </c>
      <c r="C760" s="346"/>
      <c r="D760" s="349" t="s">
        <v>58</v>
      </c>
      <c r="E760" s="318" t="s">
        <v>1453</v>
      </c>
    </row>
    <row r="761" spans="1:5" x14ac:dyDescent="0.2">
      <c r="A761" s="344"/>
      <c r="B761" s="347"/>
      <c r="C761" s="348"/>
      <c r="D761" s="350"/>
      <c r="E761" s="319" t="s">
        <v>1454</v>
      </c>
    </row>
    <row r="762" spans="1:5" x14ac:dyDescent="0.2">
      <c r="A762" s="351" t="s">
        <v>1831</v>
      </c>
      <c r="B762" s="353" t="s">
        <v>1744</v>
      </c>
      <c r="C762" s="354"/>
      <c r="D762" s="357" t="s">
        <v>58</v>
      </c>
      <c r="E762" s="316" t="s">
        <v>1453</v>
      </c>
    </row>
    <row r="763" spans="1:5" x14ac:dyDescent="0.2">
      <c r="A763" s="359"/>
      <c r="B763" s="360"/>
      <c r="C763" s="361"/>
      <c r="D763" s="362"/>
      <c r="E763" s="317" t="s">
        <v>1454</v>
      </c>
    </row>
    <row r="764" spans="1:5" x14ac:dyDescent="0.2">
      <c r="A764" s="343" t="s">
        <v>1832</v>
      </c>
      <c r="B764" s="345" t="s">
        <v>1752</v>
      </c>
      <c r="C764" s="346"/>
      <c r="D764" s="349" t="s">
        <v>58</v>
      </c>
      <c r="E764" s="318" t="s">
        <v>1453</v>
      </c>
    </row>
    <row r="765" spans="1:5" x14ac:dyDescent="0.2">
      <c r="A765" s="344"/>
      <c r="B765" s="347"/>
      <c r="C765" s="348"/>
      <c r="D765" s="350"/>
      <c r="E765" s="319" t="s">
        <v>1454</v>
      </c>
    </row>
    <row r="766" spans="1:5" x14ac:dyDescent="0.2">
      <c r="A766" s="351" t="s">
        <v>1833</v>
      </c>
      <c r="B766" s="353" t="s">
        <v>1777</v>
      </c>
      <c r="C766" s="354"/>
      <c r="D766" s="357" t="s">
        <v>58</v>
      </c>
      <c r="E766" s="316" t="s">
        <v>1453</v>
      </c>
    </row>
    <row r="767" spans="1:5" x14ac:dyDescent="0.2">
      <c r="A767" s="359"/>
      <c r="B767" s="360"/>
      <c r="C767" s="361"/>
      <c r="D767" s="362"/>
      <c r="E767" s="317" t="s">
        <v>1454</v>
      </c>
    </row>
    <row r="768" spans="1:5" x14ac:dyDescent="0.2">
      <c r="A768" s="343" t="s">
        <v>1834</v>
      </c>
      <c r="B768" s="345" t="s">
        <v>1786</v>
      </c>
      <c r="C768" s="346"/>
      <c r="D768" s="349" t="s">
        <v>58</v>
      </c>
      <c r="E768" s="318" t="s">
        <v>1453</v>
      </c>
    </row>
    <row r="769" spans="1:5" x14ac:dyDescent="0.2">
      <c r="A769" s="344"/>
      <c r="B769" s="347"/>
      <c r="C769" s="348"/>
      <c r="D769" s="350"/>
      <c r="E769" s="319" t="s">
        <v>1454</v>
      </c>
    </row>
    <row r="770" spans="1:5" x14ac:dyDescent="0.2">
      <c r="A770" s="351" t="s">
        <v>1835</v>
      </c>
      <c r="B770" s="353" t="s">
        <v>1812</v>
      </c>
      <c r="C770" s="354"/>
      <c r="D770" s="357" t="s">
        <v>58</v>
      </c>
      <c r="E770" s="316" t="s">
        <v>1453</v>
      </c>
    </row>
    <row r="771" spans="1:5" x14ac:dyDescent="0.2">
      <c r="A771" s="359"/>
      <c r="B771" s="360"/>
      <c r="C771" s="361"/>
      <c r="D771" s="362"/>
      <c r="E771" s="317" t="s">
        <v>1454</v>
      </c>
    </row>
    <row r="772" spans="1:5" x14ac:dyDescent="0.2">
      <c r="A772" s="343" t="s">
        <v>1836</v>
      </c>
      <c r="B772" s="345" t="s">
        <v>1824</v>
      </c>
      <c r="C772" s="346"/>
      <c r="D772" s="349" t="s">
        <v>58</v>
      </c>
      <c r="E772" s="318" t="s">
        <v>1453</v>
      </c>
    </row>
    <row r="773" spans="1:5" x14ac:dyDescent="0.2">
      <c r="A773" s="344"/>
      <c r="B773" s="347"/>
      <c r="C773" s="348"/>
      <c r="D773" s="350"/>
      <c r="E773" s="319" t="s">
        <v>1454</v>
      </c>
    </row>
    <row r="774" spans="1:5" x14ac:dyDescent="0.2">
      <c r="A774" s="351" t="s">
        <v>1824</v>
      </c>
      <c r="B774" s="353"/>
      <c r="C774" s="354"/>
      <c r="D774" s="357" t="s">
        <v>58</v>
      </c>
      <c r="E774" s="316" t="s">
        <v>1453</v>
      </c>
    </row>
    <row r="775" spans="1:5" x14ac:dyDescent="0.2">
      <c r="A775" s="359"/>
      <c r="B775" s="360"/>
      <c r="C775" s="361"/>
      <c r="D775" s="362"/>
      <c r="E775" s="317" t="s">
        <v>1454</v>
      </c>
    </row>
    <row r="776" spans="1:5" x14ac:dyDescent="0.2">
      <c r="A776" s="314" t="s">
        <v>1837</v>
      </c>
      <c r="B776" s="365"/>
      <c r="C776" s="366"/>
      <c r="D776" s="304" t="s">
        <v>58</v>
      </c>
      <c r="E776" s="315"/>
    </row>
    <row r="777" spans="1:5" x14ac:dyDescent="0.2">
      <c r="A777" s="351" t="s">
        <v>1838</v>
      </c>
      <c r="B777" s="353" t="s">
        <v>1706</v>
      </c>
      <c r="C777" s="354"/>
      <c r="D777" s="357" t="s">
        <v>58</v>
      </c>
      <c r="E777" s="316" t="s">
        <v>1453</v>
      </c>
    </row>
    <row r="778" spans="1:5" x14ac:dyDescent="0.2">
      <c r="A778" s="359"/>
      <c r="B778" s="360"/>
      <c r="C778" s="361"/>
      <c r="D778" s="362"/>
      <c r="E778" s="317" t="s">
        <v>1454</v>
      </c>
    </row>
    <row r="779" spans="1:5" x14ac:dyDescent="0.2">
      <c r="A779" s="343" t="s">
        <v>1839</v>
      </c>
      <c r="B779" s="345" t="s">
        <v>1824</v>
      </c>
      <c r="C779" s="346"/>
      <c r="D779" s="349" t="s">
        <v>58</v>
      </c>
      <c r="E779" s="318" t="s">
        <v>1453</v>
      </c>
    </row>
    <row r="780" spans="1:5" x14ac:dyDescent="0.2">
      <c r="A780" s="344"/>
      <c r="B780" s="347"/>
      <c r="C780" s="348"/>
      <c r="D780" s="350"/>
      <c r="E780" s="319" t="s">
        <v>1454</v>
      </c>
    </row>
    <row r="781" spans="1:5" x14ac:dyDescent="0.2">
      <c r="A781" s="351" t="s">
        <v>1840</v>
      </c>
      <c r="B781" s="353" t="s">
        <v>1804</v>
      </c>
      <c r="C781" s="354"/>
      <c r="D781" s="357" t="s">
        <v>58</v>
      </c>
      <c r="E781" s="316" t="s">
        <v>1453</v>
      </c>
    </row>
    <row r="782" spans="1:5" x14ac:dyDescent="0.2">
      <c r="A782" s="359"/>
      <c r="B782" s="360"/>
      <c r="C782" s="361"/>
      <c r="D782" s="362"/>
      <c r="E782" s="317" t="s">
        <v>1454</v>
      </c>
    </row>
    <row r="783" spans="1:5" x14ac:dyDescent="0.2">
      <c r="A783" s="343" t="s">
        <v>1841</v>
      </c>
      <c r="B783" s="345" t="s">
        <v>1824</v>
      </c>
      <c r="C783" s="346"/>
      <c r="D783" s="349" t="s">
        <v>58</v>
      </c>
      <c r="E783" s="318" t="s">
        <v>1453</v>
      </c>
    </row>
    <row r="784" spans="1:5" x14ac:dyDescent="0.2">
      <c r="A784" s="344"/>
      <c r="B784" s="347"/>
      <c r="C784" s="348"/>
      <c r="D784" s="350"/>
      <c r="E784" s="319" t="s">
        <v>1454</v>
      </c>
    </row>
    <row r="785" spans="1:5" x14ac:dyDescent="0.2">
      <c r="A785" s="351" t="s">
        <v>1842</v>
      </c>
      <c r="B785" s="353" t="s">
        <v>1744</v>
      </c>
      <c r="C785" s="354"/>
      <c r="D785" s="357" t="s">
        <v>58</v>
      </c>
      <c r="E785" s="316" t="s">
        <v>1453</v>
      </c>
    </row>
    <row r="786" spans="1:5" x14ac:dyDescent="0.2">
      <c r="A786" s="359"/>
      <c r="B786" s="360"/>
      <c r="C786" s="361"/>
      <c r="D786" s="362"/>
      <c r="E786" s="317" t="s">
        <v>1454</v>
      </c>
    </row>
    <row r="787" spans="1:5" x14ac:dyDescent="0.2">
      <c r="A787" s="343" t="s">
        <v>1843</v>
      </c>
      <c r="B787" s="345" t="s">
        <v>1744</v>
      </c>
      <c r="C787" s="346"/>
      <c r="D787" s="349" t="s">
        <v>58</v>
      </c>
      <c r="E787" s="318" t="s">
        <v>1453</v>
      </c>
    </row>
    <row r="788" spans="1:5" x14ac:dyDescent="0.2">
      <c r="A788" s="344"/>
      <c r="B788" s="347"/>
      <c r="C788" s="348"/>
      <c r="D788" s="350"/>
      <c r="E788" s="319" t="s">
        <v>1454</v>
      </c>
    </row>
    <row r="789" spans="1:5" x14ac:dyDescent="0.2">
      <c r="A789" s="351" t="s">
        <v>1804</v>
      </c>
      <c r="B789" s="353"/>
      <c r="C789" s="354"/>
      <c r="D789" s="357" t="s">
        <v>58</v>
      </c>
      <c r="E789" s="316" t="s">
        <v>1453</v>
      </c>
    </row>
    <row r="790" spans="1:5" x14ac:dyDescent="0.2">
      <c r="A790" s="359"/>
      <c r="B790" s="360"/>
      <c r="C790" s="361"/>
      <c r="D790" s="362"/>
      <c r="E790" s="317" t="s">
        <v>1454</v>
      </c>
    </row>
    <row r="791" spans="1:5" x14ac:dyDescent="0.2">
      <c r="A791" s="343" t="s">
        <v>1844</v>
      </c>
      <c r="B791" s="345"/>
      <c r="C791" s="346"/>
      <c r="D791" s="349" t="s">
        <v>59</v>
      </c>
      <c r="E791" s="318" t="s">
        <v>1453</v>
      </c>
    </row>
    <row r="792" spans="1:5" x14ac:dyDescent="0.2">
      <c r="A792" s="344"/>
      <c r="B792" s="347"/>
      <c r="C792" s="348"/>
      <c r="D792" s="350"/>
      <c r="E792" s="319" t="s">
        <v>1454</v>
      </c>
    </row>
    <row r="793" spans="1:5" x14ac:dyDescent="0.2">
      <c r="A793" s="351" t="s">
        <v>1845</v>
      </c>
      <c r="B793" s="353"/>
      <c r="C793" s="354"/>
      <c r="D793" s="357" t="s">
        <v>59</v>
      </c>
      <c r="E793" s="316" t="s">
        <v>1453</v>
      </c>
    </row>
    <row r="794" spans="1:5" x14ac:dyDescent="0.2">
      <c r="A794" s="359"/>
      <c r="B794" s="360"/>
      <c r="C794" s="361"/>
      <c r="D794" s="362"/>
      <c r="E794" s="317" t="s">
        <v>1454</v>
      </c>
    </row>
    <row r="795" spans="1:5" x14ac:dyDescent="0.2">
      <c r="A795" s="343" t="s">
        <v>1846</v>
      </c>
      <c r="B795" s="345"/>
      <c r="C795" s="346"/>
      <c r="D795" s="349" t="s">
        <v>59</v>
      </c>
      <c r="E795" s="318" t="s">
        <v>1453</v>
      </c>
    </row>
    <row r="796" spans="1:5" x14ac:dyDescent="0.2">
      <c r="A796" s="344"/>
      <c r="B796" s="347"/>
      <c r="C796" s="348"/>
      <c r="D796" s="350"/>
      <c r="E796" s="319" t="s">
        <v>1454</v>
      </c>
    </row>
    <row r="797" spans="1:5" x14ac:dyDescent="0.2">
      <c r="A797" s="351" t="s">
        <v>1847</v>
      </c>
      <c r="B797" s="353"/>
      <c r="C797" s="354"/>
      <c r="D797" s="357" t="s">
        <v>59</v>
      </c>
      <c r="E797" s="316" t="s">
        <v>1453</v>
      </c>
    </row>
    <row r="798" spans="1:5" x14ac:dyDescent="0.2">
      <c r="A798" s="359"/>
      <c r="B798" s="360"/>
      <c r="C798" s="361"/>
      <c r="D798" s="362"/>
      <c r="E798" s="317" t="s">
        <v>1454</v>
      </c>
    </row>
    <row r="799" spans="1:5" x14ac:dyDescent="0.2">
      <c r="A799" s="343" t="s">
        <v>1848</v>
      </c>
      <c r="B799" s="345"/>
      <c r="C799" s="346"/>
      <c r="D799" s="349" t="s">
        <v>59</v>
      </c>
      <c r="E799" s="318" t="s">
        <v>1453</v>
      </c>
    </row>
    <row r="800" spans="1:5" x14ac:dyDescent="0.2">
      <c r="A800" s="344"/>
      <c r="B800" s="347"/>
      <c r="C800" s="348"/>
      <c r="D800" s="350"/>
      <c r="E800" s="319" t="s">
        <v>1454</v>
      </c>
    </row>
    <row r="801" spans="1:5" x14ac:dyDescent="0.2">
      <c r="A801" s="351" t="s">
        <v>1849</v>
      </c>
      <c r="B801" s="353"/>
      <c r="C801" s="354"/>
      <c r="D801" s="357" t="s">
        <v>59</v>
      </c>
      <c r="E801" s="316" t="s">
        <v>1453</v>
      </c>
    </row>
    <row r="802" spans="1:5" x14ac:dyDescent="0.2">
      <c r="A802" s="359"/>
      <c r="B802" s="360"/>
      <c r="C802" s="361"/>
      <c r="D802" s="362"/>
      <c r="E802" s="317" t="s">
        <v>1454</v>
      </c>
    </row>
    <row r="803" spans="1:5" x14ac:dyDescent="0.2">
      <c r="A803" s="343" t="s">
        <v>1850</v>
      </c>
      <c r="B803" s="345"/>
      <c r="C803" s="346"/>
      <c r="D803" s="349" t="s">
        <v>59</v>
      </c>
      <c r="E803" s="318" t="s">
        <v>1453</v>
      </c>
    </row>
    <row r="804" spans="1:5" x14ac:dyDescent="0.2">
      <c r="A804" s="344"/>
      <c r="B804" s="347"/>
      <c r="C804" s="348"/>
      <c r="D804" s="350"/>
      <c r="E804" s="319" t="s">
        <v>1454</v>
      </c>
    </row>
    <row r="805" spans="1:5" x14ac:dyDescent="0.2">
      <c r="A805" s="351" t="s">
        <v>1851</v>
      </c>
      <c r="B805" s="353"/>
      <c r="C805" s="354"/>
      <c r="D805" s="357" t="s">
        <v>59</v>
      </c>
      <c r="E805" s="316" t="s">
        <v>1453</v>
      </c>
    </row>
    <row r="806" spans="1:5" x14ac:dyDescent="0.2">
      <c r="A806" s="359"/>
      <c r="B806" s="360"/>
      <c r="C806" s="361"/>
      <c r="D806" s="362"/>
      <c r="E806" s="317" t="s">
        <v>1454</v>
      </c>
    </row>
    <row r="807" spans="1:5" x14ac:dyDescent="0.2">
      <c r="A807" s="343" t="s">
        <v>1852</v>
      </c>
      <c r="B807" s="345"/>
      <c r="C807" s="346"/>
      <c r="D807" s="349" t="s">
        <v>59</v>
      </c>
      <c r="E807" s="318" t="s">
        <v>1453</v>
      </c>
    </row>
    <row r="808" spans="1:5" x14ac:dyDescent="0.2">
      <c r="A808" s="344"/>
      <c r="B808" s="347"/>
      <c r="C808" s="348"/>
      <c r="D808" s="350"/>
      <c r="E808" s="319" t="s">
        <v>1454</v>
      </c>
    </row>
    <row r="809" spans="1:5" x14ac:dyDescent="0.2">
      <c r="A809" s="351" t="s">
        <v>1853</v>
      </c>
      <c r="B809" s="353"/>
      <c r="C809" s="354"/>
      <c r="D809" s="357" t="s">
        <v>59</v>
      </c>
      <c r="E809" s="316" t="s">
        <v>1453</v>
      </c>
    </row>
    <row r="810" spans="1:5" x14ac:dyDescent="0.2">
      <c r="A810" s="359"/>
      <c r="B810" s="360"/>
      <c r="C810" s="361"/>
      <c r="D810" s="362"/>
      <c r="E810" s="317" t="s">
        <v>1454</v>
      </c>
    </row>
    <row r="811" spans="1:5" x14ac:dyDescent="0.2">
      <c r="A811" s="343" t="s">
        <v>1854</v>
      </c>
      <c r="B811" s="345"/>
      <c r="C811" s="346"/>
      <c r="D811" s="349" t="s">
        <v>59</v>
      </c>
      <c r="E811" s="318" t="s">
        <v>1453</v>
      </c>
    </row>
    <row r="812" spans="1:5" x14ac:dyDescent="0.2">
      <c r="A812" s="344"/>
      <c r="B812" s="347"/>
      <c r="C812" s="348"/>
      <c r="D812" s="350"/>
      <c r="E812" s="319" t="s">
        <v>1454</v>
      </c>
    </row>
    <row r="813" spans="1:5" x14ac:dyDescent="0.2">
      <c r="A813" s="351" t="s">
        <v>1855</v>
      </c>
      <c r="B813" s="353"/>
      <c r="C813" s="354"/>
      <c r="D813" s="357" t="s">
        <v>59</v>
      </c>
      <c r="E813" s="316" t="s">
        <v>1453</v>
      </c>
    </row>
    <row r="814" spans="1:5" x14ac:dyDescent="0.2">
      <c r="A814" s="359"/>
      <c r="B814" s="360"/>
      <c r="C814" s="361"/>
      <c r="D814" s="362"/>
      <c r="E814" s="317" t="s">
        <v>1454</v>
      </c>
    </row>
    <row r="815" spans="1:5" x14ac:dyDescent="0.2">
      <c r="A815" s="343" t="s">
        <v>1856</v>
      </c>
      <c r="B815" s="345"/>
      <c r="C815" s="346"/>
      <c r="D815" s="349" t="s">
        <v>59</v>
      </c>
      <c r="E815" s="318" t="s">
        <v>1453</v>
      </c>
    </row>
    <row r="816" spans="1:5" x14ac:dyDescent="0.2">
      <c r="A816" s="344"/>
      <c r="B816" s="347"/>
      <c r="C816" s="348"/>
      <c r="D816" s="350"/>
      <c r="E816" s="319" t="s">
        <v>1454</v>
      </c>
    </row>
    <row r="817" spans="1:5" x14ac:dyDescent="0.2">
      <c r="A817" s="351" t="s">
        <v>1857</v>
      </c>
      <c r="B817" s="353"/>
      <c r="C817" s="354"/>
      <c r="D817" s="357" t="s">
        <v>59</v>
      </c>
      <c r="E817" s="316" t="s">
        <v>1453</v>
      </c>
    </row>
    <row r="818" spans="1:5" x14ac:dyDescent="0.2">
      <c r="A818" s="359"/>
      <c r="B818" s="360"/>
      <c r="C818" s="361"/>
      <c r="D818" s="362"/>
      <c r="E818" s="317" t="s">
        <v>1454</v>
      </c>
    </row>
    <row r="819" spans="1:5" x14ac:dyDescent="0.2">
      <c r="A819" s="343" t="s">
        <v>1858</v>
      </c>
      <c r="B819" s="345"/>
      <c r="C819" s="346"/>
      <c r="D819" s="349" t="s">
        <v>59</v>
      </c>
      <c r="E819" s="318" t="s">
        <v>1453</v>
      </c>
    </row>
    <row r="820" spans="1:5" x14ac:dyDescent="0.2">
      <c r="A820" s="344"/>
      <c r="B820" s="347"/>
      <c r="C820" s="348"/>
      <c r="D820" s="350"/>
      <c r="E820" s="319" t="s">
        <v>1454</v>
      </c>
    </row>
    <row r="821" spans="1:5" x14ac:dyDescent="0.2">
      <c r="A821" s="351" t="s">
        <v>1859</v>
      </c>
      <c r="B821" s="353"/>
      <c r="C821" s="354"/>
      <c r="D821" s="357" t="s">
        <v>59</v>
      </c>
      <c r="E821" s="316" t="s">
        <v>1453</v>
      </c>
    </row>
    <row r="822" spans="1:5" x14ac:dyDescent="0.2">
      <c r="A822" s="359"/>
      <c r="B822" s="360"/>
      <c r="C822" s="361"/>
      <c r="D822" s="362"/>
      <c r="E822" s="317" t="s">
        <v>1454</v>
      </c>
    </row>
    <row r="823" spans="1:5" x14ac:dyDescent="0.2">
      <c r="A823" s="343" t="s">
        <v>1860</v>
      </c>
      <c r="B823" s="345"/>
      <c r="C823" s="346"/>
      <c r="D823" s="349" t="s">
        <v>59</v>
      </c>
      <c r="E823" s="318" t="s">
        <v>1453</v>
      </c>
    </row>
    <row r="824" spans="1:5" x14ac:dyDescent="0.2">
      <c r="A824" s="344"/>
      <c r="B824" s="347"/>
      <c r="C824" s="348"/>
      <c r="D824" s="350"/>
      <c r="E824" s="319" t="s">
        <v>1454</v>
      </c>
    </row>
    <row r="825" spans="1:5" x14ac:dyDescent="0.2">
      <c r="A825" s="351" t="s">
        <v>1861</v>
      </c>
      <c r="B825" s="353"/>
      <c r="C825" s="354"/>
      <c r="D825" s="357" t="s">
        <v>59</v>
      </c>
      <c r="E825" s="316" t="s">
        <v>1453</v>
      </c>
    </row>
    <row r="826" spans="1:5" x14ac:dyDescent="0.2">
      <c r="A826" s="359"/>
      <c r="B826" s="360"/>
      <c r="C826" s="361"/>
      <c r="D826" s="362"/>
      <c r="E826" s="317" t="s">
        <v>1454</v>
      </c>
    </row>
    <row r="827" spans="1:5" x14ac:dyDescent="0.2">
      <c r="A827" s="343" t="s">
        <v>1862</v>
      </c>
      <c r="B827" s="345" t="s">
        <v>1863</v>
      </c>
      <c r="C827" s="346"/>
      <c r="D827" s="349" t="s">
        <v>59</v>
      </c>
      <c r="E827" s="318" t="s">
        <v>1453</v>
      </c>
    </row>
    <row r="828" spans="1:5" x14ac:dyDescent="0.2">
      <c r="A828" s="344"/>
      <c r="B828" s="347"/>
      <c r="C828" s="348"/>
      <c r="D828" s="350"/>
      <c r="E828" s="319" t="s">
        <v>1454</v>
      </c>
    </row>
    <row r="829" spans="1:5" x14ac:dyDescent="0.2">
      <c r="A829" s="351" t="s">
        <v>1864</v>
      </c>
      <c r="B829" s="353" t="s">
        <v>1863</v>
      </c>
      <c r="C829" s="354"/>
      <c r="D829" s="357" t="s">
        <v>59</v>
      </c>
      <c r="E829" s="316" t="s">
        <v>1453</v>
      </c>
    </row>
    <row r="830" spans="1:5" x14ac:dyDescent="0.2">
      <c r="A830" s="359"/>
      <c r="B830" s="360"/>
      <c r="C830" s="361"/>
      <c r="D830" s="362"/>
      <c r="E830" s="317" t="s">
        <v>1454</v>
      </c>
    </row>
    <row r="831" spans="1:5" x14ac:dyDescent="0.2">
      <c r="A831" s="343" t="s">
        <v>1865</v>
      </c>
      <c r="B831" s="345" t="s">
        <v>1863</v>
      </c>
      <c r="C831" s="346"/>
      <c r="D831" s="349" t="s">
        <v>59</v>
      </c>
      <c r="E831" s="318" t="s">
        <v>1453</v>
      </c>
    </row>
    <row r="832" spans="1:5" x14ac:dyDescent="0.2">
      <c r="A832" s="344"/>
      <c r="B832" s="347"/>
      <c r="C832" s="348"/>
      <c r="D832" s="350"/>
      <c r="E832" s="319" t="s">
        <v>1454</v>
      </c>
    </row>
    <row r="833" spans="1:5" x14ac:dyDescent="0.2">
      <c r="A833" s="351" t="s">
        <v>1866</v>
      </c>
      <c r="B833" s="353" t="s">
        <v>1863</v>
      </c>
      <c r="C833" s="354"/>
      <c r="D833" s="357" t="s">
        <v>59</v>
      </c>
      <c r="E833" s="316" t="s">
        <v>1453</v>
      </c>
    </row>
    <row r="834" spans="1:5" x14ac:dyDescent="0.2">
      <c r="A834" s="359"/>
      <c r="B834" s="360"/>
      <c r="C834" s="361"/>
      <c r="D834" s="362"/>
      <c r="E834" s="317" t="s">
        <v>1454</v>
      </c>
    </row>
    <row r="835" spans="1:5" x14ac:dyDescent="0.2">
      <c r="A835" s="343" t="s">
        <v>1867</v>
      </c>
      <c r="B835" s="345" t="s">
        <v>1863</v>
      </c>
      <c r="C835" s="346"/>
      <c r="D835" s="349" t="s">
        <v>59</v>
      </c>
      <c r="E835" s="318" t="s">
        <v>1453</v>
      </c>
    </row>
    <row r="836" spans="1:5" x14ac:dyDescent="0.2">
      <c r="A836" s="344"/>
      <c r="B836" s="347"/>
      <c r="C836" s="348"/>
      <c r="D836" s="350"/>
      <c r="E836" s="319" t="s">
        <v>1454</v>
      </c>
    </row>
    <row r="837" spans="1:5" x14ac:dyDescent="0.2">
      <c r="A837" s="351" t="s">
        <v>1868</v>
      </c>
      <c r="B837" s="353" t="s">
        <v>1863</v>
      </c>
      <c r="C837" s="354"/>
      <c r="D837" s="357" t="s">
        <v>59</v>
      </c>
      <c r="E837" s="316" t="s">
        <v>1453</v>
      </c>
    </row>
    <row r="838" spans="1:5" x14ac:dyDescent="0.2">
      <c r="A838" s="359"/>
      <c r="B838" s="360"/>
      <c r="C838" s="361"/>
      <c r="D838" s="362"/>
      <c r="E838" s="317" t="s">
        <v>1454</v>
      </c>
    </row>
    <row r="839" spans="1:5" x14ac:dyDescent="0.2">
      <c r="A839" s="343" t="s">
        <v>1869</v>
      </c>
      <c r="B839" s="345" t="s">
        <v>1863</v>
      </c>
      <c r="C839" s="346"/>
      <c r="D839" s="349" t="s">
        <v>59</v>
      </c>
      <c r="E839" s="318" t="s">
        <v>1453</v>
      </c>
    </row>
    <row r="840" spans="1:5" x14ac:dyDescent="0.2">
      <c r="A840" s="344"/>
      <c r="B840" s="347"/>
      <c r="C840" s="348"/>
      <c r="D840" s="350"/>
      <c r="E840" s="319" t="s">
        <v>1454</v>
      </c>
    </row>
    <row r="841" spans="1:5" x14ac:dyDescent="0.2">
      <c r="A841" s="351" t="s">
        <v>1870</v>
      </c>
      <c r="B841" s="353" t="s">
        <v>1863</v>
      </c>
      <c r="C841" s="354"/>
      <c r="D841" s="357" t="s">
        <v>59</v>
      </c>
      <c r="E841" s="316" t="s">
        <v>1453</v>
      </c>
    </row>
    <row r="842" spans="1:5" x14ac:dyDescent="0.2">
      <c r="A842" s="359"/>
      <c r="B842" s="360"/>
      <c r="C842" s="361"/>
      <c r="D842" s="362"/>
      <c r="E842" s="317" t="s">
        <v>1454</v>
      </c>
    </row>
    <row r="843" spans="1:5" x14ac:dyDescent="0.2">
      <c r="A843" s="343" t="s">
        <v>1871</v>
      </c>
      <c r="B843" s="345" t="s">
        <v>1863</v>
      </c>
      <c r="C843" s="346"/>
      <c r="D843" s="349" t="s">
        <v>59</v>
      </c>
      <c r="E843" s="318" t="s">
        <v>1453</v>
      </c>
    </row>
    <row r="844" spans="1:5" x14ac:dyDescent="0.2">
      <c r="A844" s="344"/>
      <c r="B844" s="347"/>
      <c r="C844" s="348"/>
      <c r="D844" s="350"/>
      <c r="E844" s="319" t="s">
        <v>1454</v>
      </c>
    </row>
    <row r="845" spans="1:5" x14ac:dyDescent="0.2">
      <c r="A845" s="351" t="s">
        <v>1872</v>
      </c>
      <c r="B845" s="353" t="s">
        <v>1863</v>
      </c>
      <c r="C845" s="354"/>
      <c r="D845" s="357" t="s">
        <v>59</v>
      </c>
      <c r="E845" s="316" t="s">
        <v>1453</v>
      </c>
    </row>
    <row r="846" spans="1:5" x14ac:dyDescent="0.2">
      <c r="A846" s="359"/>
      <c r="B846" s="360"/>
      <c r="C846" s="361"/>
      <c r="D846" s="362"/>
      <c r="E846" s="317" t="s">
        <v>1454</v>
      </c>
    </row>
    <row r="847" spans="1:5" x14ac:dyDescent="0.2">
      <c r="A847" s="343" t="s">
        <v>1873</v>
      </c>
      <c r="B847" s="345" t="s">
        <v>1863</v>
      </c>
      <c r="C847" s="346"/>
      <c r="D847" s="349" t="s">
        <v>59</v>
      </c>
      <c r="E847" s="318" t="s">
        <v>1453</v>
      </c>
    </row>
    <row r="848" spans="1:5" x14ac:dyDescent="0.2">
      <c r="A848" s="344"/>
      <c r="B848" s="347"/>
      <c r="C848" s="348"/>
      <c r="D848" s="350"/>
      <c r="E848" s="319" t="s">
        <v>1454</v>
      </c>
    </row>
    <row r="849" spans="1:5" x14ac:dyDescent="0.2">
      <c r="A849" s="351" t="s">
        <v>1874</v>
      </c>
      <c r="B849" s="353" t="s">
        <v>1863</v>
      </c>
      <c r="C849" s="354"/>
      <c r="D849" s="357" t="s">
        <v>59</v>
      </c>
      <c r="E849" s="316" t="s">
        <v>1453</v>
      </c>
    </row>
    <row r="850" spans="1:5" x14ac:dyDescent="0.2">
      <c r="A850" s="359"/>
      <c r="B850" s="360"/>
      <c r="C850" s="361"/>
      <c r="D850" s="362"/>
      <c r="E850" s="317" t="s">
        <v>1454</v>
      </c>
    </row>
    <row r="851" spans="1:5" x14ac:dyDescent="0.2">
      <c r="A851" s="343" t="s">
        <v>1572</v>
      </c>
      <c r="B851" s="345" t="s">
        <v>1863</v>
      </c>
      <c r="C851" s="346"/>
      <c r="D851" s="349" t="s">
        <v>59</v>
      </c>
      <c r="E851" s="318" t="s">
        <v>1453</v>
      </c>
    </row>
    <row r="852" spans="1:5" x14ac:dyDescent="0.2">
      <c r="A852" s="344"/>
      <c r="B852" s="347"/>
      <c r="C852" s="348"/>
      <c r="D852" s="350"/>
      <c r="E852" s="319" t="s">
        <v>1454</v>
      </c>
    </row>
    <row r="853" spans="1:5" x14ac:dyDescent="0.2">
      <c r="A853" s="351" t="s">
        <v>1875</v>
      </c>
      <c r="B853" s="353" t="s">
        <v>1863</v>
      </c>
      <c r="C853" s="354"/>
      <c r="D853" s="357" t="s">
        <v>59</v>
      </c>
      <c r="E853" s="316" t="s">
        <v>1453</v>
      </c>
    </row>
    <row r="854" spans="1:5" x14ac:dyDescent="0.2">
      <c r="A854" s="359"/>
      <c r="B854" s="360"/>
      <c r="C854" s="361"/>
      <c r="D854" s="362"/>
      <c r="E854" s="317" t="s">
        <v>1454</v>
      </c>
    </row>
    <row r="855" spans="1:5" x14ac:dyDescent="0.2">
      <c r="A855" s="343" t="s">
        <v>1876</v>
      </c>
      <c r="B855" s="345" t="s">
        <v>1863</v>
      </c>
      <c r="C855" s="346"/>
      <c r="D855" s="349" t="s">
        <v>59</v>
      </c>
      <c r="E855" s="318" t="s">
        <v>1453</v>
      </c>
    </row>
    <row r="856" spans="1:5" x14ac:dyDescent="0.2">
      <c r="A856" s="344"/>
      <c r="B856" s="347"/>
      <c r="C856" s="348"/>
      <c r="D856" s="350"/>
      <c r="E856" s="319" t="s">
        <v>1454</v>
      </c>
    </row>
    <row r="857" spans="1:5" x14ac:dyDescent="0.2">
      <c r="A857" s="351" t="s">
        <v>1877</v>
      </c>
      <c r="B857" s="353" t="s">
        <v>1863</v>
      </c>
      <c r="C857" s="354"/>
      <c r="D857" s="357" t="s">
        <v>59</v>
      </c>
      <c r="E857" s="316" t="s">
        <v>1453</v>
      </c>
    </row>
    <row r="858" spans="1:5" x14ac:dyDescent="0.2">
      <c r="A858" s="359"/>
      <c r="B858" s="360"/>
      <c r="C858" s="361"/>
      <c r="D858" s="362"/>
      <c r="E858" s="317" t="s">
        <v>1454</v>
      </c>
    </row>
    <row r="859" spans="1:5" x14ac:dyDescent="0.2">
      <c r="A859" s="343" t="s">
        <v>1878</v>
      </c>
      <c r="B859" s="345" t="s">
        <v>1863</v>
      </c>
      <c r="C859" s="346"/>
      <c r="D859" s="349" t="s">
        <v>59</v>
      </c>
      <c r="E859" s="318" t="s">
        <v>1453</v>
      </c>
    </row>
    <row r="860" spans="1:5" x14ac:dyDescent="0.2">
      <c r="A860" s="344"/>
      <c r="B860" s="347"/>
      <c r="C860" s="348"/>
      <c r="D860" s="350"/>
      <c r="E860" s="319" t="s">
        <v>1454</v>
      </c>
    </row>
    <row r="861" spans="1:5" x14ac:dyDescent="0.2">
      <c r="A861" s="351" t="s">
        <v>1879</v>
      </c>
      <c r="B861" s="353" t="s">
        <v>1863</v>
      </c>
      <c r="C861" s="354"/>
      <c r="D861" s="357" t="s">
        <v>59</v>
      </c>
      <c r="E861" s="316" t="s">
        <v>1453</v>
      </c>
    </row>
    <row r="862" spans="1:5" x14ac:dyDescent="0.2">
      <c r="A862" s="359"/>
      <c r="B862" s="360"/>
      <c r="C862" s="361"/>
      <c r="D862" s="362"/>
      <c r="E862" s="317" t="s">
        <v>1454</v>
      </c>
    </row>
    <row r="863" spans="1:5" x14ac:dyDescent="0.2">
      <c r="A863" s="343" t="s">
        <v>1880</v>
      </c>
      <c r="B863" s="345" t="s">
        <v>1863</v>
      </c>
      <c r="C863" s="346"/>
      <c r="D863" s="349" t="s">
        <v>59</v>
      </c>
      <c r="E863" s="318" t="s">
        <v>1453</v>
      </c>
    </row>
    <row r="864" spans="1:5" x14ac:dyDescent="0.2">
      <c r="A864" s="344"/>
      <c r="B864" s="347"/>
      <c r="C864" s="348"/>
      <c r="D864" s="350"/>
      <c r="E864" s="319" t="s">
        <v>1454</v>
      </c>
    </row>
    <row r="865" spans="1:5" x14ac:dyDescent="0.2">
      <c r="A865" s="351" t="s">
        <v>1881</v>
      </c>
      <c r="B865" s="353" t="s">
        <v>1863</v>
      </c>
      <c r="C865" s="354"/>
      <c r="D865" s="357" t="s">
        <v>59</v>
      </c>
      <c r="E865" s="316" t="s">
        <v>1453</v>
      </c>
    </row>
    <row r="866" spans="1:5" x14ac:dyDescent="0.2">
      <c r="A866" s="359"/>
      <c r="B866" s="360"/>
      <c r="C866" s="361"/>
      <c r="D866" s="362"/>
      <c r="E866" s="317" t="s">
        <v>1454</v>
      </c>
    </row>
    <row r="867" spans="1:5" x14ac:dyDescent="0.2">
      <c r="A867" s="343" t="s">
        <v>1882</v>
      </c>
      <c r="B867" s="345" t="s">
        <v>1863</v>
      </c>
      <c r="C867" s="346"/>
      <c r="D867" s="349" t="s">
        <v>59</v>
      </c>
      <c r="E867" s="318" t="s">
        <v>1453</v>
      </c>
    </row>
    <row r="868" spans="1:5" x14ac:dyDescent="0.2">
      <c r="A868" s="344"/>
      <c r="B868" s="347"/>
      <c r="C868" s="348"/>
      <c r="D868" s="350"/>
      <c r="E868" s="319" t="s">
        <v>1454</v>
      </c>
    </row>
    <row r="869" spans="1:5" x14ac:dyDescent="0.2">
      <c r="A869" s="351" t="s">
        <v>1883</v>
      </c>
      <c r="B869" s="353" t="s">
        <v>1863</v>
      </c>
      <c r="C869" s="354"/>
      <c r="D869" s="357" t="s">
        <v>59</v>
      </c>
      <c r="E869" s="316" t="s">
        <v>1453</v>
      </c>
    </row>
    <row r="870" spans="1:5" x14ac:dyDescent="0.2">
      <c r="A870" s="359"/>
      <c r="B870" s="360"/>
      <c r="C870" s="361"/>
      <c r="D870" s="362"/>
      <c r="E870" s="317" t="s">
        <v>1454</v>
      </c>
    </row>
    <row r="871" spans="1:5" x14ac:dyDescent="0.2">
      <c r="A871" s="343" t="s">
        <v>1884</v>
      </c>
      <c r="B871" s="345" t="s">
        <v>1885</v>
      </c>
      <c r="C871" s="346"/>
      <c r="D871" s="349" t="s">
        <v>59</v>
      </c>
      <c r="E871" s="318" t="s">
        <v>1453</v>
      </c>
    </row>
    <row r="872" spans="1:5" x14ac:dyDescent="0.2">
      <c r="A872" s="344"/>
      <c r="B872" s="347"/>
      <c r="C872" s="348"/>
      <c r="D872" s="350"/>
      <c r="E872" s="319" t="s">
        <v>1454</v>
      </c>
    </row>
    <row r="873" spans="1:5" x14ac:dyDescent="0.2">
      <c r="A873" s="351" t="s">
        <v>1886</v>
      </c>
      <c r="B873" s="353" t="s">
        <v>1885</v>
      </c>
      <c r="C873" s="354"/>
      <c r="D873" s="357" t="s">
        <v>59</v>
      </c>
      <c r="E873" s="316" t="s">
        <v>1453</v>
      </c>
    </row>
    <row r="874" spans="1:5" x14ac:dyDescent="0.2">
      <c r="A874" s="359"/>
      <c r="B874" s="360"/>
      <c r="C874" s="361"/>
      <c r="D874" s="362"/>
      <c r="E874" s="317" t="s">
        <v>1454</v>
      </c>
    </row>
    <row r="875" spans="1:5" x14ac:dyDescent="0.2">
      <c r="A875" s="343" t="s">
        <v>1887</v>
      </c>
      <c r="B875" s="345" t="s">
        <v>1885</v>
      </c>
      <c r="C875" s="346"/>
      <c r="D875" s="349" t="s">
        <v>59</v>
      </c>
      <c r="E875" s="318" t="s">
        <v>1453</v>
      </c>
    </row>
    <row r="876" spans="1:5" x14ac:dyDescent="0.2">
      <c r="A876" s="344"/>
      <c r="B876" s="347"/>
      <c r="C876" s="348"/>
      <c r="D876" s="350"/>
      <c r="E876" s="319" t="s">
        <v>1454</v>
      </c>
    </row>
    <row r="877" spans="1:5" x14ac:dyDescent="0.2">
      <c r="A877" s="351" t="s">
        <v>1888</v>
      </c>
      <c r="B877" s="353" t="s">
        <v>1885</v>
      </c>
      <c r="C877" s="354"/>
      <c r="D877" s="357" t="s">
        <v>59</v>
      </c>
      <c r="E877" s="316" t="s">
        <v>1453</v>
      </c>
    </row>
    <row r="878" spans="1:5" x14ac:dyDescent="0.2">
      <c r="A878" s="359"/>
      <c r="B878" s="360"/>
      <c r="C878" s="361"/>
      <c r="D878" s="362"/>
      <c r="E878" s="317" t="s">
        <v>1454</v>
      </c>
    </row>
    <row r="879" spans="1:5" x14ac:dyDescent="0.2">
      <c r="A879" s="343" t="s">
        <v>1889</v>
      </c>
      <c r="B879" s="345" t="s">
        <v>1885</v>
      </c>
      <c r="C879" s="346"/>
      <c r="D879" s="349" t="s">
        <v>59</v>
      </c>
      <c r="E879" s="318" t="s">
        <v>1453</v>
      </c>
    </row>
    <row r="880" spans="1:5" x14ac:dyDescent="0.2">
      <c r="A880" s="344"/>
      <c r="B880" s="347"/>
      <c r="C880" s="348"/>
      <c r="D880" s="350"/>
      <c r="E880" s="319" t="s">
        <v>1454</v>
      </c>
    </row>
    <row r="881" spans="1:5" x14ac:dyDescent="0.2">
      <c r="A881" s="351" t="s">
        <v>1890</v>
      </c>
      <c r="B881" s="353" t="s">
        <v>1891</v>
      </c>
      <c r="C881" s="354"/>
      <c r="D881" s="357" t="s">
        <v>59</v>
      </c>
      <c r="E881" s="316" t="s">
        <v>1453</v>
      </c>
    </row>
    <row r="882" spans="1:5" x14ac:dyDescent="0.2">
      <c r="A882" s="359"/>
      <c r="B882" s="360"/>
      <c r="C882" s="361"/>
      <c r="D882" s="362"/>
      <c r="E882" s="317" t="s">
        <v>1454</v>
      </c>
    </row>
    <row r="883" spans="1:5" x14ac:dyDescent="0.2">
      <c r="A883" s="343" t="s">
        <v>1892</v>
      </c>
      <c r="B883" s="345" t="s">
        <v>1891</v>
      </c>
      <c r="C883" s="346"/>
      <c r="D883" s="349" t="s">
        <v>59</v>
      </c>
      <c r="E883" s="318" t="s">
        <v>1453</v>
      </c>
    </row>
    <row r="884" spans="1:5" x14ac:dyDescent="0.2">
      <c r="A884" s="344"/>
      <c r="B884" s="347"/>
      <c r="C884" s="348"/>
      <c r="D884" s="350"/>
      <c r="E884" s="319" t="s">
        <v>1454</v>
      </c>
    </row>
    <row r="885" spans="1:5" x14ac:dyDescent="0.2">
      <c r="A885" s="351" t="s">
        <v>1893</v>
      </c>
      <c r="B885" s="353" t="s">
        <v>1891</v>
      </c>
      <c r="C885" s="354"/>
      <c r="D885" s="357" t="s">
        <v>59</v>
      </c>
      <c r="E885" s="316" t="s">
        <v>1453</v>
      </c>
    </row>
    <row r="886" spans="1:5" x14ac:dyDescent="0.2">
      <c r="A886" s="359"/>
      <c r="B886" s="360"/>
      <c r="C886" s="361"/>
      <c r="D886" s="362"/>
      <c r="E886" s="317" t="s">
        <v>1454</v>
      </c>
    </row>
    <row r="887" spans="1:5" x14ac:dyDescent="0.2">
      <c r="A887" s="343" t="s">
        <v>1894</v>
      </c>
      <c r="B887" s="345" t="s">
        <v>1891</v>
      </c>
      <c r="C887" s="346"/>
      <c r="D887" s="349" t="s">
        <v>59</v>
      </c>
      <c r="E887" s="318" t="s">
        <v>1453</v>
      </c>
    </row>
    <row r="888" spans="1:5" x14ac:dyDescent="0.2">
      <c r="A888" s="344"/>
      <c r="B888" s="347"/>
      <c r="C888" s="348"/>
      <c r="D888" s="350"/>
      <c r="E888" s="319" t="s">
        <v>1454</v>
      </c>
    </row>
    <row r="889" spans="1:5" x14ac:dyDescent="0.2">
      <c r="A889" s="351" t="s">
        <v>1895</v>
      </c>
      <c r="B889" s="353" t="s">
        <v>1896</v>
      </c>
      <c r="C889" s="354"/>
      <c r="D889" s="357" t="s">
        <v>59</v>
      </c>
      <c r="E889" s="316" t="s">
        <v>1453</v>
      </c>
    </row>
    <row r="890" spans="1:5" x14ac:dyDescent="0.2">
      <c r="A890" s="359"/>
      <c r="B890" s="360"/>
      <c r="C890" s="361"/>
      <c r="D890" s="362"/>
      <c r="E890" s="317" t="s">
        <v>1454</v>
      </c>
    </row>
    <row r="891" spans="1:5" x14ac:dyDescent="0.2">
      <c r="A891" s="343" t="s">
        <v>1897</v>
      </c>
      <c r="B891" s="345" t="s">
        <v>1896</v>
      </c>
      <c r="C891" s="346"/>
      <c r="D891" s="349" t="s">
        <v>59</v>
      </c>
      <c r="E891" s="318" t="s">
        <v>1453</v>
      </c>
    </row>
    <row r="892" spans="1:5" x14ac:dyDescent="0.2">
      <c r="A892" s="344"/>
      <c r="B892" s="347"/>
      <c r="C892" s="348"/>
      <c r="D892" s="350"/>
      <c r="E892" s="319" t="s">
        <v>1454</v>
      </c>
    </row>
    <row r="893" spans="1:5" x14ac:dyDescent="0.2">
      <c r="A893" s="351" t="s">
        <v>1898</v>
      </c>
      <c r="B893" s="353" t="s">
        <v>1896</v>
      </c>
      <c r="C893" s="354"/>
      <c r="D893" s="357" t="s">
        <v>59</v>
      </c>
      <c r="E893" s="316" t="s">
        <v>1453</v>
      </c>
    </row>
    <row r="894" spans="1:5" x14ac:dyDescent="0.2">
      <c r="A894" s="359"/>
      <c r="B894" s="360"/>
      <c r="C894" s="361"/>
      <c r="D894" s="362"/>
      <c r="E894" s="317" t="s">
        <v>1454</v>
      </c>
    </row>
    <row r="895" spans="1:5" x14ac:dyDescent="0.2">
      <c r="A895" s="343" t="s">
        <v>1899</v>
      </c>
      <c r="B895" s="345" t="s">
        <v>1896</v>
      </c>
      <c r="C895" s="346"/>
      <c r="D895" s="349" t="s">
        <v>59</v>
      </c>
      <c r="E895" s="318" t="s">
        <v>1453</v>
      </c>
    </row>
    <row r="896" spans="1:5" x14ac:dyDescent="0.2">
      <c r="A896" s="344"/>
      <c r="B896" s="347"/>
      <c r="C896" s="348"/>
      <c r="D896" s="350"/>
      <c r="E896" s="319" t="s">
        <v>1454</v>
      </c>
    </row>
    <row r="897" spans="1:5" x14ac:dyDescent="0.2">
      <c r="A897" s="351" t="s">
        <v>1900</v>
      </c>
      <c r="B897" s="353" t="s">
        <v>1896</v>
      </c>
      <c r="C897" s="354"/>
      <c r="D897" s="357" t="s">
        <v>59</v>
      </c>
      <c r="E897" s="316" t="s">
        <v>1453</v>
      </c>
    </row>
    <row r="898" spans="1:5" x14ac:dyDescent="0.2">
      <c r="A898" s="359"/>
      <c r="B898" s="360"/>
      <c r="C898" s="361"/>
      <c r="D898" s="362"/>
      <c r="E898" s="317" t="s">
        <v>1454</v>
      </c>
    </row>
    <row r="899" spans="1:5" x14ac:dyDescent="0.2">
      <c r="A899" s="343" t="s">
        <v>1901</v>
      </c>
      <c r="B899" s="345" t="s">
        <v>1896</v>
      </c>
      <c r="C899" s="346"/>
      <c r="D899" s="349" t="s">
        <v>59</v>
      </c>
      <c r="E899" s="318" t="s">
        <v>1453</v>
      </c>
    </row>
    <row r="900" spans="1:5" x14ac:dyDescent="0.2">
      <c r="A900" s="344"/>
      <c r="B900" s="347"/>
      <c r="C900" s="348"/>
      <c r="D900" s="350"/>
      <c r="E900" s="319" t="s">
        <v>1454</v>
      </c>
    </row>
    <row r="901" spans="1:5" x14ac:dyDescent="0.2">
      <c r="A901" s="351" t="s">
        <v>1902</v>
      </c>
      <c r="B901" s="353" t="s">
        <v>1896</v>
      </c>
      <c r="C901" s="354"/>
      <c r="D901" s="357" t="s">
        <v>59</v>
      </c>
      <c r="E901" s="316" t="s">
        <v>1453</v>
      </c>
    </row>
    <row r="902" spans="1:5" x14ac:dyDescent="0.2">
      <c r="A902" s="359"/>
      <c r="B902" s="360"/>
      <c r="C902" s="361"/>
      <c r="D902" s="362"/>
      <c r="E902" s="317" t="s">
        <v>1454</v>
      </c>
    </row>
    <row r="903" spans="1:5" x14ac:dyDescent="0.2">
      <c r="A903" s="343" t="s">
        <v>1562</v>
      </c>
      <c r="B903" s="345" t="s">
        <v>1896</v>
      </c>
      <c r="C903" s="346"/>
      <c r="D903" s="349" t="s">
        <v>59</v>
      </c>
      <c r="E903" s="318" t="s">
        <v>1453</v>
      </c>
    </row>
    <row r="904" spans="1:5" x14ac:dyDescent="0.2">
      <c r="A904" s="344"/>
      <c r="B904" s="347"/>
      <c r="C904" s="348"/>
      <c r="D904" s="350"/>
      <c r="E904" s="319" t="s">
        <v>1454</v>
      </c>
    </row>
    <row r="905" spans="1:5" x14ac:dyDescent="0.2">
      <c r="A905" s="351" t="s">
        <v>1903</v>
      </c>
      <c r="B905" s="353" t="s">
        <v>1896</v>
      </c>
      <c r="C905" s="354"/>
      <c r="D905" s="357" t="s">
        <v>59</v>
      </c>
      <c r="E905" s="316" t="s">
        <v>1453</v>
      </c>
    </row>
    <row r="906" spans="1:5" x14ac:dyDescent="0.2">
      <c r="A906" s="359"/>
      <c r="B906" s="360"/>
      <c r="C906" s="361"/>
      <c r="D906" s="362"/>
      <c r="E906" s="317" t="s">
        <v>1454</v>
      </c>
    </row>
    <row r="907" spans="1:5" x14ac:dyDescent="0.2">
      <c r="A907" s="343" t="s">
        <v>1904</v>
      </c>
      <c r="B907" s="345" t="s">
        <v>1896</v>
      </c>
      <c r="C907" s="346"/>
      <c r="D907" s="349" t="s">
        <v>59</v>
      </c>
      <c r="E907" s="318" t="s">
        <v>1453</v>
      </c>
    </row>
    <row r="908" spans="1:5" x14ac:dyDescent="0.2">
      <c r="A908" s="344"/>
      <c r="B908" s="347"/>
      <c r="C908" s="348"/>
      <c r="D908" s="350"/>
      <c r="E908" s="319" t="s">
        <v>1454</v>
      </c>
    </row>
    <row r="909" spans="1:5" x14ac:dyDescent="0.2">
      <c r="A909" s="351" t="s">
        <v>1905</v>
      </c>
      <c r="B909" s="353" t="s">
        <v>1896</v>
      </c>
      <c r="C909" s="354"/>
      <c r="D909" s="357" t="s">
        <v>59</v>
      </c>
      <c r="E909" s="316" t="s">
        <v>1453</v>
      </c>
    </row>
    <row r="910" spans="1:5" x14ac:dyDescent="0.2">
      <c r="A910" s="359"/>
      <c r="B910" s="360"/>
      <c r="C910" s="361"/>
      <c r="D910" s="362"/>
      <c r="E910" s="317" t="s">
        <v>1454</v>
      </c>
    </row>
    <row r="911" spans="1:5" x14ac:dyDescent="0.2">
      <c r="A911" s="343" t="s">
        <v>1874</v>
      </c>
      <c r="B911" s="345" t="s">
        <v>1896</v>
      </c>
      <c r="C911" s="346"/>
      <c r="D911" s="349" t="s">
        <v>59</v>
      </c>
      <c r="E911" s="318" t="s">
        <v>1453</v>
      </c>
    </row>
    <row r="912" spans="1:5" x14ac:dyDescent="0.2">
      <c r="A912" s="344"/>
      <c r="B912" s="347"/>
      <c r="C912" s="348"/>
      <c r="D912" s="350"/>
      <c r="E912" s="319" t="s">
        <v>1454</v>
      </c>
    </row>
    <row r="913" spans="1:5" x14ac:dyDescent="0.2">
      <c r="A913" s="351" t="s">
        <v>1906</v>
      </c>
      <c r="B913" s="353" t="s">
        <v>1907</v>
      </c>
      <c r="C913" s="354"/>
      <c r="D913" s="357" t="s">
        <v>59</v>
      </c>
      <c r="E913" s="316" t="s">
        <v>1453</v>
      </c>
    </row>
    <row r="914" spans="1:5" x14ac:dyDescent="0.2">
      <c r="A914" s="359"/>
      <c r="B914" s="360"/>
      <c r="C914" s="361"/>
      <c r="D914" s="362"/>
      <c r="E914" s="317" t="s">
        <v>1454</v>
      </c>
    </row>
    <row r="915" spans="1:5" x14ac:dyDescent="0.2">
      <c r="A915" s="343" t="s">
        <v>1908</v>
      </c>
      <c r="B915" s="345" t="s">
        <v>1907</v>
      </c>
      <c r="C915" s="346"/>
      <c r="D915" s="349" t="s">
        <v>59</v>
      </c>
      <c r="E915" s="318" t="s">
        <v>1453</v>
      </c>
    </row>
    <row r="916" spans="1:5" x14ac:dyDescent="0.2">
      <c r="A916" s="344"/>
      <c r="B916" s="347"/>
      <c r="C916" s="348"/>
      <c r="D916" s="350"/>
      <c r="E916" s="319" t="s">
        <v>1454</v>
      </c>
    </row>
    <row r="917" spans="1:5" x14ac:dyDescent="0.2">
      <c r="A917" s="351" t="s">
        <v>1909</v>
      </c>
      <c r="B917" s="353" t="s">
        <v>1907</v>
      </c>
      <c r="C917" s="354"/>
      <c r="D917" s="357" t="s">
        <v>59</v>
      </c>
      <c r="E917" s="316" t="s">
        <v>1453</v>
      </c>
    </row>
    <row r="918" spans="1:5" x14ac:dyDescent="0.2">
      <c r="A918" s="359"/>
      <c r="B918" s="360"/>
      <c r="C918" s="361"/>
      <c r="D918" s="362"/>
      <c r="E918" s="317" t="s">
        <v>1454</v>
      </c>
    </row>
    <row r="919" spans="1:5" x14ac:dyDescent="0.2">
      <c r="A919" s="343" t="s">
        <v>1910</v>
      </c>
      <c r="B919" s="345" t="s">
        <v>1907</v>
      </c>
      <c r="C919" s="346"/>
      <c r="D919" s="349" t="s">
        <v>59</v>
      </c>
      <c r="E919" s="318" t="s">
        <v>1453</v>
      </c>
    </row>
    <row r="920" spans="1:5" x14ac:dyDescent="0.2">
      <c r="A920" s="344"/>
      <c r="B920" s="347"/>
      <c r="C920" s="348"/>
      <c r="D920" s="350"/>
      <c r="E920" s="319" t="s">
        <v>1454</v>
      </c>
    </row>
    <row r="921" spans="1:5" x14ac:dyDescent="0.2">
      <c r="A921" s="351" t="s">
        <v>1911</v>
      </c>
      <c r="B921" s="353" t="s">
        <v>1907</v>
      </c>
      <c r="C921" s="354"/>
      <c r="D921" s="357" t="s">
        <v>59</v>
      </c>
      <c r="E921" s="316" t="s">
        <v>1453</v>
      </c>
    </row>
    <row r="922" spans="1:5" x14ac:dyDescent="0.2">
      <c r="A922" s="359"/>
      <c r="B922" s="360"/>
      <c r="C922" s="361"/>
      <c r="D922" s="362"/>
      <c r="E922" s="317" t="s">
        <v>1454</v>
      </c>
    </row>
    <row r="923" spans="1:5" x14ac:dyDescent="0.2">
      <c r="A923" s="343" t="s">
        <v>1912</v>
      </c>
      <c r="B923" s="345" t="s">
        <v>1907</v>
      </c>
      <c r="C923" s="346"/>
      <c r="D923" s="349" t="s">
        <v>59</v>
      </c>
      <c r="E923" s="318" t="s">
        <v>1453</v>
      </c>
    </row>
    <row r="924" spans="1:5" x14ac:dyDescent="0.2">
      <c r="A924" s="344"/>
      <c r="B924" s="347"/>
      <c r="C924" s="348"/>
      <c r="D924" s="350"/>
      <c r="E924" s="319" t="s">
        <v>1454</v>
      </c>
    </row>
    <row r="925" spans="1:5" x14ac:dyDescent="0.2">
      <c r="A925" s="351" t="s">
        <v>1913</v>
      </c>
      <c r="B925" s="353" t="s">
        <v>1914</v>
      </c>
      <c r="C925" s="354"/>
      <c r="D925" s="357" t="s">
        <v>59</v>
      </c>
      <c r="E925" s="316" t="s">
        <v>1453</v>
      </c>
    </row>
    <row r="926" spans="1:5" x14ac:dyDescent="0.2">
      <c r="A926" s="359"/>
      <c r="B926" s="360"/>
      <c r="C926" s="361"/>
      <c r="D926" s="362"/>
      <c r="E926" s="317" t="s">
        <v>1454</v>
      </c>
    </row>
    <row r="927" spans="1:5" x14ac:dyDescent="0.2">
      <c r="A927" s="343" t="s">
        <v>1915</v>
      </c>
      <c r="B927" s="345" t="s">
        <v>1914</v>
      </c>
      <c r="C927" s="346"/>
      <c r="D927" s="349" t="s">
        <v>59</v>
      </c>
      <c r="E927" s="318" t="s">
        <v>1453</v>
      </c>
    </row>
    <row r="928" spans="1:5" x14ac:dyDescent="0.2">
      <c r="A928" s="344"/>
      <c r="B928" s="347"/>
      <c r="C928" s="348"/>
      <c r="D928" s="350"/>
      <c r="E928" s="319" t="s">
        <v>1454</v>
      </c>
    </row>
    <row r="929" spans="1:5" x14ac:dyDescent="0.2">
      <c r="A929" s="351" t="s">
        <v>1916</v>
      </c>
      <c r="B929" s="353" t="s">
        <v>1914</v>
      </c>
      <c r="C929" s="354"/>
      <c r="D929" s="357" t="s">
        <v>59</v>
      </c>
      <c r="E929" s="316" t="s">
        <v>1453</v>
      </c>
    </row>
    <row r="930" spans="1:5" x14ac:dyDescent="0.2">
      <c r="A930" s="359"/>
      <c r="B930" s="360"/>
      <c r="C930" s="361"/>
      <c r="D930" s="362"/>
      <c r="E930" s="317" t="s">
        <v>1454</v>
      </c>
    </row>
    <row r="931" spans="1:5" x14ac:dyDescent="0.2">
      <c r="A931" s="343" t="s">
        <v>1917</v>
      </c>
      <c r="B931" s="345" t="s">
        <v>1914</v>
      </c>
      <c r="C931" s="346"/>
      <c r="D931" s="349" t="s">
        <v>59</v>
      </c>
      <c r="E931" s="318" t="s">
        <v>1453</v>
      </c>
    </row>
    <row r="932" spans="1:5" x14ac:dyDescent="0.2">
      <c r="A932" s="344"/>
      <c r="B932" s="347"/>
      <c r="C932" s="348"/>
      <c r="D932" s="350"/>
      <c r="E932" s="319" t="s">
        <v>1454</v>
      </c>
    </row>
    <row r="933" spans="1:5" x14ac:dyDescent="0.2">
      <c r="A933" s="351" t="s">
        <v>1918</v>
      </c>
      <c r="B933" s="353" t="s">
        <v>1914</v>
      </c>
      <c r="C933" s="354"/>
      <c r="D933" s="357" t="s">
        <v>59</v>
      </c>
      <c r="E933" s="316" t="s">
        <v>1453</v>
      </c>
    </row>
    <row r="934" spans="1:5" x14ac:dyDescent="0.2">
      <c r="A934" s="359"/>
      <c r="B934" s="360"/>
      <c r="C934" s="361"/>
      <c r="D934" s="362"/>
      <c r="E934" s="317" t="s">
        <v>1454</v>
      </c>
    </row>
    <row r="935" spans="1:5" x14ac:dyDescent="0.2">
      <c r="A935" s="343" t="s">
        <v>1919</v>
      </c>
      <c r="B935" s="345" t="s">
        <v>1914</v>
      </c>
      <c r="C935" s="346"/>
      <c r="D935" s="349" t="s">
        <v>59</v>
      </c>
      <c r="E935" s="318" t="s">
        <v>1453</v>
      </c>
    </row>
    <row r="936" spans="1:5" x14ac:dyDescent="0.2">
      <c r="A936" s="344"/>
      <c r="B936" s="347"/>
      <c r="C936" s="348"/>
      <c r="D936" s="350"/>
      <c r="E936" s="319" t="s">
        <v>1454</v>
      </c>
    </row>
    <row r="937" spans="1:5" x14ac:dyDescent="0.2">
      <c r="A937" s="351" t="s">
        <v>1920</v>
      </c>
      <c r="B937" s="353" t="s">
        <v>1914</v>
      </c>
      <c r="C937" s="354"/>
      <c r="D937" s="357" t="s">
        <v>59</v>
      </c>
      <c r="E937" s="316" t="s">
        <v>1453</v>
      </c>
    </row>
    <row r="938" spans="1:5" x14ac:dyDescent="0.2">
      <c r="A938" s="359"/>
      <c r="B938" s="360"/>
      <c r="C938" s="361"/>
      <c r="D938" s="362"/>
      <c r="E938" s="317" t="s">
        <v>1454</v>
      </c>
    </row>
    <row r="939" spans="1:5" x14ac:dyDescent="0.2">
      <c r="A939" s="343" t="s">
        <v>1921</v>
      </c>
      <c r="B939" s="345" t="s">
        <v>1914</v>
      </c>
      <c r="C939" s="346"/>
      <c r="D939" s="349" t="s">
        <v>59</v>
      </c>
      <c r="E939" s="318" t="s">
        <v>1453</v>
      </c>
    </row>
    <row r="940" spans="1:5" x14ac:dyDescent="0.2">
      <c r="A940" s="344"/>
      <c r="B940" s="347"/>
      <c r="C940" s="348"/>
      <c r="D940" s="350"/>
      <c r="E940" s="319" t="s">
        <v>1454</v>
      </c>
    </row>
    <row r="941" spans="1:5" x14ac:dyDescent="0.2">
      <c r="A941" s="351" t="s">
        <v>1572</v>
      </c>
      <c r="B941" s="353" t="s">
        <v>1922</v>
      </c>
      <c r="C941" s="354"/>
      <c r="D941" s="357" t="s">
        <v>59</v>
      </c>
      <c r="E941" s="316" t="s">
        <v>1453</v>
      </c>
    </row>
    <row r="942" spans="1:5" x14ac:dyDescent="0.2">
      <c r="A942" s="359"/>
      <c r="B942" s="360"/>
      <c r="C942" s="361"/>
      <c r="D942" s="362"/>
      <c r="E942" s="317" t="s">
        <v>1454</v>
      </c>
    </row>
    <row r="943" spans="1:5" x14ac:dyDescent="0.2">
      <c r="A943" s="343" t="s">
        <v>1923</v>
      </c>
      <c r="B943" s="345" t="s">
        <v>1922</v>
      </c>
      <c r="C943" s="346"/>
      <c r="D943" s="349" t="s">
        <v>59</v>
      </c>
      <c r="E943" s="318" t="s">
        <v>1453</v>
      </c>
    </row>
    <row r="944" spans="1:5" x14ac:dyDescent="0.2">
      <c r="A944" s="344"/>
      <c r="B944" s="347"/>
      <c r="C944" s="348"/>
      <c r="D944" s="350"/>
      <c r="E944" s="319" t="s">
        <v>1454</v>
      </c>
    </row>
    <row r="945" spans="1:5" x14ac:dyDescent="0.2">
      <c r="A945" s="351" t="s">
        <v>1924</v>
      </c>
      <c r="B945" s="353" t="s">
        <v>1922</v>
      </c>
      <c r="C945" s="354"/>
      <c r="D945" s="357" t="s">
        <v>59</v>
      </c>
      <c r="E945" s="316" t="s">
        <v>1453</v>
      </c>
    </row>
    <row r="946" spans="1:5" x14ac:dyDescent="0.2">
      <c r="A946" s="359"/>
      <c r="B946" s="360"/>
      <c r="C946" s="361"/>
      <c r="D946" s="362"/>
      <c r="E946" s="317" t="s">
        <v>1454</v>
      </c>
    </row>
    <row r="947" spans="1:5" x14ac:dyDescent="0.2">
      <c r="A947" s="343" t="s">
        <v>1925</v>
      </c>
      <c r="B947" s="345" t="s">
        <v>1926</v>
      </c>
      <c r="C947" s="346"/>
      <c r="D947" s="349" t="s">
        <v>59</v>
      </c>
      <c r="E947" s="318" t="s">
        <v>1453</v>
      </c>
    </row>
    <row r="948" spans="1:5" x14ac:dyDescent="0.2">
      <c r="A948" s="344"/>
      <c r="B948" s="347"/>
      <c r="C948" s="348"/>
      <c r="D948" s="350"/>
      <c r="E948" s="319" t="s">
        <v>1454</v>
      </c>
    </row>
    <row r="949" spans="1:5" x14ac:dyDescent="0.2">
      <c r="A949" s="351" t="s">
        <v>1927</v>
      </c>
      <c r="B949" s="353" t="s">
        <v>1926</v>
      </c>
      <c r="C949" s="354"/>
      <c r="D949" s="357" t="s">
        <v>59</v>
      </c>
      <c r="E949" s="316" t="s">
        <v>1453</v>
      </c>
    </row>
    <row r="950" spans="1:5" x14ac:dyDescent="0.2">
      <c r="A950" s="359"/>
      <c r="B950" s="360"/>
      <c r="C950" s="361"/>
      <c r="D950" s="362"/>
      <c r="E950" s="317" t="s">
        <v>1454</v>
      </c>
    </row>
    <row r="951" spans="1:5" x14ac:dyDescent="0.2">
      <c r="A951" s="343" t="s">
        <v>1928</v>
      </c>
      <c r="B951" s="345" t="s">
        <v>1926</v>
      </c>
      <c r="C951" s="346"/>
      <c r="D951" s="349" t="s">
        <v>59</v>
      </c>
      <c r="E951" s="318" t="s">
        <v>1453</v>
      </c>
    </row>
    <row r="952" spans="1:5" x14ac:dyDescent="0.2">
      <c r="A952" s="344"/>
      <c r="B952" s="347"/>
      <c r="C952" s="348"/>
      <c r="D952" s="350"/>
      <c r="E952" s="319" t="s">
        <v>1454</v>
      </c>
    </row>
    <row r="953" spans="1:5" x14ac:dyDescent="0.2">
      <c r="A953" s="351" t="s">
        <v>1929</v>
      </c>
      <c r="B953" s="353" t="s">
        <v>1926</v>
      </c>
      <c r="C953" s="354"/>
      <c r="D953" s="357" t="s">
        <v>59</v>
      </c>
      <c r="E953" s="316" t="s">
        <v>1453</v>
      </c>
    </row>
    <row r="954" spans="1:5" x14ac:dyDescent="0.2">
      <c r="A954" s="359"/>
      <c r="B954" s="360"/>
      <c r="C954" s="361"/>
      <c r="D954" s="362"/>
      <c r="E954" s="317" t="s">
        <v>1454</v>
      </c>
    </row>
    <row r="955" spans="1:5" x14ac:dyDescent="0.2">
      <c r="A955" s="343" t="s">
        <v>1930</v>
      </c>
      <c r="B955" s="345" t="s">
        <v>1926</v>
      </c>
      <c r="C955" s="346"/>
      <c r="D955" s="349" t="s">
        <v>59</v>
      </c>
      <c r="E955" s="318" t="s">
        <v>1453</v>
      </c>
    </row>
    <row r="956" spans="1:5" x14ac:dyDescent="0.2">
      <c r="A956" s="344"/>
      <c r="B956" s="347"/>
      <c r="C956" s="348"/>
      <c r="D956" s="350"/>
      <c r="E956" s="319" t="s">
        <v>1454</v>
      </c>
    </row>
    <row r="957" spans="1:5" x14ac:dyDescent="0.2">
      <c r="A957" s="351" t="s">
        <v>1931</v>
      </c>
      <c r="B957" s="353" t="s">
        <v>1926</v>
      </c>
      <c r="C957" s="354"/>
      <c r="D957" s="357" t="s">
        <v>59</v>
      </c>
      <c r="E957" s="316" t="s">
        <v>1453</v>
      </c>
    </row>
    <row r="958" spans="1:5" x14ac:dyDescent="0.2">
      <c r="A958" s="359"/>
      <c r="B958" s="360"/>
      <c r="C958" s="361"/>
      <c r="D958" s="362"/>
      <c r="E958" s="317" t="s">
        <v>1454</v>
      </c>
    </row>
    <row r="959" spans="1:5" x14ac:dyDescent="0.2">
      <c r="A959" s="343" t="s">
        <v>1932</v>
      </c>
      <c r="B959" s="345" t="s">
        <v>1926</v>
      </c>
      <c r="C959" s="346"/>
      <c r="D959" s="349" t="s">
        <v>59</v>
      </c>
      <c r="E959" s="318" t="s">
        <v>1453</v>
      </c>
    </row>
    <row r="960" spans="1:5" x14ac:dyDescent="0.2">
      <c r="A960" s="344"/>
      <c r="B960" s="347"/>
      <c r="C960" s="348"/>
      <c r="D960" s="350"/>
      <c r="E960" s="319" t="s">
        <v>1454</v>
      </c>
    </row>
    <row r="961" spans="1:5" x14ac:dyDescent="0.2">
      <c r="A961" s="351" t="s">
        <v>1933</v>
      </c>
      <c r="B961" s="353" t="s">
        <v>1926</v>
      </c>
      <c r="C961" s="354"/>
      <c r="D961" s="357" t="s">
        <v>59</v>
      </c>
      <c r="E961" s="316" t="s">
        <v>1453</v>
      </c>
    </row>
    <row r="962" spans="1:5" x14ac:dyDescent="0.2">
      <c r="A962" s="359"/>
      <c r="B962" s="360"/>
      <c r="C962" s="361"/>
      <c r="D962" s="362"/>
      <c r="E962" s="317" t="s">
        <v>1454</v>
      </c>
    </row>
    <row r="963" spans="1:5" x14ac:dyDescent="0.2">
      <c r="A963" s="343" t="s">
        <v>1934</v>
      </c>
      <c r="B963" s="345" t="s">
        <v>1926</v>
      </c>
      <c r="C963" s="346"/>
      <c r="D963" s="349" t="s">
        <v>59</v>
      </c>
      <c r="E963" s="318" t="s">
        <v>1453</v>
      </c>
    </row>
    <row r="964" spans="1:5" x14ac:dyDescent="0.2">
      <c r="A964" s="344"/>
      <c r="B964" s="347"/>
      <c r="C964" s="348"/>
      <c r="D964" s="350"/>
      <c r="E964" s="319" t="s">
        <v>1454</v>
      </c>
    </row>
    <row r="965" spans="1:5" x14ac:dyDescent="0.2">
      <c r="A965" s="351" t="s">
        <v>1935</v>
      </c>
      <c r="B965" s="353" t="s">
        <v>1926</v>
      </c>
      <c r="C965" s="354"/>
      <c r="D965" s="357" t="s">
        <v>59</v>
      </c>
      <c r="E965" s="316" t="s">
        <v>1453</v>
      </c>
    </row>
    <row r="966" spans="1:5" x14ac:dyDescent="0.2">
      <c r="A966" s="359"/>
      <c r="B966" s="360"/>
      <c r="C966" s="361"/>
      <c r="D966" s="362"/>
      <c r="E966" s="317" t="s">
        <v>1454</v>
      </c>
    </row>
    <row r="967" spans="1:5" x14ac:dyDescent="0.2">
      <c r="A967" s="343" t="s">
        <v>1936</v>
      </c>
      <c r="B967" s="345" t="s">
        <v>1926</v>
      </c>
      <c r="C967" s="346"/>
      <c r="D967" s="349" t="s">
        <v>59</v>
      </c>
      <c r="E967" s="318" t="s">
        <v>1453</v>
      </c>
    </row>
    <row r="968" spans="1:5" x14ac:dyDescent="0.2">
      <c r="A968" s="344"/>
      <c r="B968" s="347"/>
      <c r="C968" s="348"/>
      <c r="D968" s="350"/>
      <c r="E968" s="319" t="s">
        <v>1454</v>
      </c>
    </row>
    <row r="969" spans="1:5" x14ac:dyDescent="0.2">
      <c r="A969" s="351" t="s">
        <v>1937</v>
      </c>
      <c r="B969" s="353" t="s">
        <v>1926</v>
      </c>
      <c r="C969" s="354"/>
      <c r="D969" s="357" t="s">
        <v>59</v>
      </c>
      <c r="E969" s="316" t="s">
        <v>1453</v>
      </c>
    </row>
    <row r="970" spans="1:5" x14ac:dyDescent="0.2">
      <c r="A970" s="359"/>
      <c r="B970" s="360"/>
      <c r="C970" s="361"/>
      <c r="D970" s="362"/>
      <c r="E970" s="317" t="s">
        <v>1454</v>
      </c>
    </row>
    <row r="971" spans="1:5" x14ac:dyDescent="0.2">
      <c r="A971" s="343" t="s">
        <v>1572</v>
      </c>
      <c r="B971" s="345" t="s">
        <v>1926</v>
      </c>
      <c r="C971" s="346"/>
      <c r="D971" s="349" t="s">
        <v>59</v>
      </c>
      <c r="E971" s="318" t="s">
        <v>1453</v>
      </c>
    </row>
    <row r="972" spans="1:5" x14ac:dyDescent="0.2">
      <c r="A972" s="344"/>
      <c r="B972" s="347"/>
      <c r="C972" s="348"/>
      <c r="D972" s="350"/>
      <c r="E972" s="319" t="s">
        <v>1454</v>
      </c>
    </row>
    <row r="973" spans="1:5" x14ac:dyDescent="0.2">
      <c r="A973" s="351" t="s">
        <v>1938</v>
      </c>
      <c r="B973" s="353" t="s">
        <v>1926</v>
      </c>
      <c r="C973" s="354"/>
      <c r="D973" s="357" t="s">
        <v>59</v>
      </c>
      <c r="E973" s="316" t="s">
        <v>1453</v>
      </c>
    </row>
    <row r="974" spans="1:5" x14ac:dyDescent="0.2">
      <c r="A974" s="359"/>
      <c r="B974" s="360"/>
      <c r="C974" s="361"/>
      <c r="D974" s="362"/>
      <c r="E974" s="317" t="s">
        <v>1454</v>
      </c>
    </row>
    <row r="975" spans="1:5" x14ac:dyDescent="0.2">
      <c r="A975" s="343" t="s">
        <v>1939</v>
      </c>
      <c r="B975" s="345" t="s">
        <v>1926</v>
      </c>
      <c r="C975" s="346"/>
      <c r="D975" s="349" t="s">
        <v>59</v>
      </c>
      <c r="E975" s="318" t="s">
        <v>1453</v>
      </c>
    </row>
    <row r="976" spans="1:5" x14ac:dyDescent="0.2">
      <c r="A976" s="344"/>
      <c r="B976" s="347"/>
      <c r="C976" s="348"/>
      <c r="D976" s="350"/>
      <c r="E976" s="319" t="s">
        <v>1454</v>
      </c>
    </row>
    <row r="977" spans="1:5" x14ac:dyDescent="0.2">
      <c r="A977" s="351" t="s">
        <v>1940</v>
      </c>
      <c r="B977" s="353" t="s">
        <v>1926</v>
      </c>
      <c r="C977" s="354"/>
      <c r="D977" s="357" t="s">
        <v>59</v>
      </c>
      <c r="E977" s="316" t="s">
        <v>1453</v>
      </c>
    </row>
    <row r="978" spans="1:5" x14ac:dyDescent="0.2">
      <c r="A978" s="359"/>
      <c r="B978" s="360"/>
      <c r="C978" s="361"/>
      <c r="D978" s="362"/>
      <c r="E978" s="317" t="s">
        <v>1454</v>
      </c>
    </row>
    <row r="979" spans="1:5" x14ac:dyDescent="0.2">
      <c r="A979" s="343" t="s">
        <v>1941</v>
      </c>
      <c r="B979" s="345" t="s">
        <v>1942</v>
      </c>
      <c r="C979" s="346"/>
      <c r="D979" s="349" t="s">
        <v>59</v>
      </c>
      <c r="E979" s="318" t="s">
        <v>1453</v>
      </c>
    </row>
    <row r="980" spans="1:5" x14ac:dyDescent="0.2">
      <c r="A980" s="344"/>
      <c r="B980" s="347"/>
      <c r="C980" s="348"/>
      <c r="D980" s="350"/>
      <c r="E980" s="319" t="s">
        <v>1454</v>
      </c>
    </row>
    <row r="981" spans="1:5" x14ac:dyDescent="0.2">
      <c r="A981" s="351" t="s">
        <v>1943</v>
      </c>
      <c r="B981" s="353" t="s">
        <v>1942</v>
      </c>
      <c r="C981" s="354"/>
      <c r="D981" s="357" t="s">
        <v>59</v>
      </c>
      <c r="E981" s="316" t="s">
        <v>1453</v>
      </c>
    </row>
    <row r="982" spans="1:5" x14ac:dyDescent="0.2">
      <c r="A982" s="359"/>
      <c r="B982" s="360"/>
      <c r="C982" s="361"/>
      <c r="D982" s="362"/>
      <c r="E982" s="317" t="s">
        <v>1454</v>
      </c>
    </row>
    <row r="983" spans="1:5" x14ac:dyDescent="0.2">
      <c r="A983" s="343" t="s">
        <v>1944</v>
      </c>
      <c r="B983" s="345" t="s">
        <v>1942</v>
      </c>
      <c r="C983" s="346"/>
      <c r="D983" s="349" t="s">
        <v>59</v>
      </c>
      <c r="E983" s="318" t="s">
        <v>1453</v>
      </c>
    </row>
    <row r="984" spans="1:5" x14ac:dyDescent="0.2">
      <c r="A984" s="344"/>
      <c r="B984" s="347"/>
      <c r="C984" s="348"/>
      <c r="D984" s="350"/>
      <c r="E984" s="319" t="s">
        <v>1454</v>
      </c>
    </row>
    <row r="985" spans="1:5" x14ac:dyDescent="0.2">
      <c r="A985" s="351" t="s">
        <v>1945</v>
      </c>
      <c r="B985" s="353" t="s">
        <v>1942</v>
      </c>
      <c r="C985" s="354"/>
      <c r="D985" s="357" t="s">
        <v>59</v>
      </c>
      <c r="E985" s="316" t="s">
        <v>1453</v>
      </c>
    </row>
    <row r="986" spans="1:5" x14ac:dyDescent="0.2">
      <c r="A986" s="359"/>
      <c r="B986" s="360"/>
      <c r="C986" s="361"/>
      <c r="D986" s="362"/>
      <c r="E986" s="317" t="s">
        <v>1454</v>
      </c>
    </row>
    <row r="987" spans="1:5" x14ac:dyDescent="0.2">
      <c r="A987" s="343" t="s">
        <v>1946</v>
      </c>
      <c r="B987" s="345" t="s">
        <v>1942</v>
      </c>
      <c r="C987" s="346"/>
      <c r="D987" s="349" t="s">
        <v>59</v>
      </c>
      <c r="E987" s="318" t="s">
        <v>1453</v>
      </c>
    </row>
    <row r="988" spans="1:5" x14ac:dyDescent="0.2">
      <c r="A988" s="344"/>
      <c r="B988" s="347"/>
      <c r="C988" s="348"/>
      <c r="D988" s="350"/>
      <c r="E988" s="319" t="s">
        <v>1454</v>
      </c>
    </row>
    <row r="989" spans="1:5" x14ac:dyDescent="0.2">
      <c r="A989" s="351" t="s">
        <v>1947</v>
      </c>
      <c r="B989" s="353" t="s">
        <v>1948</v>
      </c>
      <c r="C989" s="354"/>
      <c r="D989" s="357" t="s">
        <v>59</v>
      </c>
      <c r="E989" s="316" t="s">
        <v>1453</v>
      </c>
    </row>
    <row r="990" spans="1:5" x14ac:dyDescent="0.2">
      <c r="A990" s="359"/>
      <c r="B990" s="360"/>
      <c r="C990" s="361"/>
      <c r="D990" s="362"/>
      <c r="E990" s="317" t="s">
        <v>1454</v>
      </c>
    </row>
    <row r="991" spans="1:5" x14ac:dyDescent="0.2">
      <c r="A991" s="343" t="s">
        <v>1949</v>
      </c>
      <c r="B991" s="345" t="s">
        <v>1948</v>
      </c>
      <c r="C991" s="346"/>
      <c r="D991" s="349" t="s">
        <v>59</v>
      </c>
      <c r="E991" s="318" t="s">
        <v>1453</v>
      </c>
    </row>
    <row r="992" spans="1:5" x14ac:dyDescent="0.2">
      <c r="A992" s="344"/>
      <c r="B992" s="347"/>
      <c r="C992" s="348"/>
      <c r="D992" s="350"/>
      <c r="E992" s="319" t="s">
        <v>1454</v>
      </c>
    </row>
    <row r="993" spans="1:5" x14ac:dyDescent="0.2">
      <c r="A993" s="351" t="s">
        <v>1950</v>
      </c>
      <c r="B993" s="353" t="s">
        <v>1948</v>
      </c>
      <c r="C993" s="354"/>
      <c r="D993" s="357" t="s">
        <v>59</v>
      </c>
      <c r="E993" s="316" t="s">
        <v>1453</v>
      </c>
    </row>
    <row r="994" spans="1:5" x14ac:dyDescent="0.2">
      <c r="A994" s="359"/>
      <c r="B994" s="360"/>
      <c r="C994" s="361"/>
      <c r="D994" s="362"/>
      <c r="E994" s="317" t="s">
        <v>1454</v>
      </c>
    </row>
    <row r="995" spans="1:5" x14ac:dyDescent="0.2">
      <c r="A995" s="343" t="s">
        <v>1951</v>
      </c>
      <c r="B995" s="345" t="s">
        <v>1948</v>
      </c>
      <c r="C995" s="346"/>
      <c r="D995" s="349" t="s">
        <v>59</v>
      </c>
      <c r="E995" s="318" t="s">
        <v>1453</v>
      </c>
    </row>
    <row r="996" spans="1:5" x14ac:dyDescent="0.2">
      <c r="A996" s="344"/>
      <c r="B996" s="347"/>
      <c r="C996" s="348"/>
      <c r="D996" s="350"/>
      <c r="E996" s="319" t="s">
        <v>1454</v>
      </c>
    </row>
    <row r="997" spans="1:5" x14ac:dyDescent="0.2">
      <c r="A997" s="351" t="s">
        <v>1952</v>
      </c>
      <c r="B997" s="353" t="s">
        <v>1948</v>
      </c>
      <c r="C997" s="354"/>
      <c r="D997" s="357" t="s">
        <v>59</v>
      </c>
      <c r="E997" s="316" t="s">
        <v>1453</v>
      </c>
    </row>
    <row r="998" spans="1:5" x14ac:dyDescent="0.2">
      <c r="A998" s="359"/>
      <c r="B998" s="360"/>
      <c r="C998" s="361"/>
      <c r="D998" s="362"/>
      <c r="E998" s="317" t="s">
        <v>1454</v>
      </c>
    </row>
    <row r="999" spans="1:5" x14ac:dyDescent="0.2">
      <c r="A999" s="343" t="s">
        <v>1953</v>
      </c>
      <c r="B999" s="345" t="s">
        <v>1948</v>
      </c>
      <c r="C999" s="346"/>
      <c r="D999" s="349" t="s">
        <v>59</v>
      </c>
      <c r="E999" s="318" t="s">
        <v>1453</v>
      </c>
    </row>
    <row r="1000" spans="1:5" x14ac:dyDescent="0.2">
      <c r="A1000" s="344"/>
      <c r="B1000" s="347"/>
      <c r="C1000" s="348"/>
      <c r="D1000" s="350"/>
      <c r="E1000" s="319" t="s">
        <v>1454</v>
      </c>
    </row>
    <row r="1001" spans="1:5" x14ac:dyDescent="0.2">
      <c r="A1001" s="351" t="s">
        <v>1954</v>
      </c>
      <c r="B1001" s="353" t="s">
        <v>1948</v>
      </c>
      <c r="C1001" s="354"/>
      <c r="D1001" s="357" t="s">
        <v>59</v>
      </c>
      <c r="E1001" s="316" t="s">
        <v>1453</v>
      </c>
    </row>
    <row r="1002" spans="1:5" x14ac:dyDescent="0.2">
      <c r="A1002" s="359"/>
      <c r="B1002" s="360"/>
      <c r="C1002" s="361"/>
      <c r="D1002" s="362"/>
      <c r="E1002" s="317" t="s">
        <v>1454</v>
      </c>
    </row>
    <row r="1003" spans="1:5" x14ac:dyDescent="0.2">
      <c r="A1003" s="343" t="s">
        <v>1955</v>
      </c>
      <c r="B1003" s="345" t="s">
        <v>1948</v>
      </c>
      <c r="C1003" s="346"/>
      <c r="D1003" s="349" t="s">
        <v>59</v>
      </c>
      <c r="E1003" s="318" t="s">
        <v>1453</v>
      </c>
    </row>
    <row r="1004" spans="1:5" x14ac:dyDescent="0.2">
      <c r="A1004" s="344"/>
      <c r="B1004" s="347"/>
      <c r="C1004" s="348"/>
      <c r="D1004" s="350"/>
      <c r="E1004" s="319" t="s">
        <v>1454</v>
      </c>
    </row>
    <row r="1005" spans="1:5" x14ac:dyDescent="0.2">
      <c r="A1005" s="351" t="s">
        <v>1956</v>
      </c>
      <c r="B1005" s="353" t="s">
        <v>1957</v>
      </c>
      <c r="C1005" s="354"/>
      <c r="D1005" s="357" t="s">
        <v>59</v>
      </c>
      <c r="E1005" s="316" t="s">
        <v>1453</v>
      </c>
    </row>
    <row r="1006" spans="1:5" x14ac:dyDescent="0.2">
      <c r="A1006" s="359"/>
      <c r="B1006" s="360"/>
      <c r="C1006" s="361"/>
      <c r="D1006" s="362"/>
      <c r="E1006" s="317" t="s">
        <v>1454</v>
      </c>
    </row>
    <row r="1007" spans="1:5" x14ac:dyDescent="0.2">
      <c r="A1007" s="343" t="s">
        <v>1465</v>
      </c>
      <c r="B1007" s="345" t="s">
        <v>1957</v>
      </c>
      <c r="C1007" s="346"/>
      <c r="D1007" s="349" t="s">
        <v>59</v>
      </c>
      <c r="E1007" s="318" t="s">
        <v>1453</v>
      </c>
    </row>
    <row r="1008" spans="1:5" x14ac:dyDescent="0.2">
      <c r="A1008" s="344"/>
      <c r="B1008" s="347"/>
      <c r="C1008" s="348"/>
      <c r="D1008" s="350"/>
      <c r="E1008" s="319" t="s">
        <v>1454</v>
      </c>
    </row>
    <row r="1009" spans="1:5" x14ac:dyDescent="0.2">
      <c r="A1009" s="351" t="s">
        <v>1958</v>
      </c>
      <c r="B1009" s="353" t="s">
        <v>1957</v>
      </c>
      <c r="C1009" s="354"/>
      <c r="D1009" s="357" t="s">
        <v>59</v>
      </c>
      <c r="E1009" s="316" t="s">
        <v>1453</v>
      </c>
    </row>
    <row r="1010" spans="1:5" x14ac:dyDescent="0.2">
      <c r="A1010" s="359"/>
      <c r="B1010" s="360"/>
      <c r="C1010" s="361"/>
      <c r="D1010" s="362"/>
      <c r="E1010" s="317" t="s">
        <v>1454</v>
      </c>
    </row>
    <row r="1011" spans="1:5" x14ac:dyDescent="0.2">
      <c r="A1011" s="343" t="s">
        <v>1959</v>
      </c>
      <c r="B1011" s="345" t="s">
        <v>1957</v>
      </c>
      <c r="C1011" s="346"/>
      <c r="D1011" s="349" t="s">
        <v>59</v>
      </c>
      <c r="E1011" s="318" t="s">
        <v>1453</v>
      </c>
    </row>
    <row r="1012" spans="1:5" x14ac:dyDescent="0.2">
      <c r="A1012" s="344"/>
      <c r="B1012" s="347"/>
      <c r="C1012" s="348"/>
      <c r="D1012" s="350"/>
      <c r="E1012" s="319" t="s">
        <v>1454</v>
      </c>
    </row>
    <row r="1013" spans="1:5" x14ac:dyDescent="0.2">
      <c r="A1013" s="351" t="s">
        <v>1960</v>
      </c>
      <c r="B1013" s="353" t="s">
        <v>1957</v>
      </c>
      <c r="C1013" s="354"/>
      <c r="D1013" s="357" t="s">
        <v>59</v>
      </c>
      <c r="E1013" s="316" t="s">
        <v>1453</v>
      </c>
    </row>
    <row r="1014" spans="1:5" x14ac:dyDescent="0.2">
      <c r="A1014" s="359"/>
      <c r="B1014" s="360"/>
      <c r="C1014" s="361"/>
      <c r="D1014" s="362"/>
      <c r="E1014" s="317" t="s">
        <v>1454</v>
      </c>
    </row>
    <row r="1015" spans="1:5" x14ac:dyDescent="0.2">
      <c r="A1015" s="343" t="s">
        <v>1961</v>
      </c>
      <c r="B1015" s="345" t="s">
        <v>1957</v>
      </c>
      <c r="C1015" s="346"/>
      <c r="D1015" s="349" t="s">
        <v>59</v>
      </c>
      <c r="E1015" s="318" t="s">
        <v>1453</v>
      </c>
    </row>
    <row r="1016" spans="1:5" x14ac:dyDescent="0.2">
      <c r="A1016" s="344"/>
      <c r="B1016" s="347"/>
      <c r="C1016" s="348"/>
      <c r="D1016" s="350"/>
      <c r="E1016" s="319" t="s">
        <v>1454</v>
      </c>
    </row>
    <row r="1017" spans="1:5" x14ac:dyDescent="0.2">
      <c r="A1017" s="351" t="s">
        <v>1962</v>
      </c>
      <c r="B1017" s="353" t="s">
        <v>1957</v>
      </c>
      <c r="C1017" s="354"/>
      <c r="D1017" s="357" t="s">
        <v>59</v>
      </c>
      <c r="E1017" s="316" t="s">
        <v>1453</v>
      </c>
    </row>
    <row r="1018" spans="1:5" x14ac:dyDescent="0.2">
      <c r="A1018" s="359"/>
      <c r="B1018" s="360"/>
      <c r="C1018" s="361"/>
      <c r="D1018" s="362"/>
      <c r="E1018" s="317" t="s">
        <v>1454</v>
      </c>
    </row>
    <row r="1019" spans="1:5" x14ac:dyDescent="0.2">
      <c r="A1019" s="343" t="s">
        <v>1963</v>
      </c>
      <c r="B1019" s="345" t="s">
        <v>1957</v>
      </c>
      <c r="C1019" s="346"/>
      <c r="D1019" s="349" t="s">
        <v>59</v>
      </c>
      <c r="E1019" s="318" t="s">
        <v>1453</v>
      </c>
    </row>
    <row r="1020" spans="1:5" x14ac:dyDescent="0.2">
      <c r="A1020" s="344"/>
      <c r="B1020" s="347"/>
      <c r="C1020" s="348"/>
      <c r="D1020" s="350"/>
      <c r="E1020" s="319" t="s">
        <v>1454</v>
      </c>
    </row>
    <row r="1021" spans="1:5" x14ac:dyDescent="0.2">
      <c r="A1021" s="351" t="s">
        <v>1964</v>
      </c>
      <c r="B1021" s="353" t="s">
        <v>1957</v>
      </c>
      <c r="C1021" s="354"/>
      <c r="D1021" s="357" t="s">
        <v>59</v>
      </c>
      <c r="E1021" s="316" t="s">
        <v>1453</v>
      </c>
    </row>
    <row r="1022" spans="1:5" x14ac:dyDescent="0.2">
      <c r="A1022" s="359"/>
      <c r="B1022" s="360"/>
      <c r="C1022" s="361"/>
      <c r="D1022" s="362"/>
      <c r="E1022" s="317" t="s">
        <v>1454</v>
      </c>
    </row>
    <row r="1023" spans="1:5" x14ac:dyDescent="0.2">
      <c r="A1023" s="343" t="s">
        <v>1965</v>
      </c>
      <c r="B1023" s="345" t="s">
        <v>1957</v>
      </c>
      <c r="C1023" s="346"/>
      <c r="D1023" s="349" t="s">
        <v>59</v>
      </c>
      <c r="E1023" s="318" t="s">
        <v>1453</v>
      </c>
    </row>
    <row r="1024" spans="1:5" x14ac:dyDescent="0.2">
      <c r="A1024" s="344"/>
      <c r="B1024" s="347"/>
      <c r="C1024" s="348"/>
      <c r="D1024" s="350"/>
      <c r="E1024" s="319" t="s">
        <v>1454</v>
      </c>
    </row>
    <row r="1025" spans="1:5" x14ac:dyDescent="0.2">
      <c r="A1025" s="351" t="s">
        <v>1966</v>
      </c>
      <c r="B1025" s="353" t="s">
        <v>1967</v>
      </c>
      <c r="C1025" s="354"/>
      <c r="D1025" s="357" t="s">
        <v>59</v>
      </c>
      <c r="E1025" s="316" t="s">
        <v>1453</v>
      </c>
    </row>
    <row r="1026" spans="1:5" x14ac:dyDescent="0.2">
      <c r="A1026" s="359"/>
      <c r="B1026" s="360"/>
      <c r="C1026" s="361"/>
      <c r="D1026" s="362"/>
      <c r="E1026" s="317" t="s">
        <v>1454</v>
      </c>
    </row>
    <row r="1027" spans="1:5" x14ac:dyDescent="0.2">
      <c r="A1027" s="343" t="s">
        <v>1968</v>
      </c>
      <c r="B1027" s="345" t="s">
        <v>1967</v>
      </c>
      <c r="C1027" s="346"/>
      <c r="D1027" s="349" t="s">
        <v>59</v>
      </c>
      <c r="E1027" s="318" t="s">
        <v>1453</v>
      </c>
    </row>
    <row r="1028" spans="1:5" x14ac:dyDescent="0.2">
      <c r="A1028" s="344"/>
      <c r="B1028" s="347"/>
      <c r="C1028" s="348"/>
      <c r="D1028" s="350"/>
      <c r="E1028" s="319" t="s">
        <v>1454</v>
      </c>
    </row>
    <row r="1029" spans="1:5" x14ac:dyDescent="0.2">
      <c r="A1029" s="351" t="s">
        <v>1969</v>
      </c>
      <c r="B1029" s="353" t="s">
        <v>1967</v>
      </c>
      <c r="C1029" s="354"/>
      <c r="D1029" s="357" t="s">
        <v>59</v>
      </c>
      <c r="E1029" s="316" t="s">
        <v>1453</v>
      </c>
    </row>
    <row r="1030" spans="1:5" x14ac:dyDescent="0.2">
      <c r="A1030" s="359"/>
      <c r="B1030" s="360"/>
      <c r="C1030" s="361"/>
      <c r="D1030" s="362"/>
      <c r="E1030" s="317" t="s">
        <v>1454</v>
      </c>
    </row>
    <row r="1031" spans="1:5" x14ac:dyDescent="0.2">
      <c r="A1031" s="343" t="s">
        <v>1970</v>
      </c>
      <c r="B1031" s="345" t="s">
        <v>1967</v>
      </c>
      <c r="C1031" s="346"/>
      <c r="D1031" s="349" t="s">
        <v>59</v>
      </c>
      <c r="E1031" s="318" t="s">
        <v>1453</v>
      </c>
    </row>
    <row r="1032" spans="1:5" x14ac:dyDescent="0.2">
      <c r="A1032" s="344"/>
      <c r="B1032" s="347"/>
      <c r="C1032" s="348"/>
      <c r="D1032" s="350"/>
      <c r="E1032" s="319" t="s">
        <v>1454</v>
      </c>
    </row>
    <row r="1033" spans="1:5" x14ac:dyDescent="0.2">
      <c r="A1033" s="351" t="s">
        <v>1971</v>
      </c>
      <c r="B1033" s="353" t="s">
        <v>1967</v>
      </c>
      <c r="C1033" s="354"/>
      <c r="D1033" s="357" t="s">
        <v>59</v>
      </c>
      <c r="E1033" s="316" t="s">
        <v>1453</v>
      </c>
    </row>
    <row r="1034" spans="1:5" x14ac:dyDescent="0.2">
      <c r="A1034" s="359"/>
      <c r="B1034" s="360"/>
      <c r="C1034" s="361"/>
      <c r="D1034" s="362"/>
      <c r="E1034" s="317" t="s">
        <v>1454</v>
      </c>
    </row>
    <row r="1035" spans="1:5" x14ac:dyDescent="0.2">
      <c r="A1035" s="343" t="s">
        <v>1972</v>
      </c>
      <c r="B1035" s="345" t="s">
        <v>1967</v>
      </c>
      <c r="C1035" s="346"/>
      <c r="D1035" s="349" t="s">
        <v>59</v>
      </c>
      <c r="E1035" s="318" t="s">
        <v>1453</v>
      </c>
    </row>
    <row r="1036" spans="1:5" x14ac:dyDescent="0.2">
      <c r="A1036" s="344"/>
      <c r="B1036" s="347"/>
      <c r="C1036" s="348"/>
      <c r="D1036" s="350"/>
      <c r="E1036" s="319" t="s">
        <v>1454</v>
      </c>
    </row>
    <row r="1037" spans="1:5" x14ac:dyDescent="0.2">
      <c r="A1037" s="351" t="s">
        <v>1973</v>
      </c>
      <c r="B1037" s="353" t="s">
        <v>1967</v>
      </c>
      <c r="C1037" s="354"/>
      <c r="D1037" s="357" t="s">
        <v>59</v>
      </c>
      <c r="E1037" s="316" t="s">
        <v>1453</v>
      </c>
    </row>
    <row r="1038" spans="1:5" x14ac:dyDescent="0.2">
      <c r="A1038" s="359"/>
      <c r="B1038" s="360"/>
      <c r="C1038" s="361"/>
      <c r="D1038" s="362"/>
      <c r="E1038" s="317" t="s">
        <v>1454</v>
      </c>
    </row>
    <row r="1039" spans="1:5" x14ac:dyDescent="0.2">
      <c r="A1039" s="343" t="s">
        <v>1974</v>
      </c>
      <c r="B1039" s="345" t="s">
        <v>1967</v>
      </c>
      <c r="C1039" s="346"/>
      <c r="D1039" s="349" t="s">
        <v>59</v>
      </c>
      <c r="E1039" s="318" t="s">
        <v>1453</v>
      </c>
    </row>
    <row r="1040" spans="1:5" x14ac:dyDescent="0.2">
      <c r="A1040" s="344"/>
      <c r="B1040" s="347"/>
      <c r="C1040" s="348"/>
      <c r="D1040" s="350"/>
      <c r="E1040" s="319" t="s">
        <v>1454</v>
      </c>
    </row>
    <row r="1041" spans="1:5" x14ac:dyDescent="0.2">
      <c r="A1041" s="351" t="s">
        <v>1975</v>
      </c>
      <c r="B1041" s="353" t="s">
        <v>1967</v>
      </c>
      <c r="C1041" s="354"/>
      <c r="D1041" s="357" t="s">
        <v>59</v>
      </c>
      <c r="E1041" s="316" t="s">
        <v>1453</v>
      </c>
    </row>
    <row r="1042" spans="1:5" x14ac:dyDescent="0.2">
      <c r="A1042" s="359"/>
      <c r="B1042" s="360"/>
      <c r="C1042" s="361"/>
      <c r="D1042" s="362"/>
      <c r="E1042" s="317" t="s">
        <v>1454</v>
      </c>
    </row>
    <row r="1043" spans="1:5" x14ac:dyDescent="0.2">
      <c r="A1043" s="343" t="s">
        <v>1976</v>
      </c>
      <c r="B1043" s="345" t="s">
        <v>1967</v>
      </c>
      <c r="C1043" s="346"/>
      <c r="D1043" s="349" t="s">
        <v>59</v>
      </c>
      <c r="E1043" s="318" t="s">
        <v>1453</v>
      </c>
    </row>
    <row r="1044" spans="1:5" x14ac:dyDescent="0.2">
      <c r="A1044" s="344"/>
      <c r="B1044" s="347"/>
      <c r="C1044" s="348"/>
      <c r="D1044" s="350"/>
      <c r="E1044" s="319" t="s">
        <v>1454</v>
      </c>
    </row>
    <row r="1045" spans="1:5" x14ac:dyDescent="0.2">
      <c r="A1045" s="351" t="s">
        <v>1977</v>
      </c>
      <c r="B1045" s="353" t="s">
        <v>1967</v>
      </c>
      <c r="C1045" s="354"/>
      <c r="D1045" s="357" t="s">
        <v>59</v>
      </c>
      <c r="E1045" s="316" t="s">
        <v>1453</v>
      </c>
    </row>
    <row r="1046" spans="1:5" x14ac:dyDescent="0.2">
      <c r="A1046" s="359"/>
      <c r="B1046" s="360"/>
      <c r="C1046" s="361"/>
      <c r="D1046" s="362"/>
      <c r="E1046" s="317" t="s">
        <v>1454</v>
      </c>
    </row>
    <row r="1047" spans="1:5" x14ac:dyDescent="0.2">
      <c r="A1047" s="343" t="s">
        <v>1978</v>
      </c>
      <c r="B1047" s="345" t="s">
        <v>1967</v>
      </c>
      <c r="C1047" s="346"/>
      <c r="D1047" s="349" t="s">
        <v>59</v>
      </c>
      <c r="E1047" s="318" t="s">
        <v>1453</v>
      </c>
    </row>
    <row r="1048" spans="1:5" x14ac:dyDescent="0.2">
      <c r="A1048" s="344"/>
      <c r="B1048" s="347"/>
      <c r="C1048" s="348"/>
      <c r="D1048" s="350"/>
      <c r="E1048" s="319" t="s">
        <v>1454</v>
      </c>
    </row>
    <row r="1049" spans="1:5" x14ac:dyDescent="0.2">
      <c r="A1049" s="351" t="s">
        <v>1979</v>
      </c>
      <c r="B1049" s="353" t="s">
        <v>1967</v>
      </c>
      <c r="C1049" s="354"/>
      <c r="D1049" s="357" t="s">
        <v>59</v>
      </c>
      <c r="E1049" s="316" t="s">
        <v>1453</v>
      </c>
    </row>
    <row r="1050" spans="1:5" x14ac:dyDescent="0.2">
      <c r="A1050" s="359"/>
      <c r="B1050" s="360"/>
      <c r="C1050" s="361"/>
      <c r="D1050" s="362"/>
      <c r="E1050" s="317" t="s">
        <v>1454</v>
      </c>
    </row>
    <row r="1051" spans="1:5" x14ac:dyDescent="0.2">
      <c r="A1051" s="343" t="s">
        <v>1980</v>
      </c>
      <c r="B1051" s="345" t="s">
        <v>1967</v>
      </c>
      <c r="C1051" s="346"/>
      <c r="D1051" s="349" t="s">
        <v>59</v>
      </c>
      <c r="E1051" s="318" t="s">
        <v>1453</v>
      </c>
    </row>
    <row r="1052" spans="1:5" x14ac:dyDescent="0.2">
      <c r="A1052" s="344"/>
      <c r="B1052" s="347"/>
      <c r="C1052" s="348"/>
      <c r="D1052" s="350"/>
      <c r="E1052" s="319" t="s">
        <v>1454</v>
      </c>
    </row>
    <row r="1053" spans="1:5" x14ac:dyDescent="0.2">
      <c r="A1053" s="351" t="s">
        <v>1981</v>
      </c>
      <c r="B1053" s="353" t="s">
        <v>1967</v>
      </c>
      <c r="C1053" s="354"/>
      <c r="D1053" s="357" t="s">
        <v>59</v>
      </c>
      <c r="E1053" s="316" t="s">
        <v>1453</v>
      </c>
    </row>
    <row r="1054" spans="1:5" x14ac:dyDescent="0.2">
      <c r="A1054" s="359"/>
      <c r="B1054" s="360"/>
      <c r="C1054" s="361"/>
      <c r="D1054" s="362"/>
      <c r="E1054" s="317" t="s">
        <v>1454</v>
      </c>
    </row>
    <row r="1055" spans="1:5" x14ac:dyDescent="0.2">
      <c r="A1055" s="343" t="s">
        <v>1982</v>
      </c>
      <c r="B1055" s="345" t="s">
        <v>1967</v>
      </c>
      <c r="C1055" s="346"/>
      <c r="D1055" s="349" t="s">
        <v>59</v>
      </c>
      <c r="E1055" s="318" t="s">
        <v>1453</v>
      </c>
    </row>
    <row r="1056" spans="1:5" x14ac:dyDescent="0.2">
      <c r="A1056" s="344"/>
      <c r="B1056" s="347"/>
      <c r="C1056" s="348"/>
      <c r="D1056" s="350"/>
      <c r="E1056" s="319" t="s">
        <v>1454</v>
      </c>
    </row>
    <row r="1057" spans="1:5" x14ac:dyDescent="0.2">
      <c r="A1057" s="351" t="s">
        <v>1983</v>
      </c>
      <c r="B1057" s="353" t="s">
        <v>1967</v>
      </c>
      <c r="C1057" s="354"/>
      <c r="D1057" s="357" t="s">
        <v>59</v>
      </c>
      <c r="E1057" s="316" t="s">
        <v>1453</v>
      </c>
    </row>
    <row r="1058" spans="1:5" x14ac:dyDescent="0.2">
      <c r="A1058" s="359"/>
      <c r="B1058" s="360"/>
      <c r="C1058" s="361"/>
      <c r="D1058" s="362"/>
      <c r="E1058" s="317" t="s">
        <v>1454</v>
      </c>
    </row>
    <row r="1059" spans="1:5" x14ac:dyDescent="0.2">
      <c r="A1059" s="343" t="s">
        <v>1984</v>
      </c>
      <c r="B1059" s="345" t="s">
        <v>1967</v>
      </c>
      <c r="C1059" s="346"/>
      <c r="D1059" s="349" t="s">
        <v>59</v>
      </c>
      <c r="E1059" s="318" t="s">
        <v>1453</v>
      </c>
    </row>
    <row r="1060" spans="1:5" x14ac:dyDescent="0.2">
      <c r="A1060" s="344"/>
      <c r="B1060" s="347"/>
      <c r="C1060" s="348"/>
      <c r="D1060" s="350"/>
      <c r="E1060" s="319" t="s">
        <v>1454</v>
      </c>
    </row>
    <row r="1061" spans="1:5" x14ac:dyDescent="0.2">
      <c r="A1061" s="351" t="s">
        <v>1985</v>
      </c>
      <c r="B1061" s="353" t="s">
        <v>1967</v>
      </c>
      <c r="C1061" s="354"/>
      <c r="D1061" s="357" t="s">
        <v>59</v>
      </c>
      <c r="E1061" s="316" t="s">
        <v>1453</v>
      </c>
    </row>
    <row r="1062" spans="1:5" x14ac:dyDescent="0.2">
      <c r="A1062" s="359"/>
      <c r="B1062" s="360"/>
      <c r="C1062" s="361"/>
      <c r="D1062" s="362"/>
      <c r="E1062" s="317" t="s">
        <v>1454</v>
      </c>
    </row>
    <row r="1063" spans="1:5" x14ac:dyDescent="0.2">
      <c r="A1063" s="343" t="s">
        <v>1986</v>
      </c>
      <c r="B1063" s="345" t="s">
        <v>1987</v>
      </c>
      <c r="C1063" s="346"/>
      <c r="D1063" s="349" t="s">
        <v>59</v>
      </c>
      <c r="E1063" s="318" t="s">
        <v>1453</v>
      </c>
    </row>
    <row r="1064" spans="1:5" x14ac:dyDescent="0.2">
      <c r="A1064" s="344"/>
      <c r="B1064" s="347"/>
      <c r="C1064" s="348"/>
      <c r="D1064" s="350"/>
      <c r="E1064" s="319" t="s">
        <v>1454</v>
      </c>
    </row>
    <row r="1065" spans="1:5" x14ac:dyDescent="0.2">
      <c r="A1065" s="351" t="s">
        <v>1988</v>
      </c>
      <c r="B1065" s="353" t="s">
        <v>1987</v>
      </c>
      <c r="C1065" s="354"/>
      <c r="D1065" s="357" t="s">
        <v>59</v>
      </c>
      <c r="E1065" s="316" t="s">
        <v>1453</v>
      </c>
    </row>
    <row r="1066" spans="1:5" x14ac:dyDescent="0.2">
      <c r="A1066" s="359"/>
      <c r="B1066" s="360"/>
      <c r="C1066" s="361"/>
      <c r="D1066" s="362"/>
      <c r="E1066" s="317" t="s">
        <v>1454</v>
      </c>
    </row>
    <row r="1067" spans="1:5" x14ac:dyDescent="0.2">
      <c r="A1067" s="343" t="s">
        <v>1989</v>
      </c>
      <c r="B1067" s="345" t="s">
        <v>1987</v>
      </c>
      <c r="C1067" s="346"/>
      <c r="D1067" s="349" t="s">
        <v>59</v>
      </c>
      <c r="E1067" s="318" t="s">
        <v>1453</v>
      </c>
    </row>
    <row r="1068" spans="1:5" x14ac:dyDescent="0.2">
      <c r="A1068" s="344"/>
      <c r="B1068" s="347"/>
      <c r="C1068" s="348"/>
      <c r="D1068" s="350"/>
      <c r="E1068" s="319" t="s">
        <v>1454</v>
      </c>
    </row>
    <row r="1069" spans="1:5" x14ac:dyDescent="0.2">
      <c r="A1069" s="351" t="s">
        <v>1940</v>
      </c>
      <c r="B1069" s="353" t="s">
        <v>1987</v>
      </c>
      <c r="C1069" s="354"/>
      <c r="D1069" s="357" t="s">
        <v>59</v>
      </c>
      <c r="E1069" s="316" t="s">
        <v>1453</v>
      </c>
    </row>
    <row r="1070" spans="1:5" x14ac:dyDescent="0.2">
      <c r="A1070" s="359"/>
      <c r="B1070" s="360"/>
      <c r="C1070" s="361"/>
      <c r="D1070" s="362"/>
      <c r="E1070" s="317" t="s">
        <v>1454</v>
      </c>
    </row>
    <row r="1071" spans="1:5" x14ac:dyDescent="0.2">
      <c r="A1071" s="343" t="s">
        <v>1990</v>
      </c>
      <c r="B1071" s="345" t="s">
        <v>1991</v>
      </c>
      <c r="C1071" s="346"/>
      <c r="D1071" s="349" t="s">
        <v>59</v>
      </c>
      <c r="E1071" s="318" t="s">
        <v>1453</v>
      </c>
    </row>
    <row r="1072" spans="1:5" x14ac:dyDescent="0.2">
      <c r="A1072" s="344"/>
      <c r="B1072" s="347"/>
      <c r="C1072" s="348"/>
      <c r="D1072" s="350"/>
      <c r="E1072" s="319" t="s">
        <v>1454</v>
      </c>
    </row>
    <row r="1073" spans="1:5" x14ac:dyDescent="0.2">
      <c r="A1073" s="351" t="s">
        <v>1992</v>
      </c>
      <c r="B1073" s="353" t="s">
        <v>1991</v>
      </c>
      <c r="C1073" s="354"/>
      <c r="D1073" s="357" t="s">
        <v>59</v>
      </c>
      <c r="E1073" s="316" t="s">
        <v>1453</v>
      </c>
    </row>
    <row r="1074" spans="1:5" x14ac:dyDescent="0.2">
      <c r="A1074" s="359"/>
      <c r="B1074" s="360"/>
      <c r="C1074" s="361"/>
      <c r="D1074" s="362"/>
      <c r="E1074" s="317" t="s">
        <v>1454</v>
      </c>
    </row>
    <row r="1075" spans="1:5" x14ac:dyDescent="0.2">
      <c r="A1075" s="343" t="s">
        <v>1993</v>
      </c>
      <c r="B1075" s="345" t="s">
        <v>1991</v>
      </c>
      <c r="C1075" s="346"/>
      <c r="D1075" s="349" t="s">
        <v>59</v>
      </c>
      <c r="E1075" s="318" t="s">
        <v>1453</v>
      </c>
    </row>
    <row r="1076" spans="1:5" x14ac:dyDescent="0.2">
      <c r="A1076" s="344"/>
      <c r="B1076" s="347"/>
      <c r="C1076" s="348"/>
      <c r="D1076" s="350"/>
      <c r="E1076" s="319" t="s">
        <v>1454</v>
      </c>
    </row>
    <row r="1077" spans="1:5" x14ac:dyDescent="0.2">
      <c r="A1077" s="351" t="s">
        <v>1994</v>
      </c>
      <c r="B1077" s="353" t="s">
        <v>1991</v>
      </c>
      <c r="C1077" s="354"/>
      <c r="D1077" s="357" t="s">
        <v>59</v>
      </c>
      <c r="E1077" s="316" t="s">
        <v>1453</v>
      </c>
    </row>
    <row r="1078" spans="1:5" x14ac:dyDescent="0.2">
      <c r="A1078" s="359"/>
      <c r="B1078" s="360"/>
      <c r="C1078" s="361"/>
      <c r="D1078" s="362"/>
      <c r="E1078" s="317" t="s">
        <v>1454</v>
      </c>
    </row>
    <row r="1079" spans="1:5" x14ac:dyDescent="0.2">
      <c r="A1079" s="343" t="s">
        <v>1995</v>
      </c>
      <c r="B1079" s="345" t="s">
        <v>1996</v>
      </c>
      <c r="C1079" s="346"/>
      <c r="D1079" s="349" t="s">
        <v>59</v>
      </c>
      <c r="E1079" s="318" t="s">
        <v>1453</v>
      </c>
    </row>
    <row r="1080" spans="1:5" x14ac:dyDescent="0.2">
      <c r="A1080" s="344"/>
      <c r="B1080" s="347"/>
      <c r="C1080" s="348"/>
      <c r="D1080" s="350"/>
      <c r="E1080" s="319" t="s">
        <v>1454</v>
      </c>
    </row>
    <row r="1081" spans="1:5" x14ac:dyDescent="0.2">
      <c r="A1081" s="351" t="s">
        <v>1997</v>
      </c>
      <c r="B1081" s="353" t="s">
        <v>1996</v>
      </c>
      <c r="C1081" s="354"/>
      <c r="D1081" s="357" t="s">
        <v>59</v>
      </c>
      <c r="E1081" s="316" t="s">
        <v>1453</v>
      </c>
    </row>
    <row r="1082" spans="1:5" x14ac:dyDescent="0.2">
      <c r="A1082" s="359"/>
      <c r="B1082" s="360"/>
      <c r="C1082" s="361"/>
      <c r="D1082" s="362"/>
      <c r="E1082" s="317" t="s">
        <v>1454</v>
      </c>
    </row>
    <row r="1083" spans="1:5" x14ac:dyDescent="0.2">
      <c r="A1083" s="343" t="s">
        <v>1998</v>
      </c>
      <c r="B1083" s="345" t="s">
        <v>1996</v>
      </c>
      <c r="C1083" s="346"/>
      <c r="D1083" s="349" t="s">
        <v>59</v>
      </c>
      <c r="E1083" s="318" t="s">
        <v>1453</v>
      </c>
    </row>
    <row r="1084" spans="1:5" x14ac:dyDescent="0.2">
      <c r="A1084" s="344"/>
      <c r="B1084" s="347"/>
      <c r="C1084" s="348"/>
      <c r="D1084" s="350"/>
      <c r="E1084" s="319" t="s">
        <v>1454</v>
      </c>
    </row>
    <row r="1085" spans="1:5" x14ac:dyDescent="0.2">
      <c r="A1085" s="351" t="s">
        <v>1999</v>
      </c>
      <c r="B1085" s="353" t="s">
        <v>1996</v>
      </c>
      <c r="C1085" s="354"/>
      <c r="D1085" s="357" t="s">
        <v>59</v>
      </c>
      <c r="E1085" s="316" t="s">
        <v>1453</v>
      </c>
    </row>
    <row r="1086" spans="1:5" x14ac:dyDescent="0.2">
      <c r="A1086" s="359"/>
      <c r="B1086" s="360"/>
      <c r="C1086" s="361"/>
      <c r="D1086" s="362"/>
      <c r="E1086" s="317" t="s">
        <v>1454</v>
      </c>
    </row>
    <row r="1087" spans="1:5" x14ac:dyDescent="0.2">
      <c r="A1087" s="343" t="s">
        <v>2000</v>
      </c>
      <c r="B1087" s="345" t="s">
        <v>1996</v>
      </c>
      <c r="C1087" s="346"/>
      <c r="D1087" s="349" t="s">
        <v>59</v>
      </c>
      <c r="E1087" s="318" t="s">
        <v>1453</v>
      </c>
    </row>
    <row r="1088" spans="1:5" x14ac:dyDescent="0.2">
      <c r="A1088" s="344"/>
      <c r="B1088" s="347"/>
      <c r="C1088" s="348"/>
      <c r="D1088" s="350"/>
      <c r="E1088" s="319" t="s">
        <v>1454</v>
      </c>
    </row>
    <row r="1089" spans="1:5" x14ac:dyDescent="0.2">
      <c r="A1089" s="351" t="s">
        <v>2001</v>
      </c>
      <c r="B1089" s="353" t="s">
        <v>2002</v>
      </c>
      <c r="C1089" s="354"/>
      <c r="D1089" s="357" t="s">
        <v>59</v>
      </c>
      <c r="E1089" s="316" t="s">
        <v>1453</v>
      </c>
    </row>
    <row r="1090" spans="1:5" x14ac:dyDescent="0.2">
      <c r="A1090" s="359"/>
      <c r="B1090" s="360"/>
      <c r="C1090" s="361"/>
      <c r="D1090" s="362"/>
      <c r="E1090" s="317" t="s">
        <v>1454</v>
      </c>
    </row>
    <row r="1091" spans="1:5" x14ac:dyDescent="0.2">
      <c r="A1091" s="343" t="s">
        <v>1571</v>
      </c>
      <c r="B1091" s="345" t="s">
        <v>2002</v>
      </c>
      <c r="C1091" s="346"/>
      <c r="D1091" s="349" t="s">
        <v>59</v>
      </c>
      <c r="E1091" s="318" t="s">
        <v>1453</v>
      </c>
    </row>
    <row r="1092" spans="1:5" x14ac:dyDescent="0.2">
      <c r="A1092" s="344"/>
      <c r="B1092" s="347"/>
      <c r="C1092" s="348"/>
      <c r="D1092" s="350"/>
      <c r="E1092" s="319" t="s">
        <v>1454</v>
      </c>
    </row>
    <row r="1093" spans="1:5" x14ac:dyDescent="0.2">
      <c r="A1093" s="351" t="s">
        <v>2003</v>
      </c>
      <c r="B1093" s="353" t="s">
        <v>2002</v>
      </c>
      <c r="C1093" s="354"/>
      <c r="D1093" s="357" t="s">
        <v>59</v>
      </c>
      <c r="E1093" s="316" t="s">
        <v>1453</v>
      </c>
    </row>
    <row r="1094" spans="1:5" x14ac:dyDescent="0.2">
      <c r="A1094" s="359"/>
      <c r="B1094" s="360"/>
      <c r="C1094" s="361"/>
      <c r="D1094" s="362"/>
      <c r="E1094" s="317" t="s">
        <v>1454</v>
      </c>
    </row>
    <row r="1095" spans="1:5" x14ac:dyDescent="0.2">
      <c r="A1095" s="343" t="s">
        <v>2004</v>
      </c>
      <c r="B1095" s="345" t="s">
        <v>2002</v>
      </c>
      <c r="C1095" s="346"/>
      <c r="D1095" s="349" t="s">
        <v>59</v>
      </c>
      <c r="E1095" s="318" t="s">
        <v>1453</v>
      </c>
    </row>
    <row r="1096" spans="1:5" x14ac:dyDescent="0.2">
      <c r="A1096" s="344"/>
      <c r="B1096" s="347"/>
      <c r="C1096" s="348"/>
      <c r="D1096" s="350"/>
      <c r="E1096" s="319" t="s">
        <v>1454</v>
      </c>
    </row>
    <row r="1097" spans="1:5" x14ac:dyDescent="0.2">
      <c r="A1097" s="351" t="s">
        <v>2005</v>
      </c>
      <c r="B1097" s="353" t="s">
        <v>2002</v>
      </c>
      <c r="C1097" s="354"/>
      <c r="D1097" s="357" t="s">
        <v>59</v>
      </c>
      <c r="E1097" s="316" t="s">
        <v>1453</v>
      </c>
    </row>
    <row r="1098" spans="1:5" x14ac:dyDescent="0.2">
      <c r="A1098" s="359"/>
      <c r="B1098" s="360"/>
      <c r="C1098" s="361"/>
      <c r="D1098" s="362"/>
      <c r="E1098" s="317" t="s">
        <v>1454</v>
      </c>
    </row>
    <row r="1099" spans="1:5" x14ac:dyDescent="0.2">
      <c r="A1099" s="343" t="s">
        <v>2006</v>
      </c>
      <c r="B1099" s="345" t="s">
        <v>2002</v>
      </c>
      <c r="C1099" s="346"/>
      <c r="D1099" s="349" t="s">
        <v>59</v>
      </c>
      <c r="E1099" s="318" t="s">
        <v>1453</v>
      </c>
    </row>
    <row r="1100" spans="1:5" x14ac:dyDescent="0.2">
      <c r="A1100" s="344"/>
      <c r="B1100" s="347"/>
      <c r="C1100" s="348"/>
      <c r="D1100" s="350"/>
      <c r="E1100" s="319" t="s">
        <v>1454</v>
      </c>
    </row>
    <row r="1101" spans="1:5" x14ac:dyDescent="0.2">
      <c r="A1101" s="351" t="s">
        <v>2007</v>
      </c>
      <c r="B1101" s="353" t="s">
        <v>2008</v>
      </c>
      <c r="C1101" s="354"/>
      <c r="D1101" s="357" t="s">
        <v>59</v>
      </c>
      <c r="E1101" s="316" t="s">
        <v>1453</v>
      </c>
    </row>
    <row r="1102" spans="1:5" x14ac:dyDescent="0.2">
      <c r="A1102" s="359"/>
      <c r="B1102" s="360"/>
      <c r="C1102" s="361"/>
      <c r="D1102" s="362"/>
      <c r="E1102" s="317" t="s">
        <v>1454</v>
      </c>
    </row>
    <row r="1103" spans="1:5" x14ac:dyDescent="0.2">
      <c r="A1103" s="343" t="s">
        <v>2009</v>
      </c>
      <c r="B1103" s="345" t="s">
        <v>2008</v>
      </c>
      <c r="C1103" s="346"/>
      <c r="D1103" s="349" t="s">
        <v>59</v>
      </c>
      <c r="E1103" s="318" t="s">
        <v>1453</v>
      </c>
    </row>
    <row r="1104" spans="1:5" x14ac:dyDescent="0.2">
      <c r="A1104" s="344"/>
      <c r="B1104" s="347"/>
      <c r="C1104" s="348"/>
      <c r="D1104" s="350"/>
      <c r="E1104" s="319" t="s">
        <v>1454</v>
      </c>
    </row>
    <row r="1105" spans="1:5" x14ac:dyDescent="0.2">
      <c r="A1105" s="351" t="s">
        <v>2010</v>
      </c>
      <c r="B1105" s="353" t="s">
        <v>2008</v>
      </c>
      <c r="C1105" s="354"/>
      <c r="D1105" s="357" t="s">
        <v>59</v>
      </c>
      <c r="E1105" s="316" t="s">
        <v>1453</v>
      </c>
    </row>
    <row r="1106" spans="1:5" x14ac:dyDescent="0.2">
      <c r="A1106" s="359"/>
      <c r="B1106" s="360"/>
      <c r="C1106" s="361"/>
      <c r="D1106" s="362"/>
      <c r="E1106" s="317" t="s">
        <v>1454</v>
      </c>
    </row>
    <row r="1107" spans="1:5" x14ac:dyDescent="0.2">
      <c r="A1107" s="343" t="s">
        <v>2011</v>
      </c>
      <c r="B1107" s="345" t="s">
        <v>2008</v>
      </c>
      <c r="C1107" s="346"/>
      <c r="D1107" s="349" t="s">
        <v>59</v>
      </c>
      <c r="E1107" s="318" t="s">
        <v>1453</v>
      </c>
    </row>
    <row r="1108" spans="1:5" x14ac:dyDescent="0.2">
      <c r="A1108" s="344"/>
      <c r="B1108" s="347"/>
      <c r="C1108" s="348"/>
      <c r="D1108" s="350"/>
      <c r="E1108" s="319" t="s">
        <v>1454</v>
      </c>
    </row>
    <row r="1109" spans="1:5" x14ac:dyDescent="0.2">
      <c r="A1109" s="351" t="s">
        <v>2012</v>
      </c>
      <c r="B1109" s="353" t="s">
        <v>2008</v>
      </c>
      <c r="C1109" s="354"/>
      <c r="D1109" s="357" t="s">
        <v>59</v>
      </c>
      <c r="E1109" s="316" t="s">
        <v>1453</v>
      </c>
    </row>
    <row r="1110" spans="1:5" x14ac:dyDescent="0.2">
      <c r="A1110" s="359"/>
      <c r="B1110" s="360"/>
      <c r="C1110" s="361"/>
      <c r="D1110" s="362"/>
      <c r="E1110" s="317" t="s">
        <v>1454</v>
      </c>
    </row>
    <row r="1111" spans="1:5" x14ac:dyDescent="0.2">
      <c r="A1111" s="343" t="s">
        <v>2013</v>
      </c>
      <c r="B1111" s="345" t="s">
        <v>2008</v>
      </c>
      <c r="C1111" s="346"/>
      <c r="D1111" s="349" t="s">
        <v>59</v>
      </c>
      <c r="E1111" s="318" t="s">
        <v>1453</v>
      </c>
    </row>
    <row r="1112" spans="1:5" x14ac:dyDescent="0.2">
      <c r="A1112" s="344"/>
      <c r="B1112" s="347"/>
      <c r="C1112" s="348"/>
      <c r="D1112" s="350"/>
      <c r="E1112" s="319" t="s">
        <v>1454</v>
      </c>
    </row>
    <row r="1113" spans="1:5" x14ac:dyDescent="0.2">
      <c r="A1113" s="351" t="s">
        <v>2014</v>
      </c>
      <c r="B1113" s="353" t="s">
        <v>2008</v>
      </c>
      <c r="C1113" s="354"/>
      <c r="D1113" s="357" t="s">
        <v>59</v>
      </c>
      <c r="E1113" s="316" t="s">
        <v>1453</v>
      </c>
    </row>
    <row r="1114" spans="1:5" x14ac:dyDescent="0.2">
      <c r="A1114" s="359"/>
      <c r="B1114" s="360"/>
      <c r="C1114" s="361"/>
      <c r="D1114" s="362"/>
      <c r="E1114" s="317" t="s">
        <v>1454</v>
      </c>
    </row>
    <row r="1115" spans="1:5" x14ac:dyDescent="0.2">
      <c r="A1115" s="343" t="s">
        <v>2015</v>
      </c>
      <c r="B1115" s="345" t="s">
        <v>2016</v>
      </c>
      <c r="C1115" s="346"/>
      <c r="D1115" s="349" t="s">
        <v>59</v>
      </c>
      <c r="E1115" s="318" t="s">
        <v>1453</v>
      </c>
    </row>
    <row r="1116" spans="1:5" x14ac:dyDescent="0.2">
      <c r="A1116" s="344"/>
      <c r="B1116" s="347"/>
      <c r="C1116" s="348"/>
      <c r="D1116" s="350"/>
      <c r="E1116" s="319" t="s">
        <v>1454</v>
      </c>
    </row>
    <row r="1117" spans="1:5" x14ac:dyDescent="0.2">
      <c r="A1117" s="351" t="s">
        <v>2017</v>
      </c>
      <c r="B1117" s="353" t="s">
        <v>2016</v>
      </c>
      <c r="C1117" s="354"/>
      <c r="D1117" s="357" t="s">
        <v>59</v>
      </c>
      <c r="E1117" s="316" t="s">
        <v>1453</v>
      </c>
    </row>
    <row r="1118" spans="1:5" x14ac:dyDescent="0.2">
      <c r="A1118" s="359"/>
      <c r="B1118" s="360"/>
      <c r="C1118" s="361"/>
      <c r="D1118" s="362"/>
      <c r="E1118" s="317" t="s">
        <v>1454</v>
      </c>
    </row>
    <row r="1119" spans="1:5" x14ac:dyDescent="0.2">
      <c r="A1119" s="343" t="s">
        <v>2018</v>
      </c>
      <c r="B1119" s="345" t="s">
        <v>2016</v>
      </c>
      <c r="C1119" s="346"/>
      <c r="D1119" s="349" t="s">
        <v>59</v>
      </c>
      <c r="E1119" s="318" t="s">
        <v>1453</v>
      </c>
    </row>
    <row r="1120" spans="1:5" x14ac:dyDescent="0.2">
      <c r="A1120" s="344"/>
      <c r="B1120" s="347"/>
      <c r="C1120" s="348"/>
      <c r="D1120" s="350"/>
      <c r="E1120" s="319" t="s">
        <v>1454</v>
      </c>
    </row>
    <row r="1121" spans="1:5" x14ac:dyDescent="0.2">
      <c r="A1121" s="351" t="s">
        <v>2019</v>
      </c>
      <c r="B1121" s="353" t="s">
        <v>2016</v>
      </c>
      <c r="C1121" s="354"/>
      <c r="D1121" s="357" t="s">
        <v>59</v>
      </c>
      <c r="E1121" s="316" t="s">
        <v>1453</v>
      </c>
    </row>
    <row r="1122" spans="1:5" x14ac:dyDescent="0.2">
      <c r="A1122" s="359"/>
      <c r="B1122" s="360"/>
      <c r="C1122" s="361"/>
      <c r="D1122" s="362"/>
      <c r="E1122" s="317" t="s">
        <v>1454</v>
      </c>
    </row>
    <row r="1123" spans="1:5" x14ac:dyDescent="0.2">
      <c r="A1123" s="343" t="s">
        <v>2020</v>
      </c>
      <c r="B1123" s="345" t="s">
        <v>2016</v>
      </c>
      <c r="C1123" s="346"/>
      <c r="D1123" s="349" t="s">
        <v>59</v>
      </c>
      <c r="E1123" s="318" t="s">
        <v>1453</v>
      </c>
    </row>
    <row r="1124" spans="1:5" x14ac:dyDescent="0.2">
      <c r="A1124" s="344"/>
      <c r="B1124" s="347"/>
      <c r="C1124" s="348"/>
      <c r="D1124" s="350"/>
      <c r="E1124" s="319" t="s">
        <v>1454</v>
      </c>
    </row>
    <row r="1125" spans="1:5" x14ac:dyDescent="0.2">
      <c r="A1125" s="351" t="s">
        <v>2021</v>
      </c>
      <c r="B1125" s="353" t="s">
        <v>2016</v>
      </c>
      <c r="C1125" s="354"/>
      <c r="D1125" s="357" t="s">
        <v>59</v>
      </c>
      <c r="E1125" s="316" t="s">
        <v>1453</v>
      </c>
    </row>
    <row r="1126" spans="1:5" x14ac:dyDescent="0.2">
      <c r="A1126" s="359"/>
      <c r="B1126" s="360"/>
      <c r="C1126" s="361"/>
      <c r="D1126" s="362"/>
      <c r="E1126" s="317" t="s">
        <v>1454</v>
      </c>
    </row>
    <row r="1127" spans="1:5" x14ac:dyDescent="0.2">
      <c r="A1127" s="343" t="s">
        <v>2022</v>
      </c>
      <c r="B1127" s="345" t="s">
        <v>2016</v>
      </c>
      <c r="C1127" s="346"/>
      <c r="D1127" s="349" t="s">
        <v>59</v>
      </c>
      <c r="E1127" s="318" t="s">
        <v>1453</v>
      </c>
    </row>
    <row r="1128" spans="1:5" x14ac:dyDescent="0.2">
      <c r="A1128" s="344"/>
      <c r="B1128" s="347"/>
      <c r="C1128" s="348"/>
      <c r="D1128" s="350"/>
      <c r="E1128" s="319" t="s">
        <v>1454</v>
      </c>
    </row>
    <row r="1129" spans="1:5" x14ac:dyDescent="0.2">
      <c r="A1129" s="351" t="s">
        <v>2023</v>
      </c>
      <c r="B1129" s="353" t="s">
        <v>2016</v>
      </c>
      <c r="C1129" s="354"/>
      <c r="D1129" s="357" t="s">
        <v>59</v>
      </c>
      <c r="E1129" s="316" t="s">
        <v>1453</v>
      </c>
    </row>
    <row r="1130" spans="1:5" x14ac:dyDescent="0.2">
      <c r="A1130" s="359"/>
      <c r="B1130" s="360"/>
      <c r="C1130" s="361"/>
      <c r="D1130" s="362"/>
      <c r="E1130" s="317" t="s">
        <v>1454</v>
      </c>
    </row>
    <row r="1131" spans="1:5" x14ac:dyDescent="0.2">
      <c r="A1131" s="343" t="s">
        <v>1863</v>
      </c>
      <c r="B1131" s="345"/>
      <c r="C1131" s="346"/>
      <c r="D1131" s="349" t="s">
        <v>59</v>
      </c>
      <c r="E1131" s="318" t="s">
        <v>1453</v>
      </c>
    </row>
    <row r="1132" spans="1:5" x14ac:dyDescent="0.2">
      <c r="A1132" s="344"/>
      <c r="B1132" s="347"/>
      <c r="C1132" s="348"/>
      <c r="D1132" s="350"/>
      <c r="E1132" s="319" t="s">
        <v>1454</v>
      </c>
    </row>
    <row r="1133" spans="1:5" x14ac:dyDescent="0.2">
      <c r="A1133" s="351" t="s">
        <v>1885</v>
      </c>
      <c r="B1133" s="353"/>
      <c r="C1133" s="354"/>
      <c r="D1133" s="357" t="s">
        <v>59</v>
      </c>
      <c r="E1133" s="316" t="s">
        <v>1453</v>
      </c>
    </row>
    <row r="1134" spans="1:5" x14ac:dyDescent="0.2">
      <c r="A1134" s="359"/>
      <c r="B1134" s="360"/>
      <c r="C1134" s="361"/>
      <c r="D1134" s="362"/>
      <c r="E1134" s="317" t="s">
        <v>1454</v>
      </c>
    </row>
    <row r="1135" spans="1:5" x14ac:dyDescent="0.2">
      <c r="A1135" s="343" t="s">
        <v>1891</v>
      </c>
      <c r="B1135" s="345"/>
      <c r="C1135" s="346"/>
      <c r="D1135" s="349" t="s">
        <v>59</v>
      </c>
      <c r="E1135" s="318" t="s">
        <v>1453</v>
      </c>
    </row>
    <row r="1136" spans="1:5" x14ac:dyDescent="0.2">
      <c r="A1136" s="344"/>
      <c r="B1136" s="347"/>
      <c r="C1136" s="348"/>
      <c r="D1136" s="350"/>
      <c r="E1136" s="319" t="s">
        <v>1454</v>
      </c>
    </row>
    <row r="1137" spans="1:5" x14ac:dyDescent="0.2">
      <c r="A1137" s="351" t="s">
        <v>1896</v>
      </c>
      <c r="B1137" s="353"/>
      <c r="C1137" s="354"/>
      <c r="D1137" s="357" t="s">
        <v>59</v>
      </c>
      <c r="E1137" s="316" t="s">
        <v>1453</v>
      </c>
    </row>
    <row r="1138" spans="1:5" x14ac:dyDescent="0.2">
      <c r="A1138" s="359"/>
      <c r="B1138" s="360"/>
      <c r="C1138" s="361"/>
      <c r="D1138" s="362"/>
      <c r="E1138" s="317" t="s">
        <v>1454</v>
      </c>
    </row>
    <row r="1139" spans="1:5" x14ac:dyDescent="0.2">
      <c r="A1139" s="343" t="s">
        <v>1907</v>
      </c>
      <c r="B1139" s="345"/>
      <c r="C1139" s="346"/>
      <c r="D1139" s="349" t="s">
        <v>59</v>
      </c>
      <c r="E1139" s="318" t="s">
        <v>1453</v>
      </c>
    </row>
    <row r="1140" spans="1:5" x14ac:dyDescent="0.2">
      <c r="A1140" s="344"/>
      <c r="B1140" s="347"/>
      <c r="C1140" s="348"/>
      <c r="D1140" s="350"/>
      <c r="E1140" s="319" t="s">
        <v>1454</v>
      </c>
    </row>
    <row r="1141" spans="1:5" x14ac:dyDescent="0.2">
      <c r="A1141" s="351" t="s">
        <v>1914</v>
      </c>
      <c r="B1141" s="353"/>
      <c r="C1141" s="354"/>
      <c r="D1141" s="357" t="s">
        <v>59</v>
      </c>
      <c r="E1141" s="316" t="s">
        <v>1453</v>
      </c>
    </row>
    <row r="1142" spans="1:5" x14ac:dyDescent="0.2">
      <c r="A1142" s="359"/>
      <c r="B1142" s="360"/>
      <c r="C1142" s="361"/>
      <c r="D1142" s="362"/>
      <c r="E1142" s="317" t="s">
        <v>1454</v>
      </c>
    </row>
    <row r="1143" spans="1:5" x14ac:dyDescent="0.2">
      <c r="A1143" s="343" t="s">
        <v>1922</v>
      </c>
      <c r="B1143" s="345"/>
      <c r="C1143" s="346"/>
      <c r="D1143" s="349" t="s">
        <v>59</v>
      </c>
      <c r="E1143" s="318" t="s">
        <v>1453</v>
      </c>
    </row>
    <row r="1144" spans="1:5" x14ac:dyDescent="0.2">
      <c r="A1144" s="344"/>
      <c r="B1144" s="347"/>
      <c r="C1144" s="348"/>
      <c r="D1144" s="350"/>
      <c r="E1144" s="319" t="s">
        <v>1454</v>
      </c>
    </row>
    <row r="1145" spans="1:5" x14ac:dyDescent="0.2">
      <c r="A1145" s="351" t="s">
        <v>1926</v>
      </c>
      <c r="B1145" s="353"/>
      <c r="C1145" s="354"/>
      <c r="D1145" s="357" t="s">
        <v>59</v>
      </c>
      <c r="E1145" s="316" t="s">
        <v>1453</v>
      </c>
    </row>
    <row r="1146" spans="1:5" x14ac:dyDescent="0.2">
      <c r="A1146" s="359"/>
      <c r="B1146" s="360"/>
      <c r="C1146" s="361"/>
      <c r="D1146" s="362"/>
      <c r="E1146" s="317" t="s">
        <v>1454</v>
      </c>
    </row>
    <row r="1147" spans="1:5" x14ac:dyDescent="0.2">
      <c r="A1147" s="343" t="s">
        <v>1942</v>
      </c>
      <c r="B1147" s="345"/>
      <c r="C1147" s="346"/>
      <c r="D1147" s="349" t="s">
        <v>59</v>
      </c>
      <c r="E1147" s="318" t="s">
        <v>1453</v>
      </c>
    </row>
    <row r="1148" spans="1:5" x14ac:dyDescent="0.2">
      <c r="A1148" s="344"/>
      <c r="B1148" s="347"/>
      <c r="C1148" s="348"/>
      <c r="D1148" s="350"/>
      <c r="E1148" s="319" t="s">
        <v>1454</v>
      </c>
    </row>
    <row r="1149" spans="1:5" x14ac:dyDescent="0.2">
      <c r="A1149" s="351" t="s">
        <v>1948</v>
      </c>
      <c r="B1149" s="353"/>
      <c r="C1149" s="354"/>
      <c r="D1149" s="357" t="s">
        <v>59</v>
      </c>
      <c r="E1149" s="316" t="s">
        <v>1453</v>
      </c>
    </row>
    <row r="1150" spans="1:5" x14ac:dyDescent="0.2">
      <c r="A1150" s="359"/>
      <c r="B1150" s="360"/>
      <c r="C1150" s="361"/>
      <c r="D1150" s="362"/>
      <c r="E1150" s="317" t="s">
        <v>1454</v>
      </c>
    </row>
    <row r="1151" spans="1:5" x14ac:dyDescent="0.2">
      <c r="A1151" s="343" t="s">
        <v>1957</v>
      </c>
      <c r="B1151" s="345"/>
      <c r="C1151" s="346"/>
      <c r="D1151" s="349" t="s">
        <v>59</v>
      </c>
      <c r="E1151" s="318" t="s">
        <v>1453</v>
      </c>
    </row>
    <row r="1152" spans="1:5" x14ac:dyDescent="0.2">
      <c r="A1152" s="344"/>
      <c r="B1152" s="347"/>
      <c r="C1152" s="348"/>
      <c r="D1152" s="350"/>
      <c r="E1152" s="319" t="s">
        <v>1454</v>
      </c>
    </row>
    <row r="1153" spans="1:5" x14ac:dyDescent="0.2">
      <c r="A1153" s="351" t="s">
        <v>1987</v>
      </c>
      <c r="B1153" s="353"/>
      <c r="C1153" s="354"/>
      <c r="D1153" s="357" t="s">
        <v>59</v>
      </c>
      <c r="E1153" s="316" t="s">
        <v>1453</v>
      </c>
    </row>
    <row r="1154" spans="1:5" x14ac:dyDescent="0.2">
      <c r="A1154" s="359"/>
      <c r="B1154" s="360"/>
      <c r="C1154" s="361"/>
      <c r="D1154" s="362"/>
      <c r="E1154" s="317" t="s">
        <v>1454</v>
      </c>
    </row>
    <row r="1155" spans="1:5" x14ac:dyDescent="0.2">
      <c r="A1155" s="343" t="s">
        <v>1991</v>
      </c>
      <c r="B1155" s="345"/>
      <c r="C1155" s="346"/>
      <c r="D1155" s="349" t="s">
        <v>59</v>
      </c>
      <c r="E1155" s="318" t="s">
        <v>1453</v>
      </c>
    </row>
    <row r="1156" spans="1:5" x14ac:dyDescent="0.2">
      <c r="A1156" s="344"/>
      <c r="B1156" s="347"/>
      <c r="C1156" s="348"/>
      <c r="D1156" s="350"/>
      <c r="E1156" s="319" t="s">
        <v>1454</v>
      </c>
    </row>
    <row r="1157" spans="1:5" x14ac:dyDescent="0.2">
      <c r="A1157" s="351" t="s">
        <v>1996</v>
      </c>
      <c r="B1157" s="353"/>
      <c r="C1157" s="354"/>
      <c r="D1157" s="357" t="s">
        <v>59</v>
      </c>
      <c r="E1157" s="316" t="s">
        <v>1453</v>
      </c>
    </row>
    <row r="1158" spans="1:5" x14ac:dyDescent="0.2">
      <c r="A1158" s="359"/>
      <c r="B1158" s="360"/>
      <c r="C1158" s="361"/>
      <c r="D1158" s="362"/>
      <c r="E1158" s="317" t="s">
        <v>1454</v>
      </c>
    </row>
    <row r="1159" spans="1:5" x14ac:dyDescent="0.2">
      <c r="A1159" s="343" t="s">
        <v>2002</v>
      </c>
      <c r="B1159" s="345"/>
      <c r="C1159" s="346"/>
      <c r="D1159" s="349" t="s">
        <v>59</v>
      </c>
      <c r="E1159" s="318" t="s">
        <v>1453</v>
      </c>
    </row>
    <row r="1160" spans="1:5" x14ac:dyDescent="0.2">
      <c r="A1160" s="344"/>
      <c r="B1160" s="347"/>
      <c r="C1160" s="348"/>
      <c r="D1160" s="350"/>
      <c r="E1160" s="319" t="s">
        <v>1454</v>
      </c>
    </row>
    <row r="1161" spans="1:5" x14ac:dyDescent="0.2">
      <c r="A1161" s="351" t="s">
        <v>2008</v>
      </c>
      <c r="B1161" s="353"/>
      <c r="C1161" s="354"/>
      <c r="D1161" s="357" t="s">
        <v>59</v>
      </c>
      <c r="E1161" s="316" t="s">
        <v>1453</v>
      </c>
    </row>
    <row r="1162" spans="1:5" x14ac:dyDescent="0.2">
      <c r="A1162" s="359"/>
      <c r="B1162" s="360"/>
      <c r="C1162" s="361"/>
      <c r="D1162" s="362"/>
      <c r="E1162" s="317" t="s">
        <v>1454</v>
      </c>
    </row>
    <row r="1163" spans="1:5" x14ac:dyDescent="0.2">
      <c r="A1163" s="343" t="s">
        <v>1967</v>
      </c>
      <c r="B1163" s="345"/>
      <c r="C1163" s="346"/>
      <c r="D1163" s="349" t="s">
        <v>59</v>
      </c>
      <c r="E1163" s="318" t="s">
        <v>1453</v>
      </c>
    </row>
    <row r="1164" spans="1:5" x14ac:dyDescent="0.2">
      <c r="A1164" s="344"/>
      <c r="B1164" s="347"/>
      <c r="C1164" s="348"/>
      <c r="D1164" s="350"/>
      <c r="E1164" s="319" t="s">
        <v>1454</v>
      </c>
    </row>
    <row r="1165" spans="1:5" x14ac:dyDescent="0.2">
      <c r="A1165" s="351" t="s">
        <v>1973</v>
      </c>
      <c r="B1165" s="353" t="s">
        <v>1922</v>
      </c>
      <c r="C1165" s="354"/>
      <c r="D1165" s="357" t="s">
        <v>59</v>
      </c>
      <c r="E1165" s="316" t="s">
        <v>1453</v>
      </c>
    </row>
    <row r="1166" spans="1:5" x14ac:dyDescent="0.2">
      <c r="A1166" s="359"/>
      <c r="B1166" s="360"/>
      <c r="C1166" s="361"/>
      <c r="D1166" s="362"/>
      <c r="E1166" s="317" t="s">
        <v>1454</v>
      </c>
    </row>
    <row r="1167" spans="1:5" x14ac:dyDescent="0.2">
      <c r="A1167" s="343" t="s">
        <v>2024</v>
      </c>
      <c r="B1167" s="345" t="s">
        <v>1863</v>
      </c>
      <c r="C1167" s="346"/>
      <c r="D1167" s="349" t="s">
        <v>59</v>
      </c>
      <c r="E1167" s="318" t="s">
        <v>1453</v>
      </c>
    </row>
    <row r="1168" spans="1:5" x14ac:dyDescent="0.2">
      <c r="A1168" s="344"/>
      <c r="B1168" s="347"/>
      <c r="C1168" s="348"/>
      <c r="D1168" s="350"/>
      <c r="E1168" s="319" t="s">
        <v>1454</v>
      </c>
    </row>
    <row r="1169" spans="1:5" x14ac:dyDescent="0.2">
      <c r="A1169" s="351" t="s">
        <v>2025</v>
      </c>
      <c r="B1169" s="353" t="s">
        <v>1885</v>
      </c>
      <c r="C1169" s="354"/>
      <c r="D1169" s="357" t="s">
        <v>59</v>
      </c>
      <c r="E1169" s="316" t="s">
        <v>1453</v>
      </c>
    </row>
    <row r="1170" spans="1:5" x14ac:dyDescent="0.2">
      <c r="A1170" s="359"/>
      <c r="B1170" s="360"/>
      <c r="C1170" s="361"/>
      <c r="D1170" s="362"/>
      <c r="E1170" s="317" t="s">
        <v>1454</v>
      </c>
    </row>
    <row r="1171" spans="1:5" x14ac:dyDescent="0.2">
      <c r="A1171" s="343" t="s">
        <v>1773</v>
      </c>
      <c r="B1171" s="345" t="s">
        <v>1891</v>
      </c>
      <c r="C1171" s="346"/>
      <c r="D1171" s="349" t="s">
        <v>59</v>
      </c>
      <c r="E1171" s="318" t="s">
        <v>1453</v>
      </c>
    </row>
    <row r="1172" spans="1:5" x14ac:dyDescent="0.2">
      <c r="A1172" s="344"/>
      <c r="B1172" s="347"/>
      <c r="C1172" s="348"/>
      <c r="D1172" s="350"/>
      <c r="E1172" s="319" t="s">
        <v>1454</v>
      </c>
    </row>
    <row r="1173" spans="1:5" x14ac:dyDescent="0.2">
      <c r="A1173" s="351" t="s">
        <v>2026</v>
      </c>
      <c r="B1173" s="353" t="s">
        <v>1896</v>
      </c>
      <c r="C1173" s="354"/>
      <c r="D1173" s="357" t="s">
        <v>59</v>
      </c>
      <c r="E1173" s="316" t="s">
        <v>1453</v>
      </c>
    </row>
    <row r="1174" spans="1:5" x14ac:dyDescent="0.2">
      <c r="A1174" s="359"/>
      <c r="B1174" s="360"/>
      <c r="C1174" s="361"/>
      <c r="D1174" s="362"/>
      <c r="E1174" s="317" t="s">
        <v>1454</v>
      </c>
    </row>
    <row r="1175" spans="1:5" x14ac:dyDescent="0.2">
      <c r="A1175" s="343" t="s">
        <v>1583</v>
      </c>
      <c r="B1175" s="345" t="s">
        <v>1907</v>
      </c>
      <c r="C1175" s="346"/>
      <c r="D1175" s="349" t="s">
        <v>59</v>
      </c>
      <c r="E1175" s="318" t="s">
        <v>1453</v>
      </c>
    </row>
    <row r="1176" spans="1:5" x14ac:dyDescent="0.2">
      <c r="A1176" s="344"/>
      <c r="B1176" s="347"/>
      <c r="C1176" s="348"/>
      <c r="D1176" s="350"/>
      <c r="E1176" s="319" t="s">
        <v>1454</v>
      </c>
    </row>
    <row r="1177" spans="1:5" x14ac:dyDescent="0.2">
      <c r="A1177" s="351" t="s">
        <v>2027</v>
      </c>
      <c r="B1177" s="353" t="s">
        <v>1926</v>
      </c>
      <c r="C1177" s="354"/>
      <c r="D1177" s="357" t="s">
        <v>59</v>
      </c>
      <c r="E1177" s="316" t="s">
        <v>1453</v>
      </c>
    </row>
    <row r="1178" spans="1:5" x14ac:dyDescent="0.2">
      <c r="A1178" s="359"/>
      <c r="B1178" s="360"/>
      <c r="C1178" s="361"/>
      <c r="D1178" s="362"/>
      <c r="E1178" s="317" t="s">
        <v>1454</v>
      </c>
    </row>
    <row r="1179" spans="1:5" x14ac:dyDescent="0.2">
      <c r="A1179" s="343" t="s">
        <v>2028</v>
      </c>
      <c r="B1179" s="345" t="s">
        <v>1926</v>
      </c>
      <c r="C1179" s="346"/>
      <c r="D1179" s="349" t="s">
        <v>59</v>
      </c>
      <c r="E1179" s="318" t="s">
        <v>1453</v>
      </c>
    </row>
    <row r="1180" spans="1:5" x14ac:dyDescent="0.2">
      <c r="A1180" s="344"/>
      <c r="B1180" s="347"/>
      <c r="C1180" s="348"/>
      <c r="D1180" s="350"/>
      <c r="E1180" s="319" t="s">
        <v>1454</v>
      </c>
    </row>
    <row r="1181" spans="1:5" x14ac:dyDescent="0.2">
      <c r="A1181" s="351" t="s">
        <v>2029</v>
      </c>
      <c r="B1181" s="353" t="s">
        <v>1942</v>
      </c>
      <c r="C1181" s="354"/>
      <c r="D1181" s="357" t="s">
        <v>59</v>
      </c>
      <c r="E1181" s="316" t="s">
        <v>1453</v>
      </c>
    </row>
    <row r="1182" spans="1:5" x14ac:dyDescent="0.2">
      <c r="A1182" s="359"/>
      <c r="B1182" s="360"/>
      <c r="C1182" s="361"/>
      <c r="D1182" s="362"/>
      <c r="E1182" s="317" t="s">
        <v>1454</v>
      </c>
    </row>
    <row r="1183" spans="1:5" x14ac:dyDescent="0.2">
      <c r="A1183" s="343" t="s">
        <v>2030</v>
      </c>
      <c r="B1183" s="345" t="s">
        <v>1957</v>
      </c>
      <c r="C1183" s="346"/>
      <c r="D1183" s="349" t="s">
        <v>59</v>
      </c>
      <c r="E1183" s="318" t="s">
        <v>1453</v>
      </c>
    </row>
    <row r="1184" spans="1:5" x14ac:dyDescent="0.2">
      <c r="A1184" s="344"/>
      <c r="B1184" s="347"/>
      <c r="C1184" s="348"/>
      <c r="D1184" s="350"/>
      <c r="E1184" s="319" t="s">
        <v>1454</v>
      </c>
    </row>
    <row r="1185" spans="1:5" x14ac:dyDescent="0.2">
      <c r="A1185" s="351" t="s">
        <v>2031</v>
      </c>
      <c r="B1185" s="353" t="s">
        <v>1967</v>
      </c>
      <c r="C1185" s="354"/>
      <c r="D1185" s="357" t="s">
        <v>59</v>
      </c>
      <c r="E1185" s="316" t="s">
        <v>1453</v>
      </c>
    </row>
    <row r="1186" spans="1:5" x14ac:dyDescent="0.2">
      <c r="A1186" s="359"/>
      <c r="B1186" s="360"/>
      <c r="C1186" s="361"/>
      <c r="D1186" s="362"/>
      <c r="E1186" s="317" t="s">
        <v>1454</v>
      </c>
    </row>
    <row r="1187" spans="1:5" x14ac:dyDescent="0.2">
      <c r="A1187" s="343" t="s">
        <v>2032</v>
      </c>
      <c r="B1187" s="345" t="s">
        <v>1863</v>
      </c>
      <c r="C1187" s="346"/>
      <c r="D1187" s="349" t="s">
        <v>59</v>
      </c>
      <c r="E1187" s="318" t="s">
        <v>1453</v>
      </c>
    </row>
    <row r="1188" spans="1:5" x14ac:dyDescent="0.2">
      <c r="A1188" s="344"/>
      <c r="B1188" s="347"/>
      <c r="C1188" s="348"/>
      <c r="D1188" s="350"/>
      <c r="E1188" s="319" t="s">
        <v>1454</v>
      </c>
    </row>
    <row r="1189" spans="1:5" x14ac:dyDescent="0.2">
      <c r="A1189" s="351" t="s">
        <v>2033</v>
      </c>
      <c r="B1189" s="353" t="s">
        <v>1914</v>
      </c>
      <c r="C1189" s="354"/>
      <c r="D1189" s="357" t="s">
        <v>59</v>
      </c>
      <c r="E1189" s="316" t="s">
        <v>1453</v>
      </c>
    </row>
    <row r="1190" spans="1:5" x14ac:dyDescent="0.2">
      <c r="A1190" s="359"/>
      <c r="B1190" s="360"/>
      <c r="C1190" s="361"/>
      <c r="D1190" s="362"/>
      <c r="E1190" s="317" t="s">
        <v>1454</v>
      </c>
    </row>
    <row r="1191" spans="1:5" x14ac:dyDescent="0.2">
      <c r="A1191" s="343" t="s">
        <v>2034</v>
      </c>
      <c r="B1191" s="345" t="s">
        <v>1948</v>
      </c>
      <c r="C1191" s="346"/>
      <c r="D1191" s="349" t="s">
        <v>59</v>
      </c>
      <c r="E1191" s="318" t="s">
        <v>1453</v>
      </c>
    </row>
    <row r="1192" spans="1:5" x14ac:dyDescent="0.2">
      <c r="A1192" s="344"/>
      <c r="B1192" s="347"/>
      <c r="C1192" s="348"/>
      <c r="D1192" s="350"/>
      <c r="E1192" s="319" t="s">
        <v>1454</v>
      </c>
    </row>
    <row r="1193" spans="1:5" x14ac:dyDescent="0.2">
      <c r="A1193" s="351" t="s">
        <v>2035</v>
      </c>
      <c r="B1193" s="353" t="s">
        <v>1948</v>
      </c>
      <c r="C1193" s="354"/>
      <c r="D1193" s="357" t="s">
        <v>59</v>
      </c>
      <c r="E1193" s="316" t="s">
        <v>1453</v>
      </c>
    </row>
    <row r="1194" spans="1:5" x14ac:dyDescent="0.2">
      <c r="A1194" s="359"/>
      <c r="B1194" s="360"/>
      <c r="C1194" s="361"/>
      <c r="D1194" s="362"/>
      <c r="E1194" s="317" t="s">
        <v>1454</v>
      </c>
    </row>
    <row r="1195" spans="1:5" x14ac:dyDescent="0.2">
      <c r="A1195" s="343" t="s">
        <v>2016</v>
      </c>
      <c r="B1195" s="345"/>
      <c r="C1195" s="346"/>
      <c r="D1195" s="349" t="s">
        <v>59</v>
      </c>
      <c r="E1195" s="318" t="s">
        <v>1453</v>
      </c>
    </row>
    <row r="1196" spans="1:5" x14ac:dyDescent="0.2">
      <c r="A1196" s="344"/>
      <c r="B1196" s="347"/>
      <c r="C1196" s="348"/>
      <c r="D1196" s="350"/>
      <c r="E1196" s="319" t="s">
        <v>1454</v>
      </c>
    </row>
    <row r="1197" spans="1:5" x14ac:dyDescent="0.2">
      <c r="A1197" s="351" t="s">
        <v>2036</v>
      </c>
      <c r="B1197" s="353" t="s">
        <v>1863</v>
      </c>
      <c r="C1197" s="354"/>
      <c r="D1197" s="357" t="s">
        <v>59</v>
      </c>
      <c r="E1197" s="316" t="s">
        <v>1453</v>
      </c>
    </row>
    <row r="1198" spans="1:5" x14ac:dyDescent="0.2">
      <c r="A1198" s="359"/>
      <c r="B1198" s="360"/>
      <c r="C1198" s="361"/>
      <c r="D1198" s="362"/>
      <c r="E1198" s="317" t="s">
        <v>1454</v>
      </c>
    </row>
    <row r="1199" spans="1:5" x14ac:dyDescent="0.2">
      <c r="A1199" s="343" t="s">
        <v>2037</v>
      </c>
      <c r="B1199" s="345" t="s">
        <v>1863</v>
      </c>
      <c r="C1199" s="346"/>
      <c r="D1199" s="349" t="s">
        <v>59</v>
      </c>
      <c r="E1199" s="318" t="s">
        <v>1453</v>
      </c>
    </row>
    <row r="1200" spans="1:5" x14ac:dyDescent="0.2">
      <c r="A1200" s="344"/>
      <c r="B1200" s="347"/>
      <c r="C1200" s="348"/>
      <c r="D1200" s="350"/>
      <c r="E1200" s="319" t="s">
        <v>1454</v>
      </c>
    </row>
    <row r="1201" spans="1:5" x14ac:dyDescent="0.2">
      <c r="A1201" s="351" t="s">
        <v>2038</v>
      </c>
      <c r="B1201" s="353" t="s">
        <v>1863</v>
      </c>
      <c r="C1201" s="354"/>
      <c r="D1201" s="357" t="s">
        <v>59</v>
      </c>
      <c r="E1201" s="316" t="s">
        <v>1453</v>
      </c>
    </row>
    <row r="1202" spans="1:5" x14ac:dyDescent="0.2">
      <c r="A1202" s="359"/>
      <c r="B1202" s="360"/>
      <c r="C1202" s="361"/>
      <c r="D1202" s="362"/>
      <c r="E1202" s="317" t="s">
        <v>1454</v>
      </c>
    </row>
    <row r="1203" spans="1:5" x14ac:dyDescent="0.2">
      <c r="A1203" s="343" t="s">
        <v>2039</v>
      </c>
      <c r="B1203" s="345" t="s">
        <v>1896</v>
      </c>
      <c r="C1203" s="346"/>
      <c r="D1203" s="349" t="s">
        <v>59</v>
      </c>
      <c r="E1203" s="318" t="s">
        <v>1453</v>
      </c>
    </row>
    <row r="1204" spans="1:5" x14ac:dyDescent="0.2">
      <c r="A1204" s="344"/>
      <c r="B1204" s="347"/>
      <c r="C1204" s="348"/>
      <c r="D1204" s="350"/>
      <c r="E1204" s="319" t="s">
        <v>1454</v>
      </c>
    </row>
    <row r="1205" spans="1:5" x14ac:dyDescent="0.2">
      <c r="A1205" s="351" t="s">
        <v>2040</v>
      </c>
      <c r="B1205" s="353"/>
      <c r="C1205" s="354"/>
      <c r="D1205" s="357" t="s">
        <v>60</v>
      </c>
      <c r="E1205" s="316" t="s">
        <v>1453</v>
      </c>
    </row>
    <row r="1206" spans="1:5" x14ac:dyDescent="0.2">
      <c r="A1206" s="359"/>
      <c r="B1206" s="360"/>
      <c r="C1206" s="361"/>
      <c r="D1206" s="362"/>
      <c r="E1206" s="317" t="s">
        <v>1454</v>
      </c>
    </row>
    <row r="1207" spans="1:5" x14ac:dyDescent="0.2">
      <c r="A1207" s="343" t="s">
        <v>2041</v>
      </c>
      <c r="B1207" s="345"/>
      <c r="C1207" s="346"/>
      <c r="D1207" s="349" t="s">
        <v>60</v>
      </c>
      <c r="E1207" s="318" t="s">
        <v>1453</v>
      </c>
    </row>
    <row r="1208" spans="1:5" x14ac:dyDescent="0.2">
      <c r="A1208" s="344"/>
      <c r="B1208" s="347"/>
      <c r="C1208" s="348"/>
      <c r="D1208" s="350"/>
      <c r="E1208" s="319" t="s">
        <v>1454</v>
      </c>
    </row>
    <row r="1209" spans="1:5" x14ac:dyDescent="0.2">
      <c r="A1209" s="351" t="s">
        <v>2042</v>
      </c>
      <c r="B1209" s="353"/>
      <c r="C1209" s="354"/>
      <c r="D1209" s="357" t="s">
        <v>60</v>
      </c>
      <c r="E1209" s="316" t="s">
        <v>1453</v>
      </c>
    </row>
    <row r="1210" spans="1:5" x14ac:dyDescent="0.2">
      <c r="A1210" s="359"/>
      <c r="B1210" s="360"/>
      <c r="C1210" s="361"/>
      <c r="D1210" s="362"/>
      <c r="E1210" s="317" t="s">
        <v>1454</v>
      </c>
    </row>
    <row r="1211" spans="1:5" x14ac:dyDescent="0.2">
      <c r="A1211" s="343" t="s">
        <v>2043</v>
      </c>
      <c r="B1211" s="345"/>
      <c r="C1211" s="346"/>
      <c r="D1211" s="349" t="s">
        <v>60</v>
      </c>
      <c r="E1211" s="318" t="s">
        <v>1453</v>
      </c>
    </row>
    <row r="1212" spans="1:5" x14ac:dyDescent="0.2">
      <c r="A1212" s="344"/>
      <c r="B1212" s="347"/>
      <c r="C1212" s="348"/>
      <c r="D1212" s="350"/>
      <c r="E1212" s="319" t="s">
        <v>1454</v>
      </c>
    </row>
    <row r="1213" spans="1:5" x14ac:dyDescent="0.2">
      <c r="A1213" s="351" t="s">
        <v>2044</v>
      </c>
      <c r="B1213" s="353"/>
      <c r="C1213" s="354"/>
      <c r="D1213" s="357" t="s">
        <v>60</v>
      </c>
      <c r="E1213" s="316" t="s">
        <v>1453</v>
      </c>
    </row>
    <row r="1214" spans="1:5" x14ac:dyDescent="0.2">
      <c r="A1214" s="359"/>
      <c r="B1214" s="360"/>
      <c r="C1214" s="361"/>
      <c r="D1214" s="362"/>
      <c r="E1214" s="317" t="s">
        <v>1454</v>
      </c>
    </row>
    <row r="1215" spans="1:5" x14ac:dyDescent="0.2">
      <c r="A1215" s="343" t="s">
        <v>2045</v>
      </c>
      <c r="B1215" s="345"/>
      <c r="C1215" s="346"/>
      <c r="D1215" s="349" t="s">
        <v>60</v>
      </c>
      <c r="E1215" s="318" t="s">
        <v>1453</v>
      </c>
    </row>
    <row r="1216" spans="1:5" x14ac:dyDescent="0.2">
      <c r="A1216" s="344"/>
      <c r="B1216" s="347"/>
      <c r="C1216" s="348"/>
      <c r="D1216" s="350"/>
      <c r="E1216" s="319" t="s">
        <v>1454</v>
      </c>
    </row>
    <row r="1217" spans="1:5" x14ac:dyDescent="0.2">
      <c r="A1217" s="351" t="s">
        <v>2046</v>
      </c>
      <c r="B1217" s="353"/>
      <c r="C1217" s="354"/>
      <c r="D1217" s="357" t="s">
        <v>60</v>
      </c>
      <c r="E1217" s="316" t="s">
        <v>1453</v>
      </c>
    </row>
    <row r="1218" spans="1:5" x14ac:dyDescent="0.2">
      <c r="A1218" s="359"/>
      <c r="B1218" s="360"/>
      <c r="C1218" s="361"/>
      <c r="D1218" s="362"/>
      <c r="E1218" s="317" t="s">
        <v>1454</v>
      </c>
    </row>
    <row r="1219" spans="1:5" x14ac:dyDescent="0.2">
      <c r="A1219" s="343" t="s">
        <v>2047</v>
      </c>
      <c r="B1219" s="345"/>
      <c r="C1219" s="346"/>
      <c r="D1219" s="349" t="s">
        <v>60</v>
      </c>
      <c r="E1219" s="318" t="s">
        <v>1453</v>
      </c>
    </row>
    <row r="1220" spans="1:5" x14ac:dyDescent="0.2">
      <c r="A1220" s="344"/>
      <c r="B1220" s="347"/>
      <c r="C1220" s="348"/>
      <c r="D1220" s="350"/>
      <c r="E1220" s="319" t="s">
        <v>1454</v>
      </c>
    </row>
    <row r="1221" spans="1:5" x14ac:dyDescent="0.2">
      <c r="A1221" s="351" t="s">
        <v>2048</v>
      </c>
      <c r="B1221" s="353" t="s">
        <v>2049</v>
      </c>
      <c r="C1221" s="354"/>
      <c r="D1221" s="357" t="s">
        <v>60</v>
      </c>
      <c r="E1221" s="316" t="s">
        <v>1453</v>
      </c>
    </row>
    <row r="1222" spans="1:5" x14ac:dyDescent="0.2">
      <c r="A1222" s="359"/>
      <c r="B1222" s="360"/>
      <c r="C1222" s="361"/>
      <c r="D1222" s="362"/>
      <c r="E1222" s="317" t="s">
        <v>1454</v>
      </c>
    </row>
    <row r="1223" spans="1:5" x14ac:dyDescent="0.2">
      <c r="A1223" s="343" t="s">
        <v>1943</v>
      </c>
      <c r="B1223" s="345" t="s">
        <v>2049</v>
      </c>
      <c r="C1223" s="346"/>
      <c r="D1223" s="349" t="s">
        <v>60</v>
      </c>
      <c r="E1223" s="318" t="s">
        <v>1453</v>
      </c>
    </row>
    <row r="1224" spans="1:5" x14ac:dyDescent="0.2">
      <c r="A1224" s="344"/>
      <c r="B1224" s="347"/>
      <c r="C1224" s="348"/>
      <c r="D1224" s="350"/>
      <c r="E1224" s="319" t="s">
        <v>1454</v>
      </c>
    </row>
    <row r="1225" spans="1:5" x14ac:dyDescent="0.2">
      <c r="A1225" s="351" t="s">
        <v>2050</v>
      </c>
      <c r="B1225" s="353" t="s">
        <v>2049</v>
      </c>
      <c r="C1225" s="354"/>
      <c r="D1225" s="357" t="s">
        <v>60</v>
      </c>
      <c r="E1225" s="316" t="s">
        <v>1453</v>
      </c>
    </row>
    <row r="1226" spans="1:5" x14ac:dyDescent="0.2">
      <c r="A1226" s="359"/>
      <c r="B1226" s="360"/>
      <c r="C1226" s="361"/>
      <c r="D1226" s="362"/>
      <c r="E1226" s="317" t="s">
        <v>1454</v>
      </c>
    </row>
    <row r="1227" spans="1:5" x14ac:dyDescent="0.2">
      <c r="A1227" s="343" t="s">
        <v>2051</v>
      </c>
      <c r="B1227" s="345" t="s">
        <v>2049</v>
      </c>
      <c r="C1227" s="346"/>
      <c r="D1227" s="349" t="s">
        <v>60</v>
      </c>
      <c r="E1227" s="318" t="s">
        <v>1453</v>
      </c>
    </row>
    <row r="1228" spans="1:5" x14ac:dyDescent="0.2">
      <c r="A1228" s="344"/>
      <c r="B1228" s="347"/>
      <c r="C1228" s="348"/>
      <c r="D1228" s="350"/>
      <c r="E1228" s="319" t="s">
        <v>1454</v>
      </c>
    </row>
    <row r="1229" spans="1:5" x14ac:dyDescent="0.2">
      <c r="A1229" s="351" t="s">
        <v>2052</v>
      </c>
      <c r="B1229" s="353" t="s">
        <v>2049</v>
      </c>
      <c r="C1229" s="354"/>
      <c r="D1229" s="357" t="s">
        <v>60</v>
      </c>
      <c r="E1229" s="316" t="s">
        <v>1453</v>
      </c>
    </row>
    <row r="1230" spans="1:5" x14ac:dyDescent="0.2">
      <c r="A1230" s="359"/>
      <c r="B1230" s="360"/>
      <c r="C1230" s="361"/>
      <c r="D1230" s="362"/>
      <c r="E1230" s="317" t="s">
        <v>1454</v>
      </c>
    </row>
    <row r="1231" spans="1:5" x14ac:dyDescent="0.2">
      <c r="A1231" s="343" t="s">
        <v>2053</v>
      </c>
      <c r="B1231" s="345" t="s">
        <v>2049</v>
      </c>
      <c r="C1231" s="346"/>
      <c r="D1231" s="349" t="s">
        <v>60</v>
      </c>
      <c r="E1231" s="318" t="s">
        <v>1453</v>
      </c>
    </row>
    <row r="1232" spans="1:5" x14ac:dyDescent="0.2">
      <c r="A1232" s="344"/>
      <c r="B1232" s="347"/>
      <c r="C1232" s="348"/>
      <c r="D1232" s="350"/>
      <c r="E1232" s="319" t="s">
        <v>1454</v>
      </c>
    </row>
    <row r="1233" spans="1:5" x14ac:dyDescent="0.2">
      <c r="A1233" s="351" t="s">
        <v>2054</v>
      </c>
      <c r="B1233" s="353" t="s">
        <v>2049</v>
      </c>
      <c r="C1233" s="354"/>
      <c r="D1233" s="357" t="s">
        <v>60</v>
      </c>
      <c r="E1233" s="316" t="s">
        <v>1453</v>
      </c>
    </row>
    <row r="1234" spans="1:5" x14ac:dyDescent="0.2">
      <c r="A1234" s="359"/>
      <c r="B1234" s="360"/>
      <c r="C1234" s="361"/>
      <c r="D1234" s="362"/>
      <c r="E1234" s="317" t="s">
        <v>1454</v>
      </c>
    </row>
    <row r="1235" spans="1:5" x14ac:dyDescent="0.2">
      <c r="A1235" s="343" t="s">
        <v>2055</v>
      </c>
      <c r="B1235" s="345" t="s">
        <v>2049</v>
      </c>
      <c r="C1235" s="346"/>
      <c r="D1235" s="349" t="s">
        <v>60</v>
      </c>
      <c r="E1235" s="318" t="s">
        <v>1453</v>
      </c>
    </row>
    <row r="1236" spans="1:5" x14ac:dyDescent="0.2">
      <c r="A1236" s="344"/>
      <c r="B1236" s="347"/>
      <c r="C1236" s="348"/>
      <c r="D1236" s="350"/>
      <c r="E1236" s="319" t="s">
        <v>1454</v>
      </c>
    </row>
    <row r="1237" spans="1:5" x14ac:dyDescent="0.2">
      <c r="A1237" s="351" t="s">
        <v>2056</v>
      </c>
      <c r="B1237" s="353" t="s">
        <v>2049</v>
      </c>
      <c r="C1237" s="354"/>
      <c r="D1237" s="357" t="s">
        <v>60</v>
      </c>
      <c r="E1237" s="316" t="s">
        <v>1453</v>
      </c>
    </row>
    <row r="1238" spans="1:5" x14ac:dyDescent="0.2">
      <c r="A1238" s="359"/>
      <c r="B1238" s="360"/>
      <c r="C1238" s="361"/>
      <c r="D1238" s="362"/>
      <c r="E1238" s="317" t="s">
        <v>1454</v>
      </c>
    </row>
    <row r="1239" spans="1:5" x14ac:dyDescent="0.2">
      <c r="A1239" s="343" t="s">
        <v>1963</v>
      </c>
      <c r="B1239" s="345" t="s">
        <v>2049</v>
      </c>
      <c r="C1239" s="346"/>
      <c r="D1239" s="349" t="s">
        <v>60</v>
      </c>
      <c r="E1239" s="318" t="s">
        <v>1453</v>
      </c>
    </row>
    <row r="1240" spans="1:5" x14ac:dyDescent="0.2">
      <c r="A1240" s="344"/>
      <c r="B1240" s="347"/>
      <c r="C1240" s="348"/>
      <c r="D1240" s="350"/>
      <c r="E1240" s="319" t="s">
        <v>1454</v>
      </c>
    </row>
    <row r="1241" spans="1:5" x14ac:dyDescent="0.2">
      <c r="A1241" s="351" t="s">
        <v>2057</v>
      </c>
      <c r="B1241" s="353" t="s">
        <v>2049</v>
      </c>
      <c r="C1241" s="354"/>
      <c r="D1241" s="357" t="s">
        <v>60</v>
      </c>
      <c r="E1241" s="316" t="s">
        <v>1453</v>
      </c>
    </row>
    <row r="1242" spans="1:5" x14ac:dyDescent="0.2">
      <c r="A1242" s="359"/>
      <c r="B1242" s="360"/>
      <c r="C1242" s="361"/>
      <c r="D1242" s="362"/>
      <c r="E1242" s="317" t="s">
        <v>1454</v>
      </c>
    </row>
    <row r="1243" spans="1:5" x14ac:dyDescent="0.2">
      <c r="A1243" s="343" t="s">
        <v>2058</v>
      </c>
      <c r="B1243" s="345" t="s">
        <v>2049</v>
      </c>
      <c r="C1243" s="346"/>
      <c r="D1243" s="349" t="s">
        <v>60</v>
      </c>
      <c r="E1243" s="318" t="s">
        <v>1453</v>
      </c>
    </row>
    <row r="1244" spans="1:5" x14ac:dyDescent="0.2">
      <c r="A1244" s="344"/>
      <c r="B1244" s="347"/>
      <c r="C1244" s="348"/>
      <c r="D1244" s="350"/>
      <c r="E1244" s="319" t="s">
        <v>1454</v>
      </c>
    </row>
    <row r="1245" spans="1:5" x14ac:dyDescent="0.2">
      <c r="A1245" s="351" t="s">
        <v>2059</v>
      </c>
      <c r="B1245" s="353" t="s">
        <v>2049</v>
      </c>
      <c r="C1245" s="354"/>
      <c r="D1245" s="357" t="s">
        <v>60</v>
      </c>
      <c r="E1245" s="316" t="s">
        <v>1453</v>
      </c>
    </row>
    <row r="1246" spans="1:5" x14ac:dyDescent="0.2">
      <c r="A1246" s="359"/>
      <c r="B1246" s="360"/>
      <c r="C1246" s="361"/>
      <c r="D1246" s="362"/>
      <c r="E1246" s="317" t="s">
        <v>1454</v>
      </c>
    </row>
    <row r="1247" spans="1:5" x14ac:dyDescent="0.2">
      <c r="A1247" s="343" t="s">
        <v>2060</v>
      </c>
      <c r="B1247" s="345" t="s">
        <v>2049</v>
      </c>
      <c r="C1247" s="346"/>
      <c r="D1247" s="349" t="s">
        <v>60</v>
      </c>
      <c r="E1247" s="318" t="s">
        <v>1453</v>
      </c>
    </row>
    <row r="1248" spans="1:5" x14ac:dyDescent="0.2">
      <c r="A1248" s="344"/>
      <c r="B1248" s="347"/>
      <c r="C1248" s="348"/>
      <c r="D1248" s="350"/>
      <c r="E1248" s="319" t="s">
        <v>1454</v>
      </c>
    </row>
    <row r="1249" spans="1:5" x14ac:dyDescent="0.2">
      <c r="A1249" s="351" t="s">
        <v>2061</v>
      </c>
      <c r="B1249" s="353" t="s">
        <v>2049</v>
      </c>
      <c r="C1249" s="354"/>
      <c r="D1249" s="357" t="s">
        <v>60</v>
      </c>
      <c r="E1249" s="316" t="s">
        <v>1453</v>
      </c>
    </row>
    <row r="1250" spans="1:5" x14ac:dyDescent="0.2">
      <c r="A1250" s="359"/>
      <c r="B1250" s="360"/>
      <c r="C1250" s="361"/>
      <c r="D1250" s="362"/>
      <c r="E1250" s="317" t="s">
        <v>1454</v>
      </c>
    </row>
    <row r="1251" spans="1:5" x14ac:dyDescent="0.2">
      <c r="A1251" s="343" t="s">
        <v>2062</v>
      </c>
      <c r="B1251" s="345" t="s">
        <v>2049</v>
      </c>
      <c r="C1251" s="346"/>
      <c r="D1251" s="349" t="s">
        <v>60</v>
      </c>
      <c r="E1251" s="318" t="s">
        <v>1453</v>
      </c>
    </row>
    <row r="1252" spans="1:5" x14ac:dyDescent="0.2">
      <c r="A1252" s="344"/>
      <c r="B1252" s="347"/>
      <c r="C1252" s="348"/>
      <c r="D1252" s="350"/>
      <c r="E1252" s="319" t="s">
        <v>1454</v>
      </c>
    </row>
    <row r="1253" spans="1:5" x14ac:dyDescent="0.2">
      <c r="A1253" s="351" t="s">
        <v>2063</v>
      </c>
      <c r="B1253" s="353" t="s">
        <v>2049</v>
      </c>
      <c r="C1253" s="354"/>
      <c r="D1253" s="357" t="s">
        <v>60</v>
      </c>
      <c r="E1253" s="316" t="s">
        <v>1453</v>
      </c>
    </row>
    <row r="1254" spans="1:5" x14ac:dyDescent="0.2">
      <c r="A1254" s="359"/>
      <c r="B1254" s="360"/>
      <c r="C1254" s="361"/>
      <c r="D1254" s="362"/>
      <c r="E1254" s="317" t="s">
        <v>1454</v>
      </c>
    </row>
    <row r="1255" spans="1:5" x14ac:dyDescent="0.2">
      <c r="A1255" s="343" t="s">
        <v>2064</v>
      </c>
      <c r="B1255" s="345" t="s">
        <v>2065</v>
      </c>
      <c r="C1255" s="346"/>
      <c r="D1255" s="349" t="s">
        <v>60</v>
      </c>
      <c r="E1255" s="318" t="s">
        <v>1453</v>
      </c>
    </row>
    <row r="1256" spans="1:5" x14ac:dyDescent="0.2">
      <c r="A1256" s="344"/>
      <c r="B1256" s="347"/>
      <c r="C1256" s="348"/>
      <c r="D1256" s="350"/>
      <c r="E1256" s="319" t="s">
        <v>1454</v>
      </c>
    </row>
    <row r="1257" spans="1:5" x14ac:dyDescent="0.2">
      <c r="A1257" s="351" t="s">
        <v>2066</v>
      </c>
      <c r="B1257" s="353" t="s">
        <v>2065</v>
      </c>
      <c r="C1257" s="354"/>
      <c r="D1257" s="357" t="s">
        <v>60</v>
      </c>
      <c r="E1257" s="316" t="s">
        <v>1453</v>
      </c>
    </row>
    <row r="1258" spans="1:5" x14ac:dyDescent="0.2">
      <c r="A1258" s="359"/>
      <c r="B1258" s="360"/>
      <c r="C1258" s="361"/>
      <c r="D1258" s="362"/>
      <c r="E1258" s="317" t="s">
        <v>1454</v>
      </c>
    </row>
    <row r="1259" spans="1:5" x14ac:dyDescent="0.2">
      <c r="A1259" s="343" t="s">
        <v>2067</v>
      </c>
      <c r="B1259" s="345" t="s">
        <v>2065</v>
      </c>
      <c r="C1259" s="346"/>
      <c r="D1259" s="349" t="s">
        <v>60</v>
      </c>
      <c r="E1259" s="318" t="s">
        <v>1453</v>
      </c>
    </row>
    <row r="1260" spans="1:5" x14ac:dyDescent="0.2">
      <c r="A1260" s="344"/>
      <c r="B1260" s="347"/>
      <c r="C1260" s="348"/>
      <c r="D1260" s="350"/>
      <c r="E1260" s="319" t="s">
        <v>1454</v>
      </c>
    </row>
    <row r="1261" spans="1:5" x14ac:dyDescent="0.2">
      <c r="A1261" s="351" t="s">
        <v>2068</v>
      </c>
      <c r="B1261" s="353" t="s">
        <v>2065</v>
      </c>
      <c r="C1261" s="354"/>
      <c r="D1261" s="357" t="s">
        <v>60</v>
      </c>
      <c r="E1261" s="316" t="s">
        <v>1453</v>
      </c>
    </row>
    <row r="1262" spans="1:5" x14ac:dyDescent="0.2">
      <c r="A1262" s="359"/>
      <c r="B1262" s="360"/>
      <c r="C1262" s="361"/>
      <c r="D1262" s="362"/>
      <c r="E1262" s="317" t="s">
        <v>1454</v>
      </c>
    </row>
    <row r="1263" spans="1:5" x14ac:dyDescent="0.2">
      <c r="A1263" s="343" t="s">
        <v>2069</v>
      </c>
      <c r="B1263" s="345" t="s">
        <v>2065</v>
      </c>
      <c r="C1263" s="346"/>
      <c r="D1263" s="349" t="s">
        <v>60</v>
      </c>
      <c r="E1263" s="318" t="s">
        <v>1453</v>
      </c>
    </row>
    <row r="1264" spans="1:5" x14ac:dyDescent="0.2">
      <c r="A1264" s="344"/>
      <c r="B1264" s="347"/>
      <c r="C1264" s="348"/>
      <c r="D1264" s="350"/>
      <c r="E1264" s="319" t="s">
        <v>1454</v>
      </c>
    </row>
    <row r="1265" spans="1:5" x14ac:dyDescent="0.2">
      <c r="A1265" s="351" t="s">
        <v>2070</v>
      </c>
      <c r="B1265" s="353" t="s">
        <v>2065</v>
      </c>
      <c r="C1265" s="354"/>
      <c r="D1265" s="357" t="s">
        <v>60</v>
      </c>
      <c r="E1265" s="316" t="s">
        <v>1453</v>
      </c>
    </row>
    <row r="1266" spans="1:5" x14ac:dyDescent="0.2">
      <c r="A1266" s="359"/>
      <c r="B1266" s="360"/>
      <c r="C1266" s="361"/>
      <c r="D1266" s="362"/>
      <c r="E1266" s="317" t="s">
        <v>2071</v>
      </c>
    </row>
    <row r="1267" spans="1:5" x14ac:dyDescent="0.2">
      <c r="A1267" s="343" t="s">
        <v>2072</v>
      </c>
      <c r="B1267" s="345" t="s">
        <v>2065</v>
      </c>
      <c r="C1267" s="346"/>
      <c r="D1267" s="349" t="s">
        <v>60</v>
      </c>
      <c r="E1267" s="318" t="s">
        <v>1453</v>
      </c>
    </row>
    <row r="1268" spans="1:5" x14ac:dyDescent="0.2">
      <c r="A1268" s="344"/>
      <c r="B1268" s="347"/>
      <c r="C1268" s="348"/>
      <c r="D1268" s="350"/>
      <c r="E1268" s="319" t="s">
        <v>1454</v>
      </c>
    </row>
    <row r="1269" spans="1:5" x14ac:dyDescent="0.2">
      <c r="A1269" s="351" t="s">
        <v>2073</v>
      </c>
      <c r="B1269" s="353" t="s">
        <v>2065</v>
      </c>
      <c r="C1269" s="354"/>
      <c r="D1269" s="357" t="s">
        <v>60</v>
      </c>
      <c r="E1269" s="316" t="s">
        <v>1453</v>
      </c>
    </row>
    <row r="1270" spans="1:5" x14ac:dyDescent="0.2">
      <c r="A1270" s="359"/>
      <c r="B1270" s="360"/>
      <c r="C1270" s="361"/>
      <c r="D1270" s="362"/>
      <c r="E1270" s="317" t="s">
        <v>2071</v>
      </c>
    </row>
    <row r="1271" spans="1:5" x14ac:dyDescent="0.2">
      <c r="A1271" s="343" t="s">
        <v>2074</v>
      </c>
      <c r="B1271" s="345" t="s">
        <v>2065</v>
      </c>
      <c r="C1271" s="346"/>
      <c r="D1271" s="349" t="s">
        <v>60</v>
      </c>
      <c r="E1271" s="318" t="s">
        <v>1453</v>
      </c>
    </row>
    <row r="1272" spans="1:5" x14ac:dyDescent="0.2">
      <c r="A1272" s="344"/>
      <c r="B1272" s="347"/>
      <c r="C1272" s="348"/>
      <c r="D1272" s="350"/>
      <c r="E1272" s="319" t="s">
        <v>1454</v>
      </c>
    </row>
    <row r="1273" spans="1:5" x14ac:dyDescent="0.2">
      <c r="A1273" s="351" t="s">
        <v>2075</v>
      </c>
      <c r="B1273" s="353" t="s">
        <v>2065</v>
      </c>
      <c r="C1273" s="354"/>
      <c r="D1273" s="357" t="s">
        <v>60</v>
      </c>
      <c r="E1273" s="316" t="s">
        <v>1453</v>
      </c>
    </row>
    <row r="1274" spans="1:5" x14ac:dyDescent="0.2">
      <c r="A1274" s="359"/>
      <c r="B1274" s="360"/>
      <c r="C1274" s="361"/>
      <c r="D1274" s="362"/>
      <c r="E1274" s="317" t="s">
        <v>1454</v>
      </c>
    </row>
    <row r="1275" spans="1:5" x14ac:dyDescent="0.2">
      <c r="A1275" s="343" t="s">
        <v>2076</v>
      </c>
      <c r="B1275" s="345" t="s">
        <v>2077</v>
      </c>
      <c r="C1275" s="346"/>
      <c r="D1275" s="349" t="s">
        <v>60</v>
      </c>
      <c r="E1275" s="318" t="s">
        <v>1453</v>
      </c>
    </row>
    <row r="1276" spans="1:5" x14ac:dyDescent="0.2">
      <c r="A1276" s="344"/>
      <c r="B1276" s="347"/>
      <c r="C1276" s="348"/>
      <c r="D1276" s="350"/>
      <c r="E1276" s="319" t="s">
        <v>1454</v>
      </c>
    </row>
    <row r="1277" spans="1:5" x14ac:dyDescent="0.2">
      <c r="A1277" s="351" t="s">
        <v>2078</v>
      </c>
      <c r="B1277" s="353" t="s">
        <v>2077</v>
      </c>
      <c r="C1277" s="354"/>
      <c r="D1277" s="357" t="s">
        <v>60</v>
      </c>
      <c r="E1277" s="316" t="s">
        <v>1453</v>
      </c>
    </row>
    <row r="1278" spans="1:5" x14ac:dyDescent="0.2">
      <c r="A1278" s="359"/>
      <c r="B1278" s="360"/>
      <c r="C1278" s="361"/>
      <c r="D1278" s="362"/>
      <c r="E1278" s="317" t="s">
        <v>1454</v>
      </c>
    </row>
    <row r="1279" spans="1:5" x14ac:dyDescent="0.2">
      <c r="A1279" s="343" t="s">
        <v>2079</v>
      </c>
      <c r="B1279" s="345" t="s">
        <v>2077</v>
      </c>
      <c r="C1279" s="346"/>
      <c r="D1279" s="349" t="s">
        <v>60</v>
      </c>
      <c r="E1279" s="318" t="s">
        <v>1453</v>
      </c>
    </row>
    <row r="1280" spans="1:5" x14ac:dyDescent="0.2">
      <c r="A1280" s="344"/>
      <c r="B1280" s="347"/>
      <c r="C1280" s="348"/>
      <c r="D1280" s="350"/>
      <c r="E1280" s="319" t="s">
        <v>1454</v>
      </c>
    </row>
    <row r="1281" spans="1:5" x14ac:dyDescent="0.2">
      <c r="A1281" s="351" t="s">
        <v>2080</v>
      </c>
      <c r="B1281" s="353" t="s">
        <v>2077</v>
      </c>
      <c r="C1281" s="354"/>
      <c r="D1281" s="357" t="s">
        <v>60</v>
      </c>
      <c r="E1281" s="316" t="s">
        <v>1453</v>
      </c>
    </row>
    <row r="1282" spans="1:5" x14ac:dyDescent="0.2">
      <c r="A1282" s="359"/>
      <c r="B1282" s="360"/>
      <c r="C1282" s="361"/>
      <c r="D1282" s="362"/>
      <c r="E1282" s="317" t="s">
        <v>1454</v>
      </c>
    </row>
    <row r="1283" spans="1:5" x14ac:dyDescent="0.2">
      <c r="A1283" s="343" t="s">
        <v>2081</v>
      </c>
      <c r="B1283" s="345" t="s">
        <v>2077</v>
      </c>
      <c r="C1283" s="346"/>
      <c r="D1283" s="349" t="s">
        <v>60</v>
      </c>
      <c r="E1283" s="318" t="s">
        <v>1453</v>
      </c>
    </row>
    <row r="1284" spans="1:5" x14ac:dyDescent="0.2">
      <c r="A1284" s="344"/>
      <c r="B1284" s="347"/>
      <c r="C1284" s="348"/>
      <c r="D1284" s="350"/>
      <c r="E1284" s="319" t="s">
        <v>1454</v>
      </c>
    </row>
    <row r="1285" spans="1:5" x14ac:dyDescent="0.2">
      <c r="A1285" s="351" t="s">
        <v>2082</v>
      </c>
      <c r="B1285" s="353" t="s">
        <v>2077</v>
      </c>
      <c r="C1285" s="354"/>
      <c r="D1285" s="357" t="s">
        <v>60</v>
      </c>
      <c r="E1285" s="316" t="s">
        <v>1453</v>
      </c>
    </row>
    <row r="1286" spans="1:5" x14ac:dyDescent="0.2">
      <c r="A1286" s="359"/>
      <c r="B1286" s="360"/>
      <c r="C1286" s="361"/>
      <c r="D1286" s="362"/>
      <c r="E1286" s="317" t="s">
        <v>1454</v>
      </c>
    </row>
    <row r="1287" spans="1:5" x14ac:dyDescent="0.2">
      <c r="A1287" s="343" t="s">
        <v>2083</v>
      </c>
      <c r="B1287" s="345" t="s">
        <v>2077</v>
      </c>
      <c r="C1287" s="346"/>
      <c r="D1287" s="349" t="s">
        <v>60</v>
      </c>
      <c r="E1287" s="318" t="s">
        <v>1453</v>
      </c>
    </row>
    <row r="1288" spans="1:5" x14ac:dyDescent="0.2">
      <c r="A1288" s="344"/>
      <c r="B1288" s="347"/>
      <c r="C1288" s="348"/>
      <c r="D1288" s="350"/>
      <c r="E1288" s="319" t="s">
        <v>1454</v>
      </c>
    </row>
    <row r="1289" spans="1:5" x14ac:dyDescent="0.2">
      <c r="A1289" s="351" t="s">
        <v>2084</v>
      </c>
      <c r="B1289" s="353" t="s">
        <v>2049</v>
      </c>
      <c r="C1289" s="354"/>
      <c r="D1289" s="357" t="s">
        <v>60</v>
      </c>
      <c r="E1289" s="316" t="s">
        <v>1453</v>
      </c>
    </row>
    <row r="1290" spans="1:5" x14ac:dyDescent="0.2">
      <c r="A1290" s="359"/>
      <c r="B1290" s="360"/>
      <c r="C1290" s="361"/>
      <c r="D1290" s="362"/>
      <c r="E1290" s="317" t="s">
        <v>1454</v>
      </c>
    </row>
    <row r="1291" spans="1:5" x14ac:dyDescent="0.2">
      <c r="A1291" s="343" t="s">
        <v>2085</v>
      </c>
      <c r="B1291" s="345" t="s">
        <v>2077</v>
      </c>
      <c r="C1291" s="346"/>
      <c r="D1291" s="349" t="s">
        <v>60</v>
      </c>
      <c r="E1291" s="318" t="s">
        <v>1453</v>
      </c>
    </row>
    <row r="1292" spans="1:5" x14ac:dyDescent="0.2">
      <c r="A1292" s="344"/>
      <c r="B1292" s="347"/>
      <c r="C1292" s="348"/>
      <c r="D1292" s="350"/>
      <c r="E1292" s="319" t="s">
        <v>1454</v>
      </c>
    </row>
    <row r="1293" spans="1:5" x14ac:dyDescent="0.2">
      <c r="A1293" s="351" t="s">
        <v>2086</v>
      </c>
      <c r="B1293" s="353" t="s">
        <v>2077</v>
      </c>
      <c r="C1293" s="354"/>
      <c r="D1293" s="357" t="s">
        <v>60</v>
      </c>
      <c r="E1293" s="316" t="s">
        <v>1453</v>
      </c>
    </row>
    <row r="1294" spans="1:5" x14ac:dyDescent="0.2">
      <c r="A1294" s="359"/>
      <c r="B1294" s="360"/>
      <c r="C1294" s="361"/>
      <c r="D1294" s="362"/>
      <c r="E1294" s="317" t="s">
        <v>1454</v>
      </c>
    </row>
    <row r="1295" spans="1:5" x14ac:dyDescent="0.2">
      <c r="A1295" s="343" t="s">
        <v>2087</v>
      </c>
      <c r="B1295" s="345" t="s">
        <v>2077</v>
      </c>
      <c r="C1295" s="346"/>
      <c r="D1295" s="349" t="s">
        <v>60</v>
      </c>
      <c r="E1295" s="318" t="s">
        <v>1453</v>
      </c>
    </row>
    <row r="1296" spans="1:5" x14ac:dyDescent="0.2">
      <c r="A1296" s="344"/>
      <c r="B1296" s="347"/>
      <c r="C1296" s="348"/>
      <c r="D1296" s="350"/>
      <c r="E1296" s="319" t="s">
        <v>1454</v>
      </c>
    </row>
    <row r="1297" spans="1:5" x14ac:dyDescent="0.2">
      <c r="A1297" s="351" t="s">
        <v>2088</v>
      </c>
      <c r="B1297" s="353" t="s">
        <v>2077</v>
      </c>
      <c r="C1297" s="354"/>
      <c r="D1297" s="357" t="s">
        <v>60</v>
      </c>
      <c r="E1297" s="316" t="s">
        <v>1453</v>
      </c>
    </row>
    <row r="1298" spans="1:5" x14ac:dyDescent="0.2">
      <c r="A1298" s="359"/>
      <c r="B1298" s="360"/>
      <c r="C1298" s="361"/>
      <c r="D1298" s="362"/>
      <c r="E1298" s="317" t="s">
        <v>1454</v>
      </c>
    </row>
    <row r="1299" spans="1:5" x14ac:dyDescent="0.2">
      <c r="A1299" s="343" t="s">
        <v>2089</v>
      </c>
      <c r="B1299" s="345" t="s">
        <v>2077</v>
      </c>
      <c r="C1299" s="346"/>
      <c r="D1299" s="349" t="s">
        <v>60</v>
      </c>
      <c r="E1299" s="318" t="s">
        <v>1453</v>
      </c>
    </row>
    <row r="1300" spans="1:5" x14ac:dyDescent="0.2">
      <c r="A1300" s="344"/>
      <c r="B1300" s="347"/>
      <c r="C1300" s="348"/>
      <c r="D1300" s="350"/>
      <c r="E1300" s="319" t="s">
        <v>1454</v>
      </c>
    </row>
    <row r="1301" spans="1:5" x14ac:dyDescent="0.2">
      <c r="A1301" s="351" t="s">
        <v>2090</v>
      </c>
      <c r="B1301" s="353" t="s">
        <v>2077</v>
      </c>
      <c r="C1301" s="354"/>
      <c r="D1301" s="357" t="s">
        <v>60</v>
      </c>
      <c r="E1301" s="316" t="s">
        <v>1453</v>
      </c>
    </row>
    <row r="1302" spans="1:5" x14ac:dyDescent="0.2">
      <c r="A1302" s="359"/>
      <c r="B1302" s="360"/>
      <c r="C1302" s="361"/>
      <c r="D1302" s="362"/>
      <c r="E1302" s="317" t="s">
        <v>1454</v>
      </c>
    </row>
    <row r="1303" spans="1:5" x14ac:dyDescent="0.2">
      <c r="A1303" s="343" t="s">
        <v>2091</v>
      </c>
      <c r="B1303" s="345" t="s">
        <v>2077</v>
      </c>
      <c r="C1303" s="346"/>
      <c r="D1303" s="349" t="s">
        <v>60</v>
      </c>
      <c r="E1303" s="318" t="s">
        <v>1453</v>
      </c>
    </row>
    <row r="1304" spans="1:5" x14ac:dyDescent="0.2">
      <c r="A1304" s="344"/>
      <c r="B1304" s="347"/>
      <c r="C1304" s="348"/>
      <c r="D1304" s="350"/>
      <c r="E1304" s="319" t="s">
        <v>1454</v>
      </c>
    </row>
    <row r="1305" spans="1:5" x14ac:dyDescent="0.2">
      <c r="A1305" s="351" t="s">
        <v>2092</v>
      </c>
      <c r="B1305" s="353" t="s">
        <v>2093</v>
      </c>
      <c r="C1305" s="354"/>
      <c r="D1305" s="357" t="s">
        <v>60</v>
      </c>
      <c r="E1305" s="316" t="s">
        <v>1453</v>
      </c>
    </row>
    <row r="1306" spans="1:5" x14ac:dyDescent="0.2">
      <c r="A1306" s="359"/>
      <c r="B1306" s="360"/>
      <c r="C1306" s="361"/>
      <c r="D1306" s="362"/>
      <c r="E1306" s="317" t="s">
        <v>1454</v>
      </c>
    </row>
    <row r="1307" spans="1:5" x14ac:dyDescent="0.2">
      <c r="A1307" s="343" t="s">
        <v>2094</v>
      </c>
      <c r="B1307" s="345" t="s">
        <v>2093</v>
      </c>
      <c r="C1307" s="346"/>
      <c r="D1307" s="349" t="s">
        <v>60</v>
      </c>
      <c r="E1307" s="318" t="s">
        <v>1453</v>
      </c>
    </row>
    <row r="1308" spans="1:5" x14ac:dyDescent="0.2">
      <c r="A1308" s="344"/>
      <c r="B1308" s="347"/>
      <c r="C1308" s="348"/>
      <c r="D1308" s="350"/>
      <c r="E1308" s="319" t="s">
        <v>1454</v>
      </c>
    </row>
    <row r="1309" spans="1:5" x14ac:dyDescent="0.2">
      <c r="A1309" s="351" t="s">
        <v>2095</v>
      </c>
      <c r="B1309" s="353" t="s">
        <v>2096</v>
      </c>
      <c r="C1309" s="354"/>
      <c r="D1309" s="357" t="s">
        <v>60</v>
      </c>
      <c r="E1309" s="316" t="s">
        <v>1453</v>
      </c>
    </row>
    <row r="1310" spans="1:5" x14ac:dyDescent="0.2">
      <c r="A1310" s="359"/>
      <c r="B1310" s="360"/>
      <c r="C1310" s="361"/>
      <c r="D1310" s="362"/>
      <c r="E1310" s="317" t="s">
        <v>1454</v>
      </c>
    </row>
    <row r="1311" spans="1:5" x14ac:dyDescent="0.2">
      <c r="A1311" s="343" t="s">
        <v>2097</v>
      </c>
      <c r="B1311" s="345" t="s">
        <v>2096</v>
      </c>
      <c r="C1311" s="346"/>
      <c r="D1311" s="349" t="s">
        <v>60</v>
      </c>
      <c r="E1311" s="318" t="s">
        <v>1453</v>
      </c>
    </row>
    <row r="1312" spans="1:5" x14ac:dyDescent="0.2">
      <c r="A1312" s="344"/>
      <c r="B1312" s="347"/>
      <c r="C1312" s="348"/>
      <c r="D1312" s="350"/>
      <c r="E1312" s="319" t="s">
        <v>1454</v>
      </c>
    </row>
    <row r="1313" spans="1:5" x14ac:dyDescent="0.2">
      <c r="A1313" s="351" t="s">
        <v>2098</v>
      </c>
      <c r="B1313" s="353" t="s">
        <v>2096</v>
      </c>
      <c r="C1313" s="354"/>
      <c r="D1313" s="357" t="s">
        <v>60</v>
      </c>
      <c r="E1313" s="316" t="s">
        <v>1453</v>
      </c>
    </row>
    <row r="1314" spans="1:5" x14ac:dyDescent="0.2">
      <c r="A1314" s="359"/>
      <c r="B1314" s="360"/>
      <c r="C1314" s="361"/>
      <c r="D1314" s="362"/>
      <c r="E1314" s="317" t="s">
        <v>1454</v>
      </c>
    </row>
    <row r="1315" spans="1:5" x14ac:dyDescent="0.2">
      <c r="A1315" s="343" t="s">
        <v>2099</v>
      </c>
      <c r="B1315" s="345" t="s">
        <v>2096</v>
      </c>
      <c r="C1315" s="346"/>
      <c r="D1315" s="349" t="s">
        <v>60</v>
      </c>
      <c r="E1315" s="318" t="s">
        <v>1453</v>
      </c>
    </row>
    <row r="1316" spans="1:5" x14ac:dyDescent="0.2">
      <c r="A1316" s="344"/>
      <c r="B1316" s="347"/>
      <c r="C1316" s="348"/>
      <c r="D1316" s="350"/>
      <c r="E1316" s="319" t="s">
        <v>1454</v>
      </c>
    </row>
    <row r="1317" spans="1:5" x14ac:dyDescent="0.2">
      <c r="A1317" s="351" t="s">
        <v>2100</v>
      </c>
      <c r="B1317" s="353" t="s">
        <v>2093</v>
      </c>
      <c r="C1317" s="354"/>
      <c r="D1317" s="357" t="s">
        <v>60</v>
      </c>
      <c r="E1317" s="316" t="s">
        <v>1453</v>
      </c>
    </row>
    <row r="1318" spans="1:5" x14ac:dyDescent="0.2">
      <c r="A1318" s="359"/>
      <c r="B1318" s="360"/>
      <c r="C1318" s="361"/>
      <c r="D1318" s="362"/>
      <c r="E1318" s="317" t="s">
        <v>1454</v>
      </c>
    </row>
    <row r="1319" spans="1:5" x14ac:dyDescent="0.2">
      <c r="A1319" s="343" t="s">
        <v>2101</v>
      </c>
      <c r="B1319" s="345" t="s">
        <v>2093</v>
      </c>
      <c r="C1319" s="346"/>
      <c r="D1319" s="349" t="s">
        <v>60</v>
      </c>
      <c r="E1319" s="318" t="s">
        <v>1453</v>
      </c>
    </row>
    <row r="1320" spans="1:5" x14ac:dyDescent="0.2">
      <c r="A1320" s="344"/>
      <c r="B1320" s="347"/>
      <c r="C1320" s="348"/>
      <c r="D1320" s="350"/>
      <c r="E1320" s="319" t="s">
        <v>1454</v>
      </c>
    </row>
    <row r="1321" spans="1:5" x14ac:dyDescent="0.2">
      <c r="A1321" s="351" t="s">
        <v>2102</v>
      </c>
      <c r="B1321" s="353" t="s">
        <v>2093</v>
      </c>
      <c r="C1321" s="354"/>
      <c r="D1321" s="357" t="s">
        <v>60</v>
      </c>
      <c r="E1321" s="316" t="s">
        <v>1453</v>
      </c>
    </row>
    <row r="1322" spans="1:5" x14ac:dyDescent="0.2">
      <c r="A1322" s="359"/>
      <c r="B1322" s="360"/>
      <c r="C1322" s="361"/>
      <c r="D1322" s="362"/>
      <c r="E1322" s="317" t="s">
        <v>1454</v>
      </c>
    </row>
    <row r="1323" spans="1:5" x14ac:dyDescent="0.2">
      <c r="A1323" s="343" t="s">
        <v>2103</v>
      </c>
      <c r="B1323" s="345" t="s">
        <v>2104</v>
      </c>
      <c r="C1323" s="346"/>
      <c r="D1323" s="349" t="s">
        <v>60</v>
      </c>
      <c r="E1323" s="318" t="s">
        <v>1453</v>
      </c>
    </row>
    <row r="1324" spans="1:5" x14ac:dyDescent="0.2">
      <c r="A1324" s="344"/>
      <c r="B1324" s="347"/>
      <c r="C1324" s="348"/>
      <c r="D1324" s="350"/>
      <c r="E1324" s="319" t="s">
        <v>1454</v>
      </c>
    </row>
    <row r="1325" spans="1:5" x14ac:dyDescent="0.2">
      <c r="A1325" s="351" t="s">
        <v>2105</v>
      </c>
      <c r="B1325" s="353" t="s">
        <v>2104</v>
      </c>
      <c r="C1325" s="354"/>
      <c r="D1325" s="357" t="s">
        <v>60</v>
      </c>
      <c r="E1325" s="316" t="s">
        <v>1453</v>
      </c>
    </row>
    <row r="1326" spans="1:5" x14ac:dyDescent="0.2">
      <c r="A1326" s="359"/>
      <c r="B1326" s="360"/>
      <c r="C1326" s="361"/>
      <c r="D1326" s="362"/>
      <c r="E1326" s="317" t="s">
        <v>1454</v>
      </c>
    </row>
    <row r="1327" spans="1:5" x14ac:dyDescent="0.2">
      <c r="A1327" s="343" t="s">
        <v>2106</v>
      </c>
      <c r="B1327" s="345" t="s">
        <v>2104</v>
      </c>
      <c r="C1327" s="346"/>
      <c r="D1327" s="349" t="s">
        <v>60</v>
      </c>
      <c r="E1327" s="318" t="s">
        <v>1453</v>
      </c>
    </row>
    <row r="1328" spans="1:5" x14ac:dyDescent="0.2">
      <c r="A1328" s="344"/>
      <c r="B1328" s="347"/>
      <c r="C1328" s="348"/>
      <c r="D1328" s="350"/>
      <c r="E1328" s="319" t="s">
        <v>1454</v>
      </c>
    </row>
    <row r="1329" spans="1:5" x14ac:dyDescent="0.2">
      <c r="A1329" s="351" t="s">
        <v>2107</v>
      </c>
      <c r="B1329" s="353" t="s">
        <v>2104</v>
      </c>
      <c r="C1329" s="354"/>
      <c r="D1329" s="357" t="s">
        <v>60</v>
      </c>
      <c r="E1329" s="316" t="s">
        <v>1453</v>
      </c>
    </row>
    <row r="1330" spans="1:5" x14ac:dyDescent="0.2">
      <c r="A1330" s="359"/>
      <c r="B1330" s="360"/>
      <c r="C1330" s="361"/>
      <c r="D1330" s="362"/>
      <c r="E1330" s="317" t="s">
        <v>1454</v>
      </c>
    </row>
    <row r="1331" spans="1:5" x14ac:dyDescent="0.2">
      <c r="A1331" s="343" t="s">
        <v>2108</v>
      </c>
      <c r="B1331" s="345" t="s">
        <v>2104</v>
      </c>
      <c r="C1331" s="346"/>
      <c r="D1331" s="349" t="s">
        <v>60</v>
      </c>
      <c r="E1331" s="318" t="s">
        <v>1453</v>
      </c>
    </row>
    <row r="1332" spans="1:5" x14ac:dyDescent="0.2">
      <c r="A1332" s="344"/>
      <c r="B1332" s="347"/>
      <c r="C1332" s="348"/>
      <c r="D1332" s="350"/>
      <c r="E1332" s="319" t="s">
        <v>1454</v>
      </c>
    </row>
    <row r="1333" spans="1:5" x14ac:dyDescent="0.2">
      <c r="A1333" s="351" t="s">
        <v>2109</v>
      </c>
      <c r="B1333" s="353" t="s">
        <v>2110</v>
      </c>
      <c r="C1333" s="354"/>
      <c r="D1333" s="357" t="s">
        <v>60</v>
      </c>
      <c r="E1333" s="316" t="s">
        <v>1453</v>
      </c>
    </row>
    <row r="1334" spans="1:5" x14ac:dyDescent="0.2">
      <c r="A1334" s="359"/>
      <c r="B1334" s="360"/>
      <c r="C1334" s="361"/>
      <c r="D1334" s="362"/>
      <c r="E1334" s="317" t="s">
        <v>1454</v>
      </c>
    </row>
    <row r="1335" spans="1:5" x14ac:dyDescent="0.2">
      <c r="A1335" s="343" t="s">
        <v>2111</v>
      </c>
      <c r="B1335" s="345" t="s">
        <v>2110</v>
      </c>
      <c r="C1335" s="346"/>
      <c r="D1335" s="349" t="s">
        <v>60</v>
      </c>
      <c r="E1335" s="318" t="s">
        <v>1453</v>
      </c>
    </row>
    <row r="1336" spans="1:5" x14ac:dyDescent="0.2">
      <c r="A1336" s="344"/>
      <c r="B1336" s="347"/>
      <c r="C1336" s="348"/>
      <c r="D1336" s="350"/>
      <c r="E1336" s="319" t="s">
        <v>1454</v>
      </c>
    </row>
    <row r="1337" spans="1:5" x14ac:dyDescent="0.2">
      <c r="A1337" s="351" t="s">
        <v>2112</v>
      </c>
      <c r="B1337" s="353" t="s">
        <v>2110</v>
      </c>
      <c r="C1337" s="354"/>
      <c r="D1337" s="357" t="s">
        <v>60</v>
      </c>
      <c r="E1337" s="316" t="s">
        <v>1453</v>
      </c>
    </row>
    <row r="1338" spans="1:5" x14ac:dyDescent="0.2">
      <c r="A1338" s="359"/>
      <c r="B1338" s="360"/>
      <c r="C1338" s="361"/>
      <c r="D1338" s="362"/>
      <c r="E1338" s="317" t="s">
        <v>1454</v>
      </c>
    </row>
    <row r="1339" spans="1:5" x14ac:dyDescent="0.2">
      <c r="A1339" s="343" t="s">
        <v>2113</v>
      </c>
      <c r="B1339" s="345" t="s">
        <v>2114</v>
      </c>
      <c r="C1339" s="346"/>
      <c r="D1339" s="349" t="s">
        <v>60</v>
      </c>
      <c r="E1339" s="318" t="s">
        <v>1453</v>
      </c>
    </row>
    <row r="1340" spans="1:5" x14ac:dyDescent="0.2">
      <c r="A1340" s="344"/>
      <c r="B1340" s="347"/>
      <c r="C1340" s="348"/>
      <c r="D1340" s="350"/>
      <c r="E1340" s="319" t="s">
        <v>1454</v>
      </c>
    </row>
    <row r="1341" spans="1:5" x14ac:dyDescent="0.2">
      <c r="A1341" s="351" t="s">
        <v>2115</v>
      </c>
      <c r="B1341" s="353" t="s">
        <v>2114</v>
      </c>
      <c r="C1341" s="354"/>
      <c r="D1341" s="357" t="s">
        <v>60</v>
      </c>
      <c r="E1341" s="316" t="s">
        <v>1453</v>
      </c>
    </row>
    <row r="1342" spans="1:5" x14ac:dyDescent="0.2">
      <c r="A1342" s="359"/>
      <c r="B1342" s="360"/>
      <c r="C1342" s="361"/>
      <c r="D1342" s="362"/>
      <c r="E1342" s="317" t="s">
        <v>1454</v>
      </c>
    </row>
    <row r="1343" spans="1:5" x14ac:dyDescent="0.2">
      <c r="A1343" s="343" t="s">
        <v>2116</v>
      </c>
      <c r="B1343" s="345" t="s">
        <v>2114</v>
      </c>
      <c r="C1343" s="346"/>
      <c r="D1343" s="349" t="s">
        <v>60</v>
      </c>
      <c r="E1343" s="318" t="s">
        <v>1453</v>
      </c>
    </row>
    <row r="1344" spans="1:5" x14ac:dyDescent="0.2">
      <c r="A1344" s="344"/>
      <c r="B1344" s="347"/>
      <c r="C1344" s="348"/>
      <c r="D1344" s="350"/>
      <c r="E1344" s="319" t="s">
        <v>1454</v>
      </c>
    </row>
    <row r="1345" spans="1:5" x14ac:dyDescent="0.2">
      <c r="A1345" s="351" t="s">
        <v>2117</v>
      </c>
      <c r="B1345" s="353" t="s">
        <v>2114</v>
      </c>
      <c r="C1345" s="354"/>
      <c r="D1345" s="357" t="s">
        <v>60</v>
      </c>
      <c r="E1345" s="316" t="s">
        <v>1453</v>
      </c>
    </row>
    <row r="1346" spans="1:5" x14ac:dyDescent="0.2">
      <c r="A1346" s="359"/>
      <c r="B1346" s="360"/>
      <c r="C1346" s="361"/>
      <c r="D1346" s="362"/>
      <c r="E1346" s="317" t="s">
        <v>1454</v>
      </c>
    </row>
    <row r="1347" spans="1:5" x14ac:dyDescent="0.2">
      <c r="A1347" s="343" t="s">
        <v>2118</v>
      </c>
      <c r="B1347" s="345" t="s">
        <v>2114</v>
      </c>
      <c r="C1347" s="346"/>
      <c r="D1347" s="349" t="s">
        <v>60</v>
      </c>
      <c r="E1347" s="318" t="s">
        <v>1453</v>
      </c>
    </row>
    <row r="1348" spans="1:5" x14ac:dyDescent="0.2">
      <c r="A1348" s="344"/>
      <c r="B1348" s="347"/>
      <c r="C1348" s="348"/>
      <c r="D1348" s="350"/>
      <c r="E1348" s="319" t="s">
        <v>1454</v>
      </c>
    </row>
    <row r="1349" spans="1:5" x14ac:dyDescent="0.2">
      <c r="A1349" s="351" t="s">
        <v>2119</v>
      </c>
      <c r="B1349" s="353" t="s">
        <v>2114</v>
      </c>
      <c r="C1349" s="354"/>
      <c r="D1349" s="357" t="s">
        <v>60</v>
      </c>
      <c r="E1349" s="316" t="s">
        <v>1453</v>
      </c>
    </row>
    <row r="1350" spans="1:5" x14ac:dyDescent="0.2">
      <c r="A1350" s="359"/>
      <c r="B1350" s="360"/>
      <c r="C1350" s="361"/>
      <c r="D1350" s="362"/>
      <c r="E1350" s="317" t="s">
        <v>1454</v>
      </c>
    </row>
    <row r="1351" spans="1:5" x14ac:dyDescent="0.2">
      <c r="A1351" s="343" t="s">
        <v>2120</v>
      </c>
      <c r="B1351" s="345" t="s">
        <v>2114</v>
      </c>
      <c r="C1351" s="346"/>
      <c r="D1351" s="349" t="s">
        <v>60</v>
      </c>
      <c r="E1351" s="318" t="s">
        <v>1453</v>
      </c>
    </row>
    <row r="1352" spans="1:5" x14ac:dyDescent="0.2">
      <c r="A1352" s="344"/>
      <c r="B1352" s="347"/>
      <c r="C1352" s="348"/>
      <c r="D1352" s="350"/>
      <c r="E1352" s="319" t="s">
        <v>1454</v>
      </c>
    </row>
    <row r="1353" spans="1:5" x14ac:dyDescent="0.2">
      <c r="A1353" s="351" t="s">
        <v>2121</v>
      </c>
      <c r="B1353" s="353" t="s">
        <v>2122</v>
      </c>
      <c r="C1353" s="354"/>
      <c r="D1353" s="357" t="s">
        <v>60</v>
      </c>
      <c r="E1353" s="316" t="s">
        <v>1453</v>
      </c>
    </row>
    <row r="1354" spans="1:5" x14ac:dyDescent="0.2">
      <c r="A1354" s="359"/>
      <c r="B1354" s="360"/>
      <c r="C1354" s="361"/>
      <c r="D1354" s="362"/>
      <c r="E1354" s="317" t="s">
        <v>1454</v>
      </c>
    </row>
    <row r="1355" spans="1:5" x14ac:dyDescent="0.2">
      <c r="A1355" s="343" t="s">
        <v>2123</v>
      </c>
      <c r="B1355" s="345" t="s">
        <v>2122</v>
      </c>
      <c r="C1355" s="346"/>
      <c r="D1355" s="349" t="s">
        <v>60</v>
      </c>
      <c r="E1355" s="318" t="s">
        <v>1453</v>
      </c>
    </row>
    <row r="1356" spans="1:5" x14ac:dyDescent="0.2">
      <c r="A1356" s="344"/>
      <c r="B1356" s="347"/>
      <c r="C1356" s="348"/>
      <c r="D1356" s="350"/>
      <c r="E1356" s="319" t="s">
        <v>1454</v>
      </c>
    </row>
    <row r="1357" spans="1:5" x14ac:dyDescent="0.2">
      <c r="A1357" s="351" t="s">
        <v>2124</v>
      </c>
      <c r="B1357" s="353" t="s">
        <v>2122</v>
      </c>
      <c r="C1357" s="354"/>
      <c r="D1357" s="357" t="s">
        <v>60</v>
      </c>
      <c r="E1357" s="316" t="s">
        <v>1453</v>
      </c>
    </row>
    <row r="1358" spans="1:5" x14ac:dyDescent="0.2">
      <c r="A1358" s="359"/>
      <c r="B1358" s="360"/>
      <c r="C1358" s="361"/>
      <c r="D1358" s="362"/>
      <c r="E1358" s="317" t="s">
        <v>1454</v>
      </c>
    </row>
    <row r="1359" spans="1:5" x14ac:dyDescent="0.2">
      <c r="A1359" s="343" t="s">
        <v>2125</v>
      </c>
      <c r="B1359" s="345" t="s">
        <v>2122</v>
      </c>
      <c r="C1359" s="346"/>
      <c r="D1359" s="349" t="s">
        <v>60</v>
      </c>
      <c r="E1359" s="318" t="s">
        <v>1453</v>
      </c>
    </row>
    <row r="1360" spans="1:5" x14ac:dyDescent="0.2">
      <c r="A1360" s="344"/>
      <c r="B1360" s="347"/>
      <c r="C1360" s="348"/>
      <c r="D1360" s="350"/>
      <c r="E1360" s="319" t="s">
        <v>1454</v>
      </c>
    </row>
    <row r="1361" spans="1:5" x14ac:dyDescent="0.2">
      <c r="A1361" s="351" t="s">
        <v>2126</v>
      </c>
      <c r="B1361" s="353" t="s">
        <v>2122</v>
      </c>
      <c r="C1361" s="354"/>
      <c r="D1361" s="357" t="s">
        <v>60</v>
      </c>
      <c r="E1361" s="316" t="s">
        <v>1453</v>
      </c>
    </row>
    <row r="1362" spans="1:5" x14ac:dyDescent="0.2">
      <c r="A1362" s="359"/>
      <c r="B1362" s="360"/>
      <c r="C1362" s="361"/>
      <c r="D1362" s="362"/>
      <c r="E1362" s="317" t="s">
        <v>1454</v>
      </c>
    </row>
    <row r="1363" spans="1:5" x14ac:dyDescent="0.2">
      <c r="A1363" s="343" t="s">
        <v>2127</v>
      </c>
      <c r="B1363" s="345" t="s">
        <v>2096</v>
      </c>
      <c r="C1363" s="346"/>
      <c r="D1363" s="349" t="s">
        <v>60</v>
      </c>
      <c r="E1363" s="318" t="s">
        <v>1453</v>
      </c>
    </row>
    <row r="1364" spans="1:5" x14ac:dyDescent="0.2">
      <c r="A1364" s="344"/>
      <c r="B1364" s="347"/>
      <c r="C1364" s="348"/>
      <c r="D1364" s="350"/>
      <c r="E1364" s="319" t="s">
        <v>1454</v>
      </c>
    </row>
    <row r="1365" spans="1:5" x14ac:dyDescent="0.2">
      <c r="A1365" s="351" t="s">
        <v>2049</v>
      </c>
      <c r="B1365" s="353"/>
      <c r="C1365" s="354"/>
      <c r="D1365" s="357" t="s">
        <v>60</v>
      </c>
      <c r="E1365" s="316" t="s">
        <v>1453</v>
      </c>
    </row>
    <row r="1366" spans="1:5" x14ac:dyDescent="0.2">
      <c r="A1366" s="359"/>
      <c r="B1366" s="360"/>
      <c r="C1366" s="361"/>
      <c r="D1366" s="362"/>
      <c r="E1366" s="317" t="s">
        <v>1454</v>
      </c>
    </row>
    <row r="1367" spans="1:5" x14ac:dyDescent="0.2">
      <c r="A1367" s="343" t="s">
        <v>2077</v>
      </c>
      <c r="B1367" s="345"/>
      <c r="C1367" s="346"/>
      <c r="D1367" s="349" t="s">
        <v>60</v>
      </c>
      <c r="E1367" s="318" t="s">
        <v>1453</v>
      </c>
    </row>
    <row r="1368" spans="1:5" x14ac:dyDescent="0.2">
      <c r="A1368" s="344"/>
      <c r="B1368" s="347"/>
      <c r="C1368" s="348"/>
      <c r="D1368" s="350"/>
      <c r="E1368" s="319" t="s">
        <v>1454</v>
      </c>
    </row>
    <row r="1369" spans="1:5" x14ac:dyDescent="0.2">
      <c r="A1369" s="351" t="s">
        <v>2096</v>
      </c>
      <c r="B1369" s="353"/>
      <c r="C1369" s="354"/>
      <c r="D1369" s="357" t="s">
        <v>60</v>
      </c>
      <c r="E1369" s="316" t="s">
        <v>1453</v>
      </c>
    </row>
    <row r="1370" spans="1:5" x14ac:dyDescent="0.2">
      <c r="A1370" s="359"/>
      <c r="B1370" s="360"/>
      <c r="C1370" s="361"/>
      <c r="D1370" s="362"/>
      <c r="E1370" s="317" t="s">
        <v>1454</v>
      </c>
    </row>
    <row r="1371" spans="1:5" x14ac:dyDescent="0.2">
      <c r="A1371" s="343" t="s">
        <v>2104</v>
      </c>
      <c r="B1371" s="345"/>
      <c r="C1371" s="346"/>
      <c r="D1371" s="349" t="s">
        <v>60</v>
      </c>
      <c r="E1371" s="318" t="s">
        <v>1453</v>
      </c>
    </row>
    <row r="1372" spans="1:5" x14ac:dyDescent="0.2">
      <c r="A1372" s="344"/>
      <c r="B1372" s="347"/>
      <c r="C1372" s="348"/>
      <c r="D1372" s="350"/>
      <c r="E1372" s="319" t="s">
        <v>1454</v>
      </c>
    </row>
    <row r="1373" spans="1:5" x14ac:dyDescent="0.2">
      <c r="A1373" s="351" t="s">
        <v>2065</v>
      </c>
      <c r="B1373" s="353"/>
      <c r="C1373" s="354"/>
      <c r="D1373" s="357" t="s">
        <v>60</v>
      </c>
      <c r="E1373" s="316" t="s">
        <v>1453</v>
      </c>
    </row>
    <row r="1374" spans="1:5" x14ac:dyDescent="0.2">
      <c r="A1374" s="359"/>
      <c r="B1374" s="360"/>
      <c r="C1374" s="361"/>
      <c r="D1374" s="362"/>
      <c r="E1374" s="317" t="s">
        <v>1454</v>
      </c>
    </row>
    <row r="1375" spans="1:5" x14ac:dyDescent="0.2">
      <c r="A1375" s="343" t="s">
        <v>2128</v>
      </c>
      <c r="B1375" s="345" t="s">
        <v>2096</v>
      </c>
      <c r="C1375" s="346"/>
      <c r="D1375" s="349" t="s">
        <v>60</v>
      </c>
      <c r="E1375" s="318" t="s">
        <v>1453</v>
      </c>
    </row>
    <row r="1376" spans="1:5" x14ac:dyDescent="0.2">
      <c r="A1376" s="344"/>
      <c r="B1376" s="347"/>
      <c r="C1376" s="348"/>
      <c r="D1376" s="350"/>
      <c r="E1376" s="319" t="s">
        <v>1454</v>
      </c>
    </row>
    <row r="1377" spans="1:5" x14ac:dyDescent="0.2">
      <c r="A1377" s="351" t="s">
        <v>2129</v>
      </c>
      <c r="B1377" s="353"/>
      <c r="C1377" s="354"/>
      <c r="D1377" s="357" t="s">
        <v>60</v>
      </c>
      <c r="E1377" s="316" t="s">
        <v>1453</v>
      </c>
    </row>
    <row r="1378" spans="1:5" x14ac:dyDescent="0.2">
      <c r="A1378" s="359"/>
      <c r="B1378" s="360"/>
      <c r="C1378" s="361"/>
      <c r="D1378" s="362"/>
      <c r="E1378" s="317" t="s">
        <v>1454</v>
      </c>
    </row>
    <row r="1379" spans="1:5" x14ac:dyDescent="0.2">
      <c r="A1379" s="343" t="s">
        <v>2130</v>
      </c>
      <c r="B1379" s="345" t="s">
        <v>2122</v>
      </c>
      <c r="C1379" s="346"/>
      <c r="D1379" s="349" t="s">
        <v>60</v>
      </c>
      <c r="E1379" s="318" t="s">
        <v>1453</v>
      </c>
    </row>
    <row r="1380" spans="1:5" x14ac:dyDescent="0.2">
      <c r="A1380" s="344"/>
      <c r="B1380" s="347"/>
      <c r="C1380" s="348"/>
      <c r="D1380" s="350"/>
      <c r="E1380" s="319" t="s">
        <v>1454</v>
      </c>
    </row>
    <row r="1381" spans="1:5" x14ac:dyDescent="0.2">
      <c r="A1381" s="351" t="s">
        <v>2110</v>
      </c>
      <c r="B1381" s="353"/>
      <c r="C1381" s="354"/>
      <c r="D1381" s="357" t="s">
        <v>60</v>
      </c>
      <c r="E1381" s="316" t="s">
        <v>1453</v>
      </c>
    </row>
    <row r="1382" spans="1:5" x14ac:dyDescent="0.2">
      <c r="A1382" s="359"/>
      <c r="B1382" s="360"/>
      <c r="C1382" s="361"/>
      <c r="D1382" s="362"/>
      <c r="E1382" s="317" t="s">
        <v>1454</v>
      </c>
    </row>
    <row r="1383" spans="1:5" x14ac:dyDescent="0.2">
      <c r="A1383" s="343" t="s">
        <v>2093</v>
      </c>
      <c r="B1383" s="345"/>
      <c r="C1383" s="346"/>
      <c r="D1383" s="349" t="s">
        <v>60</v>
      </c>
      <c r="E1383" s="318" t="s">
        <v>1453</v>
      </c>
    </row>
    <row r="1384" spans="1:5" x14ac:dyDescent="0.2">
      <c r="A1384" s="344"/>
      <c r="B1384" s="347"/>
      <c r="C1384" s="348"/>
      <c r="D1384" s="350"/>
      <c r="E1384" s="319" t="s">
        <v>1454</v>
      </c>
    </row>
    <row r="1385" spans="1:5" x14ac:dyDescent="0.2">
      <c r="A1385" s="351" t="s">
        <v>2114</v>
      </c>
      <c r="B1385" s="353"/>
      <c r="C1385" s="354"/>
      <c r="D1385" s="357" t="s">
        <v>60</v>
      </c>
      <c r="E1385" s="316" t="s">
        <v>1453</v>
      </c>
    </row>
    <row r="1386" spans="1:5" x14ac:dyDescent="0.2">
      <c r="A1386" s="359"/>
      <c r="B1386" s="360"/>
      <c r="C1386" s="361"/>
      <c r="D1386" s="362"/>
      <c r="E1386" s="317" t="s">
        <v>1454</v>
      </c>
    </row>
    <row r="1387" spans="1:5" x14ac:dyDescent="0.2">
      <c r="A1387" s="343" t="s">
        <v>2122</v>
      </c>
      <c r="B1387" s="345"/>
      <c r="C1387" s="346"/>
      <c r="D1387" s="349" t="s">
        <v>60</v>
      </c>
      <c r="E1387" s="318" t="s">
        <v>1453</v>
      </c>
    </row>
    <row r="1388" spans="1:5" x14ac:dyDescent="0.2">
      <c r="A1388" s="344"/>
      <c r="B1388" s="347"/>
      <c r="C1388" s="348"/>
      <c r="D1388" s="350"/>
      <c r="E1388" s="319" t="s">
        <v>1454</v>
      </c>
    </row>
    <row r="1389" spans="1:5" x14ac:dyDescent="0.2">
      <c r="A1389" s="351" t="s">
        <v>2131</v>
      </c>
      <c r="B1389" s="353" t="s">
        <v>2132</v>
      </c>
      <c r="C1389" s="354"/>
      <c r="D1389" s="357" t="s">
        <v>61</v>
      </c>
      <c r="E1389" s="316" t="s">
        <v>1453</v>
      </c>
    </row>
    <row r="1390" spans="1:5" x14ac:dyDescent="0.2">
      <c r="A1390" s="359"/>
      <c r="B1390" s="360"/>
      <c r="C1390" s="361"/>
      <c r="D1390" s="362"/>
      <c r="E1390" s="317" t="s">
        <v>1454</v>
      </c>
    </row>
    <row r="1391" spans="1:5" x14ac:dyDescent="0.2">
      <c r="A1391" s="343" t="s">
        <v>2133</v>
      </c>
      <c r="B1391" s="345" t="s">
        <v>2132</v>
      </c>
      <c r="C1391" s="346"/>
      <c r="D1391" s="349" t="s">
        <v>61</v>
      </c>
      <c r="E1391" s="318" t="s">
        <v>1453</v>
      </c>
    </row>
    <row r="1392" spans="1:5" x14ac:dyDescent="0.2">
      <c r="A1392" s="344"/>
      <c r="B1392" s="347"/>
      <c r="C1392" s="348"/>
      <c r="D1392" s="350"/>
      <c r="E1392" s="319" t="s">
        <v>1454</v>
      </c>
    </row>
    <row r="1393" spans="1:5" x14ac:dyDescent="0.2">
      <c r="A1393" s="351" t="s">
        <v>2134</v>
      </c>
      <c r="B1393" s="353" t="s">
        <v>2132</v>
      </c>
      <c r="C1393" s="354"/>
      <c r="D1393" s="357" t="s">
        <v>61</v>
      </c>
      <c r="E1393" s="316" t="s">
        <v>1453</v>
      </c>
    </row>
    <row r="1394" spans="1:5" x14ac:dyDescent="0.2">
      <c r="A1394" s="359"/>
      <c r="B1394" s="360"/>
      <c r="C1394" s="361"/>
      <c r="D1394" s="362"/>
      <c r="E1394" s="317" t="s">
        <v>1454</v>
      </c>
    </row>
    <row r="1395" spans="1:5" x14ac:dyDescent="0.2">
      <c r="A1395" s="343" t="s">
        <v>1715</v>
      </c>
      <c r="B1395" s="345" t="s">
        <v>2132</v>
      </c>
      <c r="C1395" s="346"/>
      <c r="D1395" s="349" t="s">
        <v>61</v>
      </c>
      <c r="E1395" s="318" t="s">
        <v>1453</v>
      </c>
    </row>
    <row r="1396" spans="1:5" x14ac:dyDescent="0.2">
      <c r="A1396" s="344"/>
      <c r="B1396" s="347"/>
      <c r="C1396" s="348"/>
      <c r="D1396" s="350"/>
      <c r="E1396" s="319" t="s">
        <v>1454</v>
      </c>
    </row>
    <row r="1397" spans="1:5" x14ac:dyDescent="0.2">
      <c r="A1397" s="351" t="s">
        <v>2135</v>
      </c>
      <c r="B1397" s="353" t="s">
        <v>2132</v>
      </c>
      <c r="C1397" s="354"/>
      <c r="D1397" s="357" t="s">
        <v>61</v>
      </c>
      <c r="E1397" s="316" t="s">
        <v>1453</v>
      </c>
    </row>
    <row r="1398" spans="1:5" x14ac:dyDescent="0.2">
      <c r="A1398" s="359"/>
      <c r="B1398" s="360"/>
      <c r="C1398" s="361"/>
      <c r="D1398" s="362"/>
      <c r="E1398" s="317" t="s">
        <v>1454</v>
      </c>
    </row>
    <row r="1399" spans="1:5" x14ac:dyDescent="0.2">
      <c r="A1399" s="343" t="s">
        <v>2136</v>
      </c>
      <c r="B1399" s="345" t="s">
        <v>2132</v>
      </c>
      <c r="C1399" s="346"/>
      <c r="D1399" s="349" t="s">
        <v>61</v>
      </c>
      <c r="E1399" s="318" t="s">
        <v>1453</v>
      </c>
    </row>
    <row r="1400" spans="1:5" x14ac:dyDescent="0.2">
      <c r="A1400" s="344"/>
      <c r="B1400" s="347"/>
      <c r="C1400" s="348"/>
      <c r="D1400" s="350"/>
      <c r="E1400" s="319" t="s">
        <v>1454</v>
      </c>
    </row>
    <row r="1401" spans="1:5" x14ac:dyDescent="0.2">
      <c r="A1401" s="351" t="s">
        <v>2137</v>
      </c>
      <c r="B1401" s="353" t="s">
        <v>2132</v>
      </c>
      <c r="C1401" s="354"/>
      <c r="D1401" s="357" t="s">
        <v>61</v>
      </c>
      <c r="E1401" s="316" t="s">
        <v>1453</v>
      </c>
    </row>
    <row r="1402" spans="1:5" x14ac:dyDescent="0.2">
      <c r="A1402" s="359"/>
      <c r="B1402" s="360"/>
      <c r="C1402" s="361"/>
      <c r="D1402" s="362"/>
      <c r="E1402" s="317" t="s">
        <v>1454</v>
      </c>
    </row>
    <row r="1403" spans="1:5" x14ac:dyDescent="0.2">
      <c r="A1403" s="343" t="s">
        <v>2138</v>
      </c>
      <c r="B1403" s="345" t="s">
        <v>2132</v>
      </c>
      <c r="C1403" s="346"/>
      <c r="D1403" s="349" t="s">
        <v>61</v>
      </c>
      <c r="E1403" s="318" t="s">
        <v>1453</v>
      </c>
    </row>
    <row r="1404" spans="1:5" x14ac:dyDescent="0.2">
      <c r="A1404" s="344"/>
      <c r="B1404" s="347"/>
      <c r="C1404" s="348"/>
      <c r="D1404" s="350"/>
      <c r="E1404" s="319" t="s">
        <v>1454</v>
      </c>
    </row>
    <row r="1405" spans="1:5" x14ac:dyDescent="0.2">
      <c r="A1405" s="351" t="s">
        <v>2139</v>
      </c>
      <c r="B1405" s="353" t="s">
        <v>2132</v>
      </c>
      <c r="C1405" s="354"/>
      <c r="D1405" s="357" t="s">
        <v>61</v>
      </c>
      <c r="E1405" s="316" t="s">
        <v>1453</v>
      </c>
    </row>
    <row r="1406" spans="1:5" x14ac:dyDescent="0.2">
      <c r="A1406" s="359"/>
      <c r="B1406" s="360"/>
      <c r="C1406" s="361"/>
      <c r="D1406" s="362"/>
      <c r="E1406" s="317" t="s">
        <v>1454</v>
      </c>
    </row>
    <row r="1407" spans="1:5" x14ac:dyDescent="0.2">
      <c r="A1407" s="343" t="s">
        <v>2140</v>
      </c>
      <c r="B1407" s="345" t="s">
        <v>2132</v>
      </c>
      <c r="C1407" s="346"/>
      <c r="D1407" s="349" t="s">
        <v>61</v>
      </c>
      <c r="E1407" s="318" t="s">
        <v>1453</v>
      </c>
    </row>
    <row r="1408" spans="1:5" x14ac:dyDescent="0.2">
      <c r="A1408" s="344"/>
      <c r="B1408" s="347"/>
      <c r="C1408" s="348"/>
      <c r="D1408" s="350"/>
      <c r="E1408" s="319" t="s">
        <v>1454</v>
      </c>
    </row>
    <row r="1409" spans="1:5" x14ac:dyDescent="0.2">
      <c r="A1409" s="351" t="s">
        <v>2141</v>
      </c>
      <c r="B1409" s="353" t="s">
        <v>2132</v>
      </c>
      <c r="C1409" s="354"/>
      <c r="D1409" s="357" t="s">
        <v>61</v>
      </c>
      <c r="E1409" s="316" t="s">
        <v>1453</v>
      </c>
    </row>
    <row r="1410" spans="1:5" x14ac:dyDescent="0.2">
      <c r="A1410" s="359"/>
      <c r="B1410" s="360"/>
      <c r="C1410" s="361"/>
      <c r="D1410" s="362"/>
      <c r="E1410" s="317" t="s">
        <v>1454</v>
      </c>
    </row>
    <row r="1411" spans="1:5" x14ac:dyDescent="0.2">
      <c r="A1411" s="343" t="s">
        <v>2142</v>
      </c>
      <c r="B1411" s="345" t="s">
        <v>2132</v>
      </c>
      <c r="C1411" s="346"/>
      <c r="D1411" s="349" t="s">
        <v>61</v>
      </c>
      <c r="E1411" s="318" t="s">
        <v>1453</v>
      </c>
    </row>
    <row r="1412" spans="1:5" x14ac:dyDescent="0.2">
      <c r="A1412" s="344"/>
      <c r="B1412" s="347"/>
      <c r="C1412" s="348"/>
      <c r="D1412" s="350"/>
      <c r="E1412" s="319" t="s">
        <v>1454</v>
      </c>
    </row>
    <row r="1413" spans="1:5" x14ac:dyDescent="0.2">
      <c r="A1413" s="351" t="s">
        <v>2143</v>
      </c>
      <c r="B1413" s="353" t="s">
        <v>2132</v>
      </c>
      <c r="C1413" s="354"/>
      <c r="D1413" s="357" t="s">
        <v>61</v>
      </c>
      <c r="E1413" s="316" t="s">
        <v>1453</v>
      </c>
    </row>
    <row r="1414" spans="1:5" x14ac:dyDescent="0.2">
      <c r="A1414" s="359"/>
      <c r="B1414" s="360"/>
      <c r="C1414" s="361"/>
      <c r="D1414" s="362"/>
      <c r="E1414" s="317" t="s">
        <v>1454</v>
      </c>
    </row>
    <row r="1415" spans="1:5" x14ac:dyDescent="0.2">
      <c r="A1415" s="343" t="s">
        <v>2144</v>
      </c>
      <c r="B1415" s="345" t="s">
        <v>2132</v>
      </c>
      <c r="C1415" s="346"/>
      <c r="D1415" s="349" t="s">
        <v>61</v>
      </c>
      <c r="E1415" s="318" t="s">
        <v>1453</v>
      </c>
    </row>
    <row r="1416" spans="1:5" x14ac:dyDescent="0.2">
      <c r="A1416" s="344"/>
      <c r="B1416" s="347"/>
      <c r="C1416" s="348"/>
      <c r="D1416" s="350"/>
      <c r="E1416" s="319" t="s">
        <v>1454</v>
      </c>
    </row>
    <row r="1417" spans="1:5" x14ac:dyDescent="0.2">
      <c r="A1417" s="351" t="s">
        <v>2145</v>
      </c>
      <c r="B1417" s="353" t="s">
        <v>2132</v>
      </c>
      <c r="C1417" s="354"/>
      <c r="D1417" s="357" t="s">
        <v>61</v>
      </c>
      <c r="E1417" s="316" t="s">
        <v>1453</v>
      </c>
    </row>
    <row r="1418" spans="1:5" x14ac:dyDescent="0.2">
      <c r="A1418" s="359"/>
      <c r="B1418" s="360"/>
      <c r="C1418" s="361"/>
      <c r="D1418" s="362"/>
      <c r="E1418" s="317" t="s">
        <v>1454</v>
      </c>
    </row>
    <row r="1419" spans="1:5" x14ac:dyDescent="0.2">
      <c r="A1419" s="343" t="s">
        <v>2146</v>
      </c>
      <c r="B1419" s="345" t="s">
        <v>2132</v>
      </c>
      <c r="C1419" s="346"/>
      <c r="D1419" s="349" t="s">
        <v>61</v>
      </c>
      <c r="E1419" s="318" t="s">
        <v>1453</v>
      </c>
    </row>
    <row r="1420" spans="1:5" x14ac:dyDescent="0.2">
      <c r="A1420" s="344"/>
      <c r="B1420" s="347"/>
      <c r="C1420" s="348"/>
      <c r="D1420" s="350"/>
      <c r="E1420" s="319" t="s">
        <v>1454</v>
      </c>
    </row>
    <row r="1421" spans="1:5" x14ac:dyDescent="0.2">
      <c r="A1421" s="351" t="s">
        <v>2147</v>
      </c>
      <c r="B1421" s="353" t="s">
        <v>2132</v>
      </c>
      <c r="C1421" s="354"/>
      <c r="D1421" s="357" t="s">
        <v>61</v>
      </c>
      <c r="E1421" s="316" t="s">
        <v>1453</v>
      </c>
    </row>
    <row r="1422" spans="1:5" x14ac:dyDescent="0.2">
      <c r="A1422" s="359"/>
      <c r="B1422" s="360"/>
      <c r="C1422" s="361"/>
      <c r="D1422" s="362"/>
      <c r="E1422" s="317" t="s">
        <v>1454</v>
      </c>
    </row>
    <row r="1423" spans="1:5" x14ac:dyDescent="0.2">
      <c r="A1423" s="343" t="s">
        <v>2148</v>
      </c>
      <c r="B1423" s="345" t="s">
        <v>2132</v>
      </c>
      <c r="C1423" s="346"/>
      <c r="D1423" s="349" t="s">
        <v>61</v>
      </c>
      <c r="E1423" s="318" t="s">
        <v>1453</v>
      </c>
    </row>
    <row r="1424" spans="1:5" x14ac:dyDescent="0.2">
      <c r="A1424" s="344"/>
      <c r="B1424" s="347"/>
      <c r="C1424" s="348"/>
      <c r="D1424" s="350"/>
      <c r="E1424" s="319" t="s">
        <v>1454</v>
      </c>
    </row>
    <row r="1425" spans="1:5" x14ac:dyDescent="0.2">
      <c r="A1425" s="351" t="s">
        <v>2149</v>
      </c>
      <c r="B1425" s="353" t="s">
        <v>2132</v>
      </c>
      <c r="C1425" s="354"/>
      <c r="D1425" s="357" t="s">
        <v>61</v>
      </c>
      <c r="E1425" s="316" t="s">
        <v>1453</v>
      </c>
    </row>
    <row r="1426" spans="1:5" x14ac:dyDescent="0.2">
      <c r="A1426" s="359"/>
      <c r="B1426" s="360"/>
      <c r="C1426" s="361"/>
      <c r="D1426" s="362"/>
      <c r="E1426" s="317" t="s">
        <v>1454</v>
      </c>
    </row>
    <row r="1427" spans="1:5" x14ac:dyDescent="0.2">
      <c r="A1427" s="343" t="s">
        <v>2150</v>
      </c>
      <c r="B1427" s="345" t="s">
        <v>2151</v>
      </c>
      <c r="C1427" s="346"/>
      <c r="D1427" s="349" t="s">
        <v>61</v>
      </c>
      <c r="E1427" s="318" t="s">
        <v>1453</v>
      </c>
    </row>
    <row r="1428" spans="1:5" x14ac:dyDescent="0.2">
      <c r="A1428" s="344"/>
      <c r="B1428" s="347"/>
      <c r="C1428" s="348"/>
      <c r="D1428" s="350"/>
      <c r="E1428" s="319" t="s">
        <v>1454</v>
      </c>
    </row>
    <row r="1429" spans="1:5" x14ac:dyDescent="0.2">
      <c r="A1429" s="351" t="s">
        <v>2152</v>
      </c>
      <c r="B1429" s="353" t="s">
        <v>2151</v>
      </c>
      <c r="C1429" s="354"/>
      <c r="D1429" s="357" t="s">
        <v>61</v>
      </c>
      <c r="E1429" s="316" t="s">
        <v>1453</v>
      </c>
    </row>
    <row r="1430" spans="1:5" x14ac:dyDescent="0.2">
      <c r="A1430" s="359"/>
      <c r="B1430" s="360"/>
      <c r="C1430" s="361"/>
      <c r="D1430" s="362"/>
      <c r="E1430" s="317" t="s">
        <v>1454</v>
      </c>
    </row>
    <row r="1431" spans="1:5" x14ac:dyDescent="0.2">
      <c r="A1431" s="343" t="s">
        <v>2153</v>
      </c>
      <c r="B1431" s="345" t="s">
        <v>2151</v>
      </c>
      <c r="C1431" s="346"/>
      <c r="D1431" s="349" t="s">
        <v>61</v>
      </c>
      <c r="E1431" s="318" t="s">
        <v>1453</v>
      </c>
    </row>
    <row r="1432" spans="1:5" x14ac:dyDescent="0.2">
      <c r="A1432" s="344"/>
      <c r="B1432" s="347"/>
      <c r="C1432" s="348"/>
      <c r="D1432" s="350"/>
      <c r="E1432" s="319" t="s">
        <v>1454</v>
      </c>
    </row>
    <row r="1433" spans="1:5" x14ac:dyDescent="0.2">
      <c r="A1433" s="351" t="s">
        <v>2154</v>
      </c>
      <c r="B1433" s="353" t="s">
        <v>2151</v>
      </c>
      <c r="C1433" s="354"/>
      <c r="D1433" s="357" t="s">
        <v>61</v>
      </c>
      <c r="E1433" s="316" t="s">
        <v>1453</v>
      </c>
    </row>
    <row r="1434" spans="1:5" x14ac:dyDescent="0.2">
      <c r="A1434" s="359"/>
      <c r="B1434" s="360"/>
      <c r="C1434" s="361"/>
      <c r="D1434" s="362"/>
      <c r="E1434" s="317" t="s">
        <v>1454</v>
      </c>
    </row>
    <row r="1435" spans="1:5" x14ac:dyDescent="0.2">
      <c r="A1435" s="343" t="s">
        <v>2155</v>
      </c>
      <c r="B1435" s="345" t="s">
        <v>2151</v>
      </c>
      <c r="C1435" s="346"/>
      <c r="D1435" s="349" t="s">
        <v>61</v>
      </c>
      <c r="E1435" s="318" t="s">
        <v>1453</v>
      </c>
    </row>
    <row r="1436" spans="1:5" x14ac:dyDescent="0.2">
      <c r="A1436" s="344"/>
      <c r="B1436" s="347"/>
      <c r="C1436" s="348"/>
      <c r="D1436" s="350"/>
      <c r="E1436" s="319" t="s">
        <v>1454</v>
      </c>
    </row>
    <row r="1437" spans="1:5" x14ac:dyDescent="0.2">
      <c r="A1437" s="351" t="s">
        <v>2156</v>
      </c>
      <c r="B1437" s="353" t="s">
        <v>2151</v>
      </c>
      <c r="C1437" s="354"/>
      <c r="D1437" s="357" t="s">
        <v>61</v>
      </c>
      <c r="E1437" s="316" t="s">
        <v>1453</v>
      </c>
    </row>
    <row r="1438" spans="1:5" x14ac:dyDescent="0.2">
      <c r="A1438" s="359"/>
      <c r="B1438" s="360"/>
      <c r="C1438" s="361"/>
      <c r="D1438" s="362"/>
      <c r="E1438" s="317" t="s">
        <v>1454</v>
      </c>
    </row>
    <row r="1439" spans="1:5" x14ac:dyDescent="0.2">
      <c r="A1439" s="343" t="s">
        <v>1970</v>
      </c>
      <c r="B1439" s="345" t="s">
        <v>2151</v>
      </c>
      <c r="C1439" s="346"/>
      <c r="D1439" s="349" t="s">
        <v>61</v>
      </c>
      <c r="E1439" s="318" t="s">
        <v>1453</v>
      </c>
    </row>
    <row r="1440" spans="1:5" x14ac:dyDescent="0.2">
      <c r="A1440" s="344"/>
      <c r="B1440" s="347"/>
      <c r="C1440" s="348"/>
      <c r="D1440" s="350"/>
      <c r="E1440" s="319" t="s">
        <v>1454</v>
      </c>
    </row>
    <row r="1441" spans="1:5" x14ac:dyDescent="0.2">
      <c r="A1441" s="351" t="s">
        <v>2157</v>
      </c>
      <c r="B1441" s="353" t="s">
        <v>2151</v>
      </c>
      <c r="C1441" s="354"/>
      <c r="D1441" s="357" t="s">
        <v>61</v>
      </c>
      <c r="E1441" s="316" t="s">
        <v>1453</v>
      </c>
    </row>
    <row r="1442" spans="1:5" x14ac:dyDescent="0.2">
      <c r="A1442" s="359"/>
      <c r="B1442" s="360"/>
      <c r="C1442" s="361"/>
      <c r="D1442" s="362"/>
      <c r="E1442" s="317" t="s">
        <v>1454</v>
      </c>
    </row>
    <row r="1443" spans="1:5" x14ac:dyDescent="0.2">
      <c r="A1443" s="343" t="s">
        <v>2158</v>
      </c>
      <c r="B1443" s="345" t="s">
        <v>2151</v>
      </c>
      <c r="C1443" s="346"/>
      <c r="D1443" s="349" t="s">
        <v>61</v>
      </c>
      <c r="E1443" s="318" t="s">
        <v>1453</v>
      </c>
    </row>
    <row r="1444" spans="1:5" x14ac:dyDescent="0.2">
      <c r="A1444" s="344"/>
      <c r="B1444" s="347"/>
      <c r="C1444" s="348"/>
      <c r="D1444" s="350"/>
      <c r="E1444" s="319" t="s">
        <v>1454</v>
      </c>
    </row>
    <row r="1445" spans="1:5" x14ac:dyDescent="0.2">
      <c r="A1445" s="351" t="s">
        <v>2159</v>
      </c>
      <c r="B1445" s="353" t="s">
        <v>2151</v>
      </c>
      <c r="C1445" s="354"/>
      <c r="D1445" s="357" t="s">
        <v>61</v>
      </c>
      <c r="E1445" s="316" t="s">
        <v>1453</v>
      </c>
    </row>
    <row r="1446" spans="1:5" x14ac:dyDescent="0.2">
      <c r="A1446" s="359"/>
      <c r="B1446" s="360"/>
      <c r="C1446" s="361"/>
      <c r="D1446" s="362"/>
      <c r="E1446" s="317" t="s">
        <v>1454</v>
      </c>
    </row>
    <row r="1447" spans="1:5" x14ac:dyDescent="0.2">
      <c r="A1447" s="343" t="s">
        <v>2160</v>
      </c>
      <c r="B1447" s="345" t="s">
        <v>2151</v>
      </c>
      <c r="C1447" s="346"/>
      <c r="D1447" s="349" t="s">
        <v>61</v>
      </c>
      <c r="E1447" s="318" t="s">
        <v>1453</v>
      </c>
    </row>
    <row r="1448" spans="1:5" x14ac:dyDescent="0.2">
      <c r="A1448" s="344"/>
      <c r="B1448" s="347"/>
      <c r="C1448" s="348"/>
      <c r="D1448" s="350"/>
      <c r="E1448" s="319" t="s">
        <v>1454</v>
      </c>
    </row>
    <row r="1449" spans="1:5" x14ac:dyDescent="0.2">
      <c r="A1449" s="351" t="s">
        <v>2161</v>
      </c>
      <c r="B1449" s="353" t="s">
        <v>2162</v>
      </c>
      <c r="C1449" s="354"/>
      <c r="D1449" s="357" t="s">
        <v>61</v>
      </c>
      <c r="E1449" s="316" t="s">
        <v>1453</v>
      </c>
    </row>
    <row r="1450" spans="1:5" x14ac:dyDescent="0.2">
      <c r="A1450" s="359"/>
      <c r="B1450" s="360"/>
      <c r="C1450" s="361"/>
      <c r="D1450" s="362"/>
      <c r="E1450" s="317" t="s">
        <v>1454</v>
      </c>
    </row>
    <row r="1451" spans="1:5" x14ac:dyDescent="0.2">
      <c r="A1451" s="343" t="s">
        <v>2163</v>
      </c>
      <c r="B1451" s="345" t="s">
        <v>2162</v>
      </c>
      <c r="C1451" s="346"/>
      <c r="D1451" s="349" t="s">
        <v>61</v>
      </c>
      <c r="E1451" s="318" t="s">
        <v>1453</v>
      </c>
    </row>
    <row r="1452" spans="1:5" x14ac:dyDescent="0.2">
      <c r="A1452" s="344"/>
      <c r="B1452" s="347"/>
      <c r="C1452" s="348"/>
      <c r="D1452" s="350"/>
      <c r="E1452" s="319" t="s">
        <v>1454</v>
      </c>
    </row>
    <row r="1453" spans="1:5" x14ac:dyDescent="0.2">
      <c r="A1453" s="351" t="s">
        <v>2164</v>
      </c>
      <c r="B1453" s="353" t="s">
        <v>2162</v>
      </c>
      <c r="C1453" s="354"/>
      <c r="D1453" s="357" t="s">
        <v>61</v>
      </c>
      <c r="E1453" s="316" t="s">
        <v>1453</v>
      </c>
    </row>
    <row r="1454" spans="1:5" x14ac:dyDescent="0.2">
      <c r="A1454" s="359"/>
      <c r="B1454" s="360"/>
      <c r="C1454" s="361"/>
      <c r="D1454" s="362"/>
      <c r="E1454" s="317" t="s">
        <v>1454</v>
      </c>
    </row>
    <row r="1455" spans="1:5" x14ac:dyDescent="0.2">
      <c r="A1455" s="343" t="s">
        <v>2165</v>
      </c>
      <c r="B1455" s="345" t="s">
        <v>2162</v>
      </c>
      <c r="C1455" s="346"/>
      <c r="D1455" s="349" t="s">
        <v>61</v>
      </c>
      <c r="E1455" s="318" t="s">
        <v>1453</v>
      </c>
    </row>
    <row r="1456" spans="1:5" x14ac:dyDescent="0.2">
      <c r="A1456" s="344"/>
      <c r="B1456" s="347"/>
      <c r="C1456" s="348"/>
      <c r="D1456" s="350"/>
      <c r="E1456" s="319" t="s">
        <v>1454</v>
      </c>
    </row>
    <row r="1457" spans="1:5" x14ac:dyDescent="0.2">
      <c r="A1457" s="351" t="s">
        <v>1940</v>
      </c>
      <c r="B1457" s="353" t="s">
        <v>2162</v>
      </c>
      <c r="C1457" s="354"/>
      <c r="D1457" s="357" t="s">
        <v>61</v>
      </c>
      <c r="E1457" s="316" t="s">
        <v>1453</v>
      </c>
    </row>
    <row r="1458" spans="1:5" x14ac:dyDescent="0.2">
      <c r="A1458" s="359"/>
      <c r="B1458" s="360"/>
      <c r="C1458" s="361"/>
      <c r="D1458" s="362"/>
      <c r="E1458" s="317" t="s">
        <v>1454</v>
      </c>
    </row>
    <row r="1459" spans="1:5" x14ac:dyDescent="0.2">
      <c r="A1459" s="343" t="s">
        <v>2166</v>
      </c>
      <c r="B1459" s="345" t="s">
        <v>2162</v>
      </c>
      <c r="C1459" s="346"/>
      <c r="D1459" s="349" t="s">
        <v>61</v>
      </c>
      <c r="E1459" s="318" t="s">
        <v>1453</v>
      </c>
    </row>
    <row r="1460" spans="1:5" x14ac:dyDescent="0.2">
      <c r="A1460" s="344"/>
      <c r="B1460" s="347"/>
      <c r="C1460" s="348"/>
      <c r="D1460" s="350"/>
      <c r="E1460" s="319" t="s">
        <v>1454</v>
      </c>
    </row>
    <row r="1461" spans="1:5" x14ac:dyDescent="0.2">
      <c r="A1461" s="351" t="s">
        <v>2167</v>
      </c>
      <c r="B1461" s="353" t="s">
        <v>2162</v>
      </c>
      <c r="C1461" s="354"/>
      <c r="D1461" s="357" t="s">
        <v>61</v>
      </c>
      <c r="E1461" s="316" t="s">
        <v>1453</v>
      </c>
    </row>
    <row r="1462" spans="1:5" x14ac:dyDescent="0.2">
      <c r="A1462" s="359"/>
      <c r="B1462" s="360"/>
      <c r="C1462" s="361"/>
      <c r="D1462" s="362"/>
      <c r="E1462" s="317" t="s">
        <v>1454</v>
      </c>
    </row>
    <row r="1463" spans="1:5" x14ac:dyDescent="0.2">
      <c r="A1463" s="343" t="s">
        <v>2168</v>
      </c>
      <c r="B1463" s="345" t="s">
        <v>2162</v>
      </c>
      <c r="C1463" s="346"/>
      <c r="D1463" s="349" t="s">
        <v>61</v>
      </c>
      <c r="E1463" s="318" t="s">
        <v>1453</v>
      </c>
    </row>
    <row r="1464" spans="1:5" x14ac:dyDescent="0.2">
      <c r="A1464" s="344"/>
      <c r="B1464" s="347"/>
      <c r="C1464" s="348"/>
      <c r="D1464" s="350"/>
      <c r="E1464" s="319" t="s">
        <v>1454</v>
      </c>
    </row>
    <row r="1465" spans="1:5" x14ac:dyDescent="0.2">
      <c r="A1465" s="351" t="s">
        <v>2169</v>
      </c>
      <c r="B1465" s="353" t="s">
        <v>2162</v>
      </c>
      <c r="C1465" s="354"/>
      <c r="D1465" s="357" t="s">
        <v>61</v>
      </c>
      <c r="E1465" s="316" t="s">
        <v>1453</v>
      </c>
    </row>
    <row r="1466" spans="1:5" x14ac:dyDescent="0.2">
      <c r="A1466" s="359"/>
      <c r="B1466" s="360"/>
      <c r="C1466" s="361"/>
      <c r="D1466" s="362"/>
      <c r="E1466" s="317" t="s">
        <v>1454</v>
      </c>
    </row>
    <row r="1467" spans="1:5" x14ac:dyDescent="0.2">
      <c r="A1467" s="343" t="s">
        <v>2170</v>
      </c>
      <c r="B1467" s="345" t="s">
        <v>2162</v>
      </c>
      <c r="C1467" s="346"/>
      <c r="D1467" s="349" t="s">
        <v>61</v>
      </c>
      <c r="E1467" s="318" t="s">
        <v>1453</v>
      </c>
    </row>
    <row r="1468" spans="1:5" x14ac:dyDescent="0.2">
      <c r="A1468" s="344"/>
      <c r="B1468" s="347"/>
      <c r="C1468" s="348"/>
      <c r="D1468" s="350"/>
      <c r="E1468" s="319" t="s">
        <v>1454</v>
      </c>
    </row>
    <row r="1469" spans="1:5" x14ac:dyDescent="0.2">
      <c r="A1469" s="351" t="s">
        <v>2171</v>
      </c>
      <c r="B1469" s="353" t="s">
        <v>2162</v>
      </c>
      <c r="C1469" s="354"/>
      <c r="D1469" s="357" t="s">
        <v>61</v>
      </c>
      <c r="E1469" s="316" t="s">
        <v>1453</v>
      </c>
    </row>
    <row r="1470" spans="1:5" x14ac:dyDescent="0.2">
      <c r="A1470" s="359"/>
      <c r="B1470" s="360"/>
      <c r="C1470" s="361"/>
      <c r="D1470" s="362"/>
      <c r="E1470" s="317" t="s">
        <v>1454</v>
      </c>
    </row>
    <row r="1471" spans="1:5" x14ac:dyDescent="0.2">
      <c r="A1471" s="343" t="s">
        <v>2172</v>
      </c>
      <c r="B1471" s="345" t="s">
        <v>2162</v>
      </c>
      <c r="C1471" s="346"/>
      <c r="D1471" s="349" t="s">
        <v>61</v>
      </c>
      <c r="E1471" s="318" t="s">
        <v>1453</v>
      </c>
    </row>
    <row r="1472" spans="1:5" x14ac:dyDescent="0.2">
      <c r="A1472" s="344"/>
      <c r="B1472" s="347"/>
      <c r="C1472" s="348"/>
      <c r="D1472" s="350"/>
      <c r="E1472" s="319" t="s">
        <v>1454</v>
      </c>
    </row>
    <row r="1473" spans="1:5" x14ac:dyDescent="0.2">
      <c r="A1473" s="351" t="s">
        <v>2173</v>
      </c>
      <c r="B1473" s="353" t="s">
        <v>2162</v>
      </c>
      <c r="C1473" s="354"/>
      <c r="D1473" s="357" t="s">
        <v>61</v>
      </c>
      <c r="E1473" s="316" t="s">
        <v>1453</v>
      </c>
    </row>
    <row r="1474" spans="1:5" x14ac:dyDescent="0.2">
      <c r="A1474" s="359"/>
      <c r="B1474" s="360"/>
      <c r="C1474" s="361"/>
      <c r="D1474" s="362"/>
      <c r="E1474" s="317" t="s">
        <v>1454</v>
      </c>
    </row>
    <row r="1475" spans="1:5" x14ac:dyDescent="0.2">
      <c r="A1475" s="343" t="s">
        <v>2174</v>
      </c>
      <c r="B1475" s="345" t="s">
        <v>2162</v>
      </c>
      <c r="C1475" s="346"/>
      <c r="D1475" s="349" t="s">
        <v>61</v>
      </c>
      <c r="E1475" s="318" t="s">
        <v>1453</v>
      </c>
    </row>
    <row r="1476" spans="1:5" x14ac:dyDescent="0.2">
      <c r="A1476" s="344"/>
      <c r="B1476" s="347"/>
      <c r="C1476" s="348"/>
      <c r="D1476" s="350"/>
      <c r="E1476" s="319" t="s">
        <v>1454</v>
      </c>
    </row>
    <row r="1477" spans="1:5" x14ac:dyDescent="0.2">
      <c r="A1477" s="351" t="s">
        <v>2175</v>
      </c>
      <c r="B1477" s="353" t="s">
        <v>2176</v>
      </c>
      <c r="C1477" s="354"/>
      <c r="D1477" s="357" t="s">
        <v>61</v>
      </c>
      <c r="E1477" s="316" t="s">
        <v>1453</v>
      </c>
    </row>
    <row r="1478" spans="1:5" x14ac:dyDescent="0.2">
      <c r="A1478" s="359"/>
      <c r="B1478" s="360"/>
      <c r="C1478" s="361"/>
      <c r="D1478" s="362"/>
      <c r="E1478" s="317" t="s">
        <v>1454</v>
      </c>
    </row>
    <row r="1479" spans="1:5" x14ac:dyDescent="0.2">
      <c r="A1479" s="343" t="s">
        <v>2177</v>
      </c>
      <c r="B1479" s="345" t="s">
        <v>2176</v>
      </c>
      <c r="C1479" s="346"/>
      <c r="D1479" s="349" t="s">
        <v>61</v>
      </c>
      <c r="E1479" s="318" t="s">
        <v>1453</v>
      </c>
    </row>
    <row r="1480" spans="1:5" x14ac:dyDescent="0.2">
      <c r="A1480" s="344"/>
      <c r="B1480" s="347"/>
      <c r="C1480" s="348"/>
      <c r="D1480" s="350"/>
      <c r="E1480" s="319" t="s">
        <v>1454</v>
      </c>
    </row>
    <row r="1481" spans="1:5" x14ac:dyDescent="0.2">
      <c r="A1481" s="351" t="s">
        <v>2178</v>
      </c>
      <c r="B1481" s="353" t="s">
        <v>2176</v>
      </c>
      <c r="C1481" s="354"/>
      <c r="D1481" s="357" t="s">
        <v>61</v>
      </c>
      <c r="E1481" s="316" t="s">
        <v>1453</v>
      </c>
    </row>
    <row r="1482" spans="1:5" x14ac:dyDescent="0.2">
      <c r="A1482" s="359"/>
      <c r="B1482" s="360"/>
      <c r="C1482" s="361"/>
      <c r="D1482" s="362"/>
      <c r="E1482" s="317" t="s">
        <v>1454</v>
      </c>
    </row>
    <row r="1483" spans="1:5" x14ac:dyDescent="0.2">
      <c r="A1483" s="343" t="s">
        <v>2179</v>
      </c>
      <c r="B1483" s="345" t="s">
        <v>2176</v>
      </c>
      <c r="C1483" s="346"/>
      <c r="D1483" s="349" t="s">
        <v>61</v>
      </c>
      <c r="E1483" s="318" t="s">
        <v>1453</v>
      </c>
    </row>
    <row r="1484" spans="1:5" x14ac:dyDescent="0.2">
      <c r="A1484" s="344"/>
      <c r="B1484" s="347"/>
      <c r="C1484" s="348"/>
      <c r="D1484" s="350"/>
      <c r="E1484" s="319" t="s">
        <v>1454</v>
      </c>
    </row>
    <row r="1485" spans="1:5" x14ac:dyDescent="0.2">
      <c r="A1485" s="351" t="s">
        <v>2152</v>
      </c>
      <c r="B1485" s="353" t="s">
        <v>2176</v>
      </c>
      <c r="C1485" s="354"/>
      <c r="D1485" s="357" t="s">
        <v>61</v>
      </c>
      <c r="E1485" s="316" t="s">
        <v>1453</v>
      </c>
    </row>
    <row r="1486" spans="1:5" x14ac:dyDescent="0.2">
      <c r="A1486" s="359"/>
      <c r="B1486" s="360"/>
      <c r="C1486" s="361"/>
      <c r="D1486" s="362"/>
      <c r="E1486" s="317" t="s">
        <v>1454</v>
      </c>
    </row>
    <row r="1487" spans="1:5" x14ac:dyDescent="0.2">
      <c r="A1487" s="343" t="s">
        <v>2180</v>
      </c>
      <c r="B1487" s="345" t="s">
        <v>2176</v>
      </c>
      <c r="C1487" s="346"/>
      <c r="D1487" s="349" t="s">
        <v>61</v>
      </c>
      <c r="E1487" s="318" t="s">
        <v>1453</v>
      </c>
    </row>
    <row r="1488" spans="1:5" x14ac:dyDescent="0.2">
      <c r="A1488" s="344"/>
      <c r="B1488" s="347"/>
      <c r="C1488" s="348"/>
      <c r="D1488" s="350"/>
      <c r="E1488" s="319" t="s">
        <v>1454</v>
      </c>
    </row>
    <row r="1489" spans="1:5" x14ac:dyDescent="0.2">
      <c r="A1489" s="351" t="s">
        <v>2135</v>
      </c>
      <c r="B1489" s="353" t="s">
        <v>2176</v>
      </c>
      <c r="C1489" s="354"/>
      <c r="D1489" s="357" t="s">
        <v>61</v>
      </c>
      <c r="E1489" s="316" t="s">
        <v>1453</v>
      </c>
    </row>
    <row r="1490" spans="1:5" x14ac:dyDescent="0.2">
      <c r="A1490" s="359"/>
      <c r="B1490" s="360"/>
      <c r="C1490" s="361"/>
      <c r="D1490" s="362"/>
      <c r="E1490" s="317" t="s">
        <v>1454</v>
      </c>
    </row>
    <row r="1491" spans="1:5" x14ac:dyDescent="0.2">
      <c r="A1491" s="343" t="s">
        <v>2181</v>
      </c>
      <c r="B1491" s="345" t="s">
        <v>2176</v>
      </c>
      <c r="C1491" s="346"/>
      <c r="D1491" s="349" t="s">
        <v>61</v>
      </c>
      <c r="E1491" s="318" t="s">
        <v>1453</v>
      </c>
    </row>
    <row r="1492" spans="1:5" x14ac:dyDescent="0.2">
      <c r="A1492" s="344"/>
      <c r="B1492" s="347"/>
      <c r="C1492" s="348"/>
      <c r="D1492" s="350"/>
      <c r="E1492" s="319" t="s">
        <v>1454</v>
      </c>
    </row>
    <row r="1493" spans="1:5" x14ac:dyDescent="0.2">
      <c r="A1493" s="351" t="s">
        <v>2182</v>
      </c>
      <c r="B1493" s="353" t="s">
        <v>2176</v>
      </c>
      <c r="C1493" s="354"/>
      <c r="D1493" s="357" t="s">
        <v>61</v>
      </c>
      <c r="E1493" s="316" t="s">
        <v>1453</v>
      </c>
    </row>
    <row r="1494" spans="1:5" x14ac:dyDescent="0.2">
      <c r="A1494" s="359"/>
      <c r="B1494" s="360"/>
      <c r="C1494" s="361"/>
      <c r="D1494" s="362"/>
      <c r="E1494" s="317" t="s">
        <v>1454</v>
      </c>
    </row>
    <row r="1495" spans="1:5" x14ac:dyDescent="0.2">
      <c r="A1495" s="343" t="s">
        <v>2183</v>
      </c>
      <c r="B1495" s="345" t="s">
        <v>2176</v>
      </c>
      <c r="C1495" s="346"/>
      <c r="D1495" s="349" t="s">
        <v>61</v>
      </c>
      <c r="E1495" s="318" t="s">
        <v>1453</v>
      </c>
    </row>
    <row r="1496" spans="1:5" x14ac:dyDescent="0.2">
      <c r="A1496" s="344"/>
      <c r="B1496" s="347"/>
      <c r="C1496" s="348"/>
      <c r="D1496" s="350"/>
      <c r="E1496" s="319" t="s">
        <v>1454</v>
      </c>
    </row>
    <row r="1497" spans="1:5" x14ac:dyDescent="0.2">
      <c r="A1497" s="351" t="s">
        <v>2184</v>
      </c>
      <c r="B1497" s="353" t="s">
        <v>2176</v>
      </c>
      <c r="C1497" s="354"/>
      <c r="D1497" s="357" t="s">
        <v>61</v>
      </c>
      <c r="E1497" s="316" t="s">
        <v>1453</v>
      </c>
    </row>
    <row r="1498" spans="1:5" x14ac:dyDescent="0.2">
      <c r="A1498" s="359"/>
      <c r="B1498" s="360"/>
      <c r="C1498" s="361"/>
      <c r="D1498" s="362"/>
      <c r="E1498" s="317" t="s">
        <v>1454</v>
      </c>
    </row>
    <row r="1499" spans="1:5" x14ac:dyDescent="0.2">
      <c r="A1499" s="343" t="s">
        <v>2185</v>
      </c>
      <c r="B1499" s="345" t="s">
        <v>2176</v>
      </c>
      <c r="C1499" s="346"/>
      <c r="D1499" s="349" t="s">
        <v>61</v>
      </c>
      <c r="E1499" s="318" t="s">
        <v>1453</v>
      </c>
    </row>
    <row r="1500" spans="1:5" x14ac:dyDescent="0.2">
      <c r="A1500" s="344"/>
      <c r="B1500" s="347"/>
      <c r="C1500" s="348"/>
      <c r="D1500" s="350"/>
      <c r="E1500" s="319" t="s">
        <v>1454</v>
      </c>
    </row>
    <row r="1501" spans="1:5" x14ac:dyDescent="0.2">
      <c r="A1501" s="351" t="s">
        <v>2186</v>
      </c>
      <c r="B1501" s="353" t="s">
        <v>2176</v>
      </c>
      <c r="C1501" s="354"/>
      <c r="D1501" s="357" t="s">
        <v>61</v>
      </c>
      <c r="E1501" s="316" t="s">
        <v>1453</v>
      </c>
    </row>
    <row r="1502" spans="1:5" x14ac:dyDescent="0.2">
      <c r="A1502" s="359"/>
      <c r="B1502" s="360"/>
      <c r="C1502" s="361"/>
      <c r="D1502" s="362"/>
      <c r="E1502" s="317" t="s">
        <v>1454</v>
      </c>
    </row>
    <row r="1503" spans="1:5" x14ac:dyDescent="0.2">
      <c r="A1503" s="343" t="s">
        <v>2187</v>
      </c>
      <c r="B1503" s="345" t="s">
        <v>2176</v>
      </c>
      <c r="C1503" s="346"/>
      <c r="D1503" s="349" t="s">
        <v>61</v>
      </c>
      <c r="E1503" s="318" t="s">
        <v>1453</v>
      </c>
    </row>
    <row r="1504" spans="1:5" x14ac:dyDescent="0.2">
      <c r="A1504" s="344"/>
      <c r="B1504" s="347"/>
      <c r="C1504" s="348"/>
      <c r="D1504" s="350"/>
      <c r="E1504" s="319" t="s">
        <v>1454</v>
      </c>
    </row>
    <row r="1505" spans="1:5" x14ac:dyDescent="0.2">
      <c r="A1505" s="351" t="s">
        <v>1979</v>
      </c>
      <c r="B1505" s="353" t="s">
        <v>2176</v>
      </c>
      <c r="C1505" s="354"/>
      <c r="D1505" s="357" t="s">
        <v>61</v>
      </c>
      <c r="E1505" s="316" t="s">
        <v>1453</v>
      </c>
    </row>
    <row r="1506" spans="1:5" x14ac:dyDescent="0.2">
      <c r="A1506" s="359"/>
      <c r="B1506" s="360"/>
      <c r="C1506" s="361"/>
      <c r="D1506" s="362"/>
      <c r="E1506" s="317" t="s">
        <v>1454</v>
      </c>
    </row>
    <row r="1507" spans="1:5" x14ac:dyDescent="0.2">
      <c r="A1507" s="343" t="s">
        <v>2188</v>
      </c>
      <c r="B1507" s="345" t="s">
        <v>2176</v>
      </c>
      <c r="C1507" s="346"/>
      <c r="D1507" s="349" t="s">
        <v>61</v>
      </c>
      <c r="E1507" s="318" t="s">
        <v>1453</v>
      </c>
    </row>
    <row r="1508" spans="1:5" x14ac:dyDescent="0.2">
      <c r="A1508" s="344"/>
      <c r="B1508" s="347"/>
      <c r="C1508" s="348"/>
      <c r="D1508" s="350"/>
      <c r="E1508" s="319" t="s">
        <v>1454</v>
      </c>
    </row>
    <row r="1509" spans="1:5" x14ac:dyDescent="0.2">
      <c r="A1509" s="351" t="s">
        <v>2181</v>
      </c>
      <c r="B1509" s="353" t="s">
        <v>2189</v>
      </c>
      <c r="C1509" s="354"/>
      <c r="D1509" s="357" t="s">
        <v>61</v>
      </c>
      <c r="E1509" s="316" t="s">
        <v>1453</v>
      </c>
    </row>
    <row r="1510" spans="1:5" x14ac:dyDescent="0.2">
      <c r="A1510" s="359"/>
      <c r="B1510" s="360"/>
      <c r="C1510" s="361"/>
      <c r="D1510" s="362"/>
      <c r="E1510" s="317" t="s">
        <v>1454</v>
      </c>
    </row>
    <row r="1511" spans="1:5" x14ac:dyDescent="0.2">
      <c r="A1511" s="343" t="s">
        <v>2190</v>
      </c>
      <c r="B1511" s="345" t="s">
        <v>2189</v>
      </c>
      <c r="C1511" s="346"/>
      <c r="D1511" s="349" t="s">
        <v>61</v>
      </c>
      <c r="E1511" s="318" t="s">
        <v>1453</v>
      </c>
    </row>
    <row r="1512" spans="1:5" x14ac:dyDescent="0.2">
      <c r="A1512" s="344"/>
      <c r="B1512" s="347"/>
      <c r="C1512" s="348"/>
      <c r="D1512" s="350"/>
      <c r="E1512" s="319" t="s">
        <v>1454</v>
      </c>
    </row>
    <row r="1513" spans="1:5" x14ac:dyDescent="0.2">
      <c r="A1513" s="351" t="s">
        <v>2191</v>
      </c>
      <c r="B1513" s="353" t="s">
        <v>2189</v>
      </c>
      <c r="C1513" s="354"/>
      <c r="D1513" s="357" t="s">
        <v>61</v>
      </c>
      <c r="E1513" s="316" t="s">
        <v>1453</v>
      </c>
    </row>
    <row r="1514" spans="1:5" x14ac:dyDescent="0.2">
      <c r="A1514" s="359"/>
      <c r="B1514" s="360"/>
      <c r="C1514" s="361"/>
      <c r="D1514" s="362"/>
      <c r="E1514" s="317" t="s">
        <v>1454</v>
      </c>
    </row>
    <row r="1515" spans="1:5" x14ac:dyDescent="0.2">
      <c r="A1515" s="343" t="s">
        <v>2192</v>
      </c>
      <c r="B1515" s="345" t="s">
        <v>2189</v>
      </c>
      <c r="C1515" s="346"/>
      <c r="D1515" s="349" t="s">
        <v>61</v>
      </c>
      <c r="E1515" s="318" t="s">
        <v>1453</v>
      </c>
    </row>
    <row r="1516" spans="1:5" x14ac:dyDescent="0.2">
      <c r="A1516" s="344"/>
      <c r="B1516" s="347"/>
      <c r="C1516" s="348"/>
      <c r="D1516" s="350"/>
      <c r="E1516" s="319" t="s">
        <v>1454</v>
      </c>
    </row>
    <row r="1517" spans="1:5" x14ac:dyDescent="0.2">
      <c r="A1517" s="351" t="s">
        <v>2193</v>
      </c>
      <c r="B1517" s="353" t="s">
        <v>2189</v>
      </c>
      <c r="C1517" s="354"/>
      <c r="D1517" s="357" t="s">
        <v>61</v>
      </c>
      <c r="E1517" s="316" t="s">
        <v>1453</v>
      </c>
    </row>
    <row r="1518" spans="1:5" x14ac:dyDescent="0.2">
      <c r="A1518" s="359"/>
      <c r="B1518" s="360"/>
      <c r="C1518" s="361"/>
      <c r="D1518" s="362"/>
      <c r="E1518" s="317" t="s">
        <v>1454</v>
      </c>
    </row>
    <row r="1519" spans="1:5" x14ac:dyDescent="0.2">
      <c r="A1519" s="343" t="s">
        <v>2194</v>
      </c>
      <c r="B1519" s="345" t="s">
        <v>2189</v>
      </c>
      <c r="C1519" s="346"/>
      <c r="D1519" s="349" t="s">
        <v>61</v>
      </c>
      <c r="E1519" s="318" t="s">
        <v>1453</v>
      </c>
    </row>
    <row r="1520" spans="1:5" x14ac:dyDescent="0.2">
      <c r="A1520" s="344"/>
      <c r="B1520" s="347"/>
      <c r="C1520" s="348"/>
      <c r="D1520" s="350"/>
      <c r="E1520" s="319" t="s">
        <v>1454</v>
      </c>
    </row>
    <row r="1521" spans="1:5" x14ac:dyDescent="0.2">
      <c r="A1521" s="351" t="s">
        <v>2195</v>
      </c>
      <c r="B1521" s="353" t="s">
        <v>2189</v>
      </c>
      <c r="C1521" s="354"/>
      <c r="D1521" s="357" t="s">
        <v>61</v>
      </c>
      <c r="E1521" s="316" t="s">
        <v>1453</v>
      </c>
    </row>
    <row r="1522" spans="1:5" x14ac:dyDescent="0.2">
      <c r="A1522" s="359"/>
      <c r="B1522" s="360"/>
      <c r="C1522" s="361"/>
      <c r="D1522" s="362"/>
      <c r="E1522" s="317" t="s">
        <v>1454</v>
      </c>
    </row>
    <row r="1523" spans="1:5" x14ac:dyDescent="0.2">
      <c r="A1523" s="343" t="s">
        <v>1877</v>
      </c>
      <c r="B1523" s="345" t="s">
        <v>2189</v>
      </c>
      <c r="C1523" s="346"/>
      <c r="D1523" s="349" t="s">
        <v>61</v>
      </c>
      <c r="E1523" s="318" t="s">
        <v>1453</v>
      </c>
    </row>
    <row r="1524" spans="1:5" x14ac:dyDescent="0.2">
      <c r="A1524" s="344"/>
      <c r="B1524" s="347"/>
      <c r="C1524" s="348"/>
      <c r="D1524" s="350"/>
      <c r="E1524" s="319" t="s">
        <v>1454</v>
      </c>
    </row>
    <row r="1525" spans="1:5" x14ac:dyDescent="0.2">
      <c r="A1525" s="351" t="s">
        <v>2196</v>
      </c>
      <c r="B1525" s="353" t="s">
        <v>2189</v>
      </c>
      <c r="C1525" s="354"/>
      <c r="D1525" s="357" t="s">
        <v>61</v>
      </c>
      <c r="E1525" s="316" t="s">
        <v>1453</v>
      </c>
    </row>
    <row r="1526" spans="1:5" x14ac:dyDescent="0.2">
      <c r="A1526" s="359"/>
      <c r="B1526" s="360"/>
      <c r="C1526" s="361"/>
      <c r="D1526" s="362"/>
      <c r="E1526" s="317" t="s">
        <v>1454</v>
      </c>
    </row>
    <row r="1527" spans="1:5" x14ac:dyDescent="0.2">
      <c r="A1527" s="343" t="s">
        <v>2197</v>
      </c>
      <c r="B1527" s="345" t="s">
        <v>2189</v>
      </c>
      <c r="C1527" s="346"/>
      <c r="D1527" s="349" t="s">
        <v>61</v>
      </c>
      <c r="E1527" s="318" t="s">
        <v>1453</v>
      </c>
    </row>
    <row r="1528" spans="1:5" x14ac:dyDescent="0.2">
      <c r="A1528" s="344"/>
      <c r="B1528" s="347"/>
      <c r="C1528" s="348"/>
      <c r="D1528" s="350"/>
      <c r="E1528" s="319" t="s">
        <v>1454</v>
      </c>
    </row>
    <row r="1529" spans="1:5" x14ac:dyDescent="0.2">
      <c r="A1529" s="351" t="s">
        <v>2198</v>
      </c>
      <c r="B1529" s="353" t="s">
        <v>2189</v>
      </c>
      <c r="C1529" s="354"/>
      <c r="D1529" s="357" t="s">
        <v>61</v>
      </c>
      <c r="E1529" s="316" t="s">
        <v>1453</v>
      </c>
    </row>
    <row r="1530" spans="1:5" x14ac:dyDescent="0.2">
      <c r="A1530" s="359"/>
      <c r="B1530" s="360"/>
      <c r="C1530" s="361"/>
      <c r="D1530" s="362"/>
      <c r="E1530" s="317" t="s">
        <v>1454</v>
      </c>
    </row>
    <row r="1531" spans="1:5" x14ac:dyDescent="0.2">
      <c r="A1531" s="343" t="s">
        <v>2199</v>
      </c>
      <c r="B1531" s="345" t="s">
        <v>2200</v>
      </c>
      <c r="C1531" s="346"/>
      <c r="D1531" s="349" t="s">
        <v>61</v>
      </c>
      <c r="E1531" s="318" t="s">
        <v>1453</v>
      </c>
    </row>
    <row r="1532" spans="1:5" x14ac:dyDescent="0.2">
      <c r="A1532" s="344"/>
      <c r="B1532" s="347"/>
      <c r="C1532" s="348"/>
      <c r="D1532" s="350"/>
      <c r="E1532" s="319" t="s">
        <v>1454</v>
      </c>
    </row>
    <row r="1533" spans="1:5" x14ac:dyDescent="0.2">
      <c r="A1533" s="351" t="s">
        <v>2201</v>
      </c>
      <c r="B1533" s="353" t="s">
        <v>2200</v>
      </c>
      <c r="C1533" s="354"/>
      <c r="D1533" s="357" t="s">
        <v>61</v>
      </c>
      <c r="E1533" s="316" t="s">
        <v>1453</v>
      </c>
    </row>
    <row r="1534" spans="1:5" x14ac:dyDescent="0.2">
      <c r="A1534" s="359"/>
      <c r="B1534" s="360"/>
      <c r="C1534" s="361"/>
      <c r="D1534" s="362"/>
      <c r="E1534" s="317" t="s">
        <v>1454</v>
      </c>
    </row>
    <row r="1535" spans="1:5" x14ac:dyDescent="0.2">
      <c r="A1535" s="343" t="s">
        <v>2202</v>
      </c>
      <c r="B1535" s="345" t="s">
        <v>2200</v>
      </c>
      <c r="C1535" s="346"/>
      <c r="D1535" s="349" t="s">
        <v>61</v>
      </c>
      <c r="E1535" s="318" t="s">
        <v>1453</v>
      </c>
    </row>
    <row r="1536" spans="1:5" x14ac:dyDescent="0.2">
      <c r="A1536" s="344"/>
      <c r="B1536" s="347"/>
      <c r="C1536" s="348"/>
      <c r="D1536" s="350"/>
      <c r="E1536" s="319" t="s">
        <v>1454</v>
      </c>
    </row>
    <row r="1537" spans="1:5" x14ac:dyDescent="0.2">
      <c r="A1537" s="351" t="s">
        <v>2203</v>
      </c>
      <c r="B1537" s="353" t="s">
        <v>2200</v>
      </c>
      <c r="C1537" s="354"/>
      <c r="D1537" s="357" t="s">
        <v>61</v>
      </c>
      <c r="E1537" s="316" t="s">
        <v>1453</v>
      </c>
    </row>
    <row r="1538" spans="1:5" x14ac:dyDescent="0.2">
      <c r="A1538" s="359"/>
      <c r="B1538" s="360"/>
      <c r="C1538" s="361"/>
      <c r="D1538" s="362"/>
      <c r="E1538" s="317" t="s">
        <v>1454</v>
      </c>
    </row>
    <row r="1539" spans="1:5" x14ac:dyDescent="0.2">
      <c r="A1539" s="343" t="s">
        <v>2204</v>
      </c>
      <c r="B1539" s="345" t="s">
        <v>2200</v>
      </c>
      <c r="C1539" s="346"/>
      <c r="D1539" s="349" t="s">
        <v>61</v>
      </c>
      <c r="E1539" s="318" t="s">
        <v>1453</v>
      </c>
    </row>
    <row r="1540" spans="1:5" x14ac:dyDescent="0.2">
      <c r="A1540" s="344"/>
      <c r="B1540" s="347"/>
      <c r="C1540" s="348"/>
      <c r="D1540" s="350"/>
      <c r="E1540" s="319" t="s">
        <v>1454</v>
      </c>
    </row>
    <row r="1541" spans="1:5" x14ac:dyDescent="0.2">
      <c r="A1541" s="351" t="s">
        <v>2205</v>
      </c>
      <c r="B1541" s="353" t="s">
        <v>2200</v>
      </c>
      <c r="C1541" s="354"/>
      <c r="D1541" s="357" t="s">
        <v>61</v>
      </c>
      <c r="E1541" s="316" t="s">
        <v>1453</v>
      </c>
    </row>
    <row r="1542" spans="1:5" x14ac:dyDescent="0.2">
      <c r="A1542" s="359"/>
      <c r="B1542" s="360"/>
      <c r="C1542" s="361"/>
      <c r="D1542" s="362"/>
      <c r="E1542" s="317" t="s">
        <v>1454</v>
      </c>
    </row>
    <row r="1543" spans="1:5" x14ac:dyDescent="0.2">
      <c r="A1543" s="343" t="s">
        <v>2206</v>
      </c>
      <c r="B1543" s="345" t="s">
        <v>2200</v>
      </c>
      <c r="C1543" s="346"/>
      <c r="D1543" s="349" t="s">
        <v>61</v>
      </c>
      <c r="E1543" s="318" t="s">
        <v>1453</v>
      </c>
    </row>
    <row r="1544" spans="1:5" x14ac:dyDescent="0.2">
      <c r="A1544" s="344"/>
      <c r="B1544" s="347"/>
      <c r="C1544" s="348"/>
      <c r="D1544" s="350"/>
      <c r="E1544" s="319" t="s">
        <v>1454</v>
      </c>
    </row>
    <row r="1545" spans="1:5" x14ac:dyDescent="0.2">
      <c r="A1545" s="351" t="s">
        <v>2132</v>
      </c>
      <c r="B1545" s="353"/>
      <c r="C1545" s="354"/>
      <c r="D1545" s="357" t="s">
        <v>61</v>
      </c>
      <c r="E1545" s="316" t="s">
        <v>1453</v>
      </c>
    </row>
    <row r="1546" spans="1:5" x14ac:dyDescent="0.2">
      <c r="A1546" s="359"/>
      <c r="B1546" s="360"/>
      <c r="C1546" s="361"/>
      <c r="D1546" s="362"/>
      <c r="E1546" s="317" t="s">
        <v>1454</v>
      </c>
    </row>
    <row r="1547" spans="1:5" x14ac:dyDescent="0.2">
      <c r="A1547" s="343" t="s">
        <v>2151</v>
      </c>
      <c r="B1547" s="345"/>
      <c r="C1547" s="346"/>
      <c r="D1547" s="349" t="s">
        <v>61</v>
      </c>
      <c r="E1547" s="318" t="s">
        <v>1453</v>
      </c>
    </row>
    <row r="1548" spans="1:5" x14ac:dyDescent="0.2">
      <c r="A1548" s="344"/>
      <c r="B1548" s="347"/>
      <c r="C1548" s="348"/>
      <c r="D1548" s="350"/>
      <c r="E1548" s="319" t="s">
        <v>1454</v>
      </c>
    </row>
    <row r="1549" spans="1:5" x14ac:dyDescent="0.2">
      <c r="A1549" s="351" t="s">
        <v>2162</v>
      </c>
      <c r="B1549" s="353"/>
      <c r="C1549" s="354"/>
      <c r="D1549" s="357" t="s">
        <v>61</v>
      </c>
      <c r="E1549" s="316" t="s">
        <v>1453</v>
      </c>
    </row>
    <row r="1550" spans="1:5" x14ac:dyDescent="0.2">
      <c r="A1550" s="359"/>
      <c r="B1550" s="360"/>
      <c r="C1550" s="361"/>
      <c r="D1550" s="362"/>
      <c r="E1550" s="317" t="s">
        <v>1454</v>
      </c>
    </row>
    <row r="1551" spans="1:5" x14ac:dyDescent="0.2">
      <c r="A1551" s="343" t="s">
        <v>2176</v>
      </c>
      <c r="B1551" s="345"/>
      <c r="C1551" s="346"/>
      <c r="D1551" s="349" t="s">
        <v>61</v>
      </c>
      <c r="E1551" s="318" t="s">
        <v>1453</v>
      </c>
    </row>
    <row r="1552" spans="1:5" x14ac:dyDescent="0.2">
      <c r="A1552" s="344"/>
      <c r="B1552" s="347"/>
      <c r="C1552" s="348"/>
      <c r="D1552" s="350"/>
      <c r="E1552" s="319" t="s">
        <v>1454</v>
      </c>
    </row>
    <row r="1553" spans="1:5" x14ac:dyDescent="0.2">
      <c r="A1553" s="351" t="s">
        <v>2189</v>
      </c>
      <c r="B1553" s="353"/>
      <c r="C1553" s="354"/>
      <c r="D1553" s="357" t="s">
        <v>61</v>
      </c>
      <c r="E1553" s="316" t="s">
        <v>1453</v>
      </c>
    </row>
    <row r="1554" spans="1:5" x14ac:dyDescent="0.2">
      <c r="A1554" s="359"/>
      <c r="B1554" s="360"/>
      <c r="C1554" s="361"/>
      <c r="D1554" s="362"/>
      <c r="E1554" s="317" t="s">
        <v>1454</v>
      </c>
    </row>
    <row r="1555" spans="1:5" x14ac:dyDescent="0.2">
      <c r="A1555" s="343" t="s">
        <v>2207</v>
      </c>
      <c r="B1555" s="345" t="s">
        <v>2189</v>
      </c>
      <c r="C1555" s="346"/>
      <c r="D1555" s="349" t="s">
        <v>61</v>
      </c>
      <c r="E1555" s="318" t="s">
        <v>1453</v>
      </c>
    </row>
    <row r="1556" spans="1:5" x14ac:dyDescent="0.2">
      <c r="A1556" s="344"/>
      <c r="B1556" s="347"/>
      <c r="C1556" s="348"/>
      <c r="D1556" s="350"/>
      <c r="E1556" s="319" t="s">
        <v>1454</v>
      </c>
    </row>
    <row r="1557" spans="1:5" x14ac:dyDescent="0.2">
      <c r="A1557" s="351" t="s">
        <v>2181</v>
      </c>
      <c r="B1557" s="353" t="s">
        <v>2132</v>
      </c>
      <c r="C1557" s="354"/>
      <c r="D1557" s="357" t="s">
        <v>61</v>
      </c>
      <c r="E1557" s="316" t="s">
        <v>1453</v>
      </c>
    </row>
    <row r="1558" spans="1:5" x14ac:dyDescent="0.2">
      <c r="A1558" s="359"/>
      <c r="B1558" s="360"/>
      <c r="C1558" s="361"/>
      <c r="D1558" s="362"/>
      <c r="E1558" s="317" t="s">
        <v>1454</v>
      </c>
    </row>
    <row r="1559" spans="1:5" x14ac:dyDescent="0.2">
      <c r="A1559" s="343" t="s">
        <v>2208</v>
      </c>
      <c r="B1559" s="345" t="s">
        <v>2176</v>
      </c>
      <c r="C1559" s="346"/>
      <c r="D1559" s="349" t="s">
        <v>61</v>
      </c>
      <c r="E1559" s="318" t="s">
        <v>1453</v>
      </c>
    </row>
    <row r="1560" spans="1:5" x14ac:dyDescent="0.2">
      <c r="A1560" s="344"/>
      <c r="B1560" s="347"/>
      <c r="C1560" s="348"/>
      <c r="D1560" s="350"/>
      <c r="E1560" s="319" t="s">
        <v>1454</v>
      </c>
    </row>
    <row r="1561" spans="1:5" x14ac:dyDescent="0.2">
      <c r="A1561" s="351" t="s">
        <v>2209</v>
      </c>
      <c r="B1561" s="353" t="s">
        <v>2189</v>
      </c>
      <c r="C1561" s="354"/>
      <c r="D1561" s="357" t="s">
        <v>61</v>
      </c>
      <c r="E1561" s="316" t="s">
        <v>1453</v>
      </c>
    </row>
    <row r="1562" spans="1:5" x14ac:dyDescent="0.2">
      <c r="A1562" s="359"/>
      <c r="B1562" s="360"/>
      <c r="C1562" s="361"/>
      <c r="D1562" s="362"/>
      <c r="E1562" s="317" t="s">
        <v>1454</v>
      </c>
    </row>
    <row r="1563" spans="1:5" x14ac:dyDescent="0.2">
      <c r="A1563" s="343" t="s">
        <v>1836</v>
      </c>
      <c r="B1563" s="345" t="s">
        <v>2151</v>
      </c>
      <c r="C1563" s="346"/>
      <c r="D1563" s="349" t="s">
        <v>61</v>
      </c>
      <c r="E1563" s="318" t="s">
        <v>1453</v>
      </c>
    </row>
    <row r="1564" spans="1:5" x14ac:dyDescent="0.2">
      <c r="A1564" s="344"/>
      <c r="B1564" s="347"/>
      <c r="C1564" s="348"/>
      <c r="D1564" s="350"/>
      <c r="E1564" s="319" t="s">
        <v>1454</v>
      </c>
    </row>
    <row r="1565" spans="1:5" x14ac:dyDescent="0.2">
      <c r="A1565" s="351" t="s">
        <v>2200</v>
      </c>
      <c r="B1565" s="353"/>
      <c r="C1565" s="354"/>
      <c r="D1565" s="357" t="s">
        <v>61</v>
      </c>
      <c r="E1565" s="316" t="s">
        <v>1453</v>
      </c>
    </row>
    <row r="1566" spans="1:5" x14ac:dyDescent="0.2">
      <c r="A1566" s="359"/>
      <c r="B1566" s="360"/>
      <c r="C1566" s="361"/>
      <c r="D1566" s="362"/>
      <c r="E1566" s="317" t="s">
        <v>1454</v>
      </c>
    </row>
    <row r="1567" spans="1:5" x14ac:dyDescent="0.2">
      <c r="A1567" s="314" t="s">
        <v>2210</v>
      </c>
      <c r="B1567" s="365"/>
      <c r="C1567" s="366"/>
      <c r="D1567" s="304" t="s">
        <v>62</v>
      </c>
      <c r="E1567" s="315"/>
    </row>
    <row r="1568" spans="1:5" x14ac:dyDescent="0.2">
      <c r="A1568" s="312" t="s">
        <v>2211</v>
      </c>
      <c r="B1568" s="363"/>
      <c r="C1568" s="364"/>
      <c r="D1568" s="303" t="s">
        <v>62</v>
      </c>
      <c r="E1568" s="313"/>
    </row>
    <row r="1569" spans="1:5" x14ac:dyDescent="0.2">
      <c r="A1569" s="314" t="s">
        <v>2212</v>
      </c>
      <c r="B1569" s="365"/>
      <c r="C1569" s="366"/>
      <c r="D1569" s="304" t="s">
        <v>62</v>
      </c>
      <c r="E1569" s="315"/>
    </row>
    <row r="1570" spans="1:5" x14ac:dyDescent="0.2">
      <c r="A1570" s="312" t="s">
        <v>2213</v>
      </c>
      <c r="B1570" s="363"/>
      <c r="C1570" s="364"/>
      <c r="D1570" s="303" t="s">
        <v>62</v>
      </c>
      <c r="E1570" s="313"/>
    </row>
    <row r="1571" spans="1:5" x14ac:dyDescent="0.2">
      <c r="A1571" s="314" t="s">
        <v>2214</v>
      </c>
      <c r="B1571" s="365"/>
      <c r="C1571" s="366"/>
      <c r="D1571" s="304" t="s">
        <v>62</v>
      </c>
      <c r="E1571" s="315"/>
    </row>
    <row r="1572" spans="1:5" x14ac:dyDescent="0.2">
      <c r="A1572" s="312" t="s">
        <v>2215</v>
      </c>
      <c r="B1572" s="363"/>
      <c r="C1572" s="364"/>
      <c r="D1572" s="303" t="s">
        <v>62</v>
      </c>
      <c r="E1572" s="313"/>
    </row>
    <row r="1573" spans="1:5" x14ac:dyDescent="0.2">
      <c r="A1573" s="314" t="s">
        <v>2216</v>
      </c>
      <c r="B1573" s="365"/>
      <c r="C1573" s="366"/>
      <c r="D1573" s="304" t="s">
        <v>62</v>
      </c>
      <c r="E1573" s="315"/>
    </row>
    <row r="1574" spans="1:5" x14ac:dyDescent="0.2">
      <c r="A1574" s="312" t="s">
        <v>2217</v>
      </c>
      <c r="B1574" s="363"/>
      <c r="C1574" s="364"/>
      <c r="D1574" s="303" t="s">
        <v>62</v>
      </c>
      <c r="E1574" s="313"/>
    </row>
    <row r="1575" spans="1:5" x14ac:dyDescent="0.2">
      <c r="A1575" s="314" t="s">
        <v>2218</v>
      </c>
      <c r="B1575" s="365"/>
      <c r="C1575" s="366"/>
      <c r="D1575" s="304" t="s">
        <v>62</v>
      </c>
      <c r="E1575" s="315"/>
    </row>
    <row r="1576" spans="1:5" x14ac:dyDescent="0.2">
      <c r="A1576" s="312" t="s">
        <v>2219</v>
      </c>
      <c r="B1576" s="363"/>
      <c r="C1576" s="364"/>
      <c r="D1576" s="303" t="s">
        <v>62</v>
      </c>
      <c r="E1576" s="313"/>
    </row>
    <row r="1577" spans="1:5" x14ac:dyDescent="0.2">
      <c r="A1577" s="314" t="s">
        <v>2220</v>
      </c>
      <c r="B1577" s="365"/>
      <c r="C1577" s="366"/>
      <c r="D1577" s="304" t="s">
        <v>62</v>
      </c>
      <c r="E1577" s="315"/>
    </row>
    <row r="1578" spans="1:5" x14ac:dyDescent="0.2">
      <c r="A1578" s="351" t="s">
        <v>2221</v>
      </c>
      <c r="B1578" s="353"/>
      <c r="C1578" s="354"/>
      <c r="D1578" s="357" t="s">
        <v>62</v>
      </c>
      <c r="E1578" s="316" t="s">
        <v>1453</v>
      </c>
    </row>
    <row r="1579" spans="1:5" x14ac:dyDescent="0.2">
      <c r="A1579" s="359"/>
      <c r="B1579" s="360"/>
      <c r="C1579" s="361"/>
      <c r="D1579" s="362"/>
      <c r="E1579" s="317" t="s">
        <v>1454</v>
      </c>
    </row>
    <row r="1580" spans="1:5" x14ac:dyDescent="0.2">
      <c r="A1580" s="314" t="s">
        <v>2222</v>
      </c>
      <c r="B1580" s="365"/>
      <c r="C1580" s="366"/>
      <c r="D1580" s="304" t="s">
        <v>62</v>
      </c>
      <c r="E1580" s="315"/>
    </row>
    <row r="1581" spans="1:5" x14ac:dyDescent="0.2">
      <c r="A1581" s="312" t="s">
        <v>2223</v>
      </c>
      <c r="B1581" s="363"/>
      <c r="C1581" s="364"/>
      <c r="D1581" s="303" t="s">
        <v>62</v>
      </c>
      <c r="E1581" s="313"/>
    </row>
    <row r="1582" spans="1:5" x14ac:dyDescent="0.2">
      <c r="A1582" s="314" t="s">
        <v>2224</v>
      </c>
      <c r="B1582" s="365"/>
      <c r="C1582" s="366"/>
      <c r="D1582" s="304" t="s">
        <v>62</v>
      </c>
      <c r="E1582" s="315"/>
    </row>
    <row r="1583" spans="1:5" x14ac:dyDescent="0.2">
      <c r="A1583" s="312" t="s">
        <v>2225</v>
      </c>
      <c r="B1583" s="363"/>
      <c r="C1583" s="364"/>
      <c r="D1583" s="303" t="s">
        <v>62</v>
      </c>
      <c r="E1583" s="313"/>
    </row>
    <row r="1584" spans="1:5" x14ac:dyDescent="0.2">
      <c r="A1584" s="314" t="s">
        <v>2226</v>
      </c>
      <c r="B1584" s="365"/>
      <c r="C1584" s="366"/>
      <c r="D1584" s="304" t="s">
        <v>62</v>
      </c>
      <c r="E1584" s="315"/>
    </row>
    <row r="1585" spans="1:5" x14ac:dyDescent="0.2">
      <c r="A1585" s="312" t="s">
        <v>2227</v>
      </c>
      <c r="B1585" s="363"/>
      <c r="C1585" s="364"/>
      <c r="D1585" s="303" t="s">
        <v>62</v>
      </c>
      <c r="E1585" s="313"/>
    </row>
    <row r="1586" spans="1:5" x14ac:dyDescent="0.2">
      <c r="A1586" s="314" t="s">
        <v>2228</v>
      </c>
      <c r="B1586" s="365"/>
      <c r="C1586" s="366"/>
      <c r="D1586" s="304" t="s">
        <v>62</v>
      </c>
      <c r="E1586" s="315"/>
    </row>
    <row r="1587" spans="1:5" x14ac:dyDescent="0.2">
      <c r="A1587" s="351" t="s">
        <v>2229</v>
      </c>
      <c r="B1587" s="353" t="s">
        <v>2230</v>
      </c>
      <c r="C1587" s="354"/>
      <c r="D1587" s="357" t="s">
        <v>62</v>
      </c>
      <c r="E1587" s="316" t="s">
        <v>1453</v>
      </c>
    </row>
    <row r="1588" spans="1:5" x14ac:dyDescent="0.2">
      <c r="A1588" s="359"/>
      <c r="B1588" s="360"/>
      <c r="C1588" s="361"/>
      <c r="D1588" s="362"/>
      <c r="E1588" s="317" t="s">
        <v>1454</v>
      </c>
    </row>
    <row r="1589" spans="1:5" x14ac:dyDescent="0.2">
      <c r="A1589" s="343" t="s">
        <v>2231</v>
      </c>
      <c r="B1589" s="345" t="s">
        <v>2230</v>
      </c>
      <c r="C1589" s="346"/>
      <c r="D1589" s="349" t="s">
        <v>62</v>
      </c>
      <c r="E1589" s="318" t="s">
        <v>1453</v>
      </c>
    </row>
    <row r="1590" spans="1:5" x14ac:dyDescent="0.2">
      <c r="A1590" s="344"/>
      <c r="B1590" s="347"/>
      <c r="C1590" s="348"/>
      <c r="D1590" s="350"/>
      <c r="E1590" s="319" t="s">
        <v>1454</v>
      </c>
    </row>
    <row r="1591" spans="1:5" x14ac:dyDescent="0.2">
      <c r="A1591" s="351" t="s">
        <v>2232</v>
      </c>
      <c r="B1591" s="353" t="s">
        <v>2230</v>
      </c>
      <c r="C1591" s="354"/>
      <c r="D1591" s="357" t="s">
        <v>62</v>
      </c>
      <c r="E1591" s="316" t="s">
        <v>1453</v>
      </c>
    </row>
    <row r="1592" spans="1:5" x14ac:dyDescent="0.2">
      <c r="A1592" s="359"/>
      <c r="B1592" s="360"/>
      <c r="C1592" s="361"/>
      <c r="D1592" s="362"/>
      <c r="E1592" s="317" t="s">
        <v>1454</v>
      </c>
    </row>
    <row r="1593" spans="1:5" x14ac:dyDescent="0.2">
      <c r="A1593" s="343" t="s">
        <v>2233</v>
      </c>
      <c r="B1593" s="345" t="s">
        <v>2230</v>
      </c>
      <c r="C1593" s="346"/>
      <c r="D1593" s="349" t="s">
        <v>62</v>
      </c>
      <c r="E1593" s="318" t="s">
        <v>1453</v>
      </c>
    </row>
    <row r="1594" spans="1:5" x14ac:dyDescent="0.2">
      <c r="A1594" s="344"/>
      <c r="B1594" s="347"/>
      <c r="C1594" s="348"/>
      <c r="D1594" s="350"/>
      <c r="E1594" s="319" t="s">
        <v>1454</v>
      </c>
    </row>
    <row r="1595" spans="1:5" x14ac:dyDescent="0.2">
      <c r="A1595" s="351" t="s">
        <v>2234</v>
      </c>
      <c r="B1595" s="353" t="s">
        <v>2230</v>
      </c>
      <c r="C1595" s="354"/>
      <c r="D1595" s="357" t="s">
        <v>62</v>
      </c>
      <c r="E1595" s="316" t="s">
        <v>1453</v>
      </c>
    </row>
    <row r="1596" spans="1:5" x14ac:dyDescent="0.2">
      <c r="A1596" s="359"/>
      <c r="B1596" s="360"/>
      <c r="C1596" s="361"/>
      <c r="D1596" s="362"/>
      <c r="E1596" s="317" t="s">
        <v>1454</v>
      </c>
    </row>
    <row r="1597" spans="1:5" x14ac:dyDescent="0.2">
      <c r="A1597" s="343" t="s">
        <v>2235</v>
      </c>
      <c r="B1597" s="345" t="s">
        <v>2230</v>
      </c>
      <c r="C1597" s="346"/>
      <c r="D1597" s="349" t="s">
        <v>62</v>
      </c>
      <c r="E1597" s="318" t="s">
        <v>1453</v>
      </c>
    </row>
    <row r="1598" spans="1:5" x14ac:dyDescent="0.2">
      <c r="A1598" s="344"/>
      <c r="B1598" s="347"/>
      <c r="C1598" s="348"/>
      <c r="D1598" s="350"/>
      <c r="E1598" s="319" t="s">
        <v>1454</v>
      </c>
    </row>
    <row r="1599" spans="1:5" x14ac:dyDescent="0.2">
      <c r="A1599" s="351" t="s">
        <v>2236</v>
      </c>
      <c r="B1599" s="353" t="s">
        <v>2230</v>
      </c>
      <c r="C1599" s="354"/>
      <c r="D1599" s="357" t="s">
        <v>62</v>
      </c>
      <c r="E1599" s="316" t="s">
        <v>1453</v>
      </c>
    </row>
    <row r="1600" spans="1:5" x14ac:dyDescent="0.2">
      <c r="A1600" s="359"/>
      <c r="B1600" s="360"/>
      <c r="C1600" s="361"/>
      <c r="D1600" s="362"/>
      <c r="E1600" s="317" t="s">
        <v>1454</v>
      </c>
    </row>
    <row r="1601" spans="1:5" x14ac:dyDescent="0.2">
      <c r="A1601" s="343" t="s">
        <v>2237</v>
      </c>
      <c r="B1601" s="345" t="s">
        <v>2230</v>
      </c>
      <c r="C1601" s="346"/>
      <c r="D1601" s="349" t="s">
        <v>62</v>
      </c>
      <c r="E1601" s="318" t="s">
        <v>1453</v>
      </c>
    </row>
    <row r="1602" spans="1:5" x14ac:dyDescent="0.2">
      <c r="A1602" s="344"/>
      <c r="B1602" s="347"/>
      <c r="C1602" s="348"/>
      <c r="D1602" s="350"/>
      <c r="E1602" s="319" t="s">
        <v>1454</v>
      </c>
    </row>
    <row r="1603" spans="1:5" x14ac:dyDescent="0.2">
      <c r="A1603" s="351" t="s">
        <v>2238</v>
      </c>
      <c r="B1603" s="353" t="s">
        <v>2230</v>
      </c>
      <c r="C1603" s="354"/>
      <c r="D1603" s="357" t="s">
        <v>62</v>
      </c>
      <c r="E1603" s="316" t="s">
        <v>1453</v>
      </c>
    </row>
    <row r="1604" spans="1:5" x14ac:dyDescent="0.2">
      <c r="A1604" s="359"/>
      <c r="B1604" s="360"/>
      <c r="C1604" s="361"/>
      <c r="D1604" s="362"/>
      <c r="E1604" s="317" t="s">
        <v>1454</v>
      </c>
    </row>
    <row r="1605" spans="1:5" x14ac:dyDescent="0.2">
      <c r="A1605" s="343" t="s">
        <v>2239</v>
      </c>
      <c r="B1605" s="345" t="s">
        <v>2230</v>
      </c>
      <c r="C1605" s="346"/>
      <c r="D1605" s="349" t="s">
        <v>62</v>
      </c>
      <c r="E1605" s="318" t="s">
        <v>1453</v>
      </c>
    </row>
    <row r="1606" spans="1:5" x14ac:dyDescent="0.2">
      <c r="A1606" s="344"/>
      <c r="B1606" s="347"/>
      <c r="C1606" s="348"/>
      <c r="D1606" s="350"/>
      <c r="E1606" s="319" t="s">
        <v>1454</v>
      </c>
    </row>
    <row r="1607" spans="1:5" x14ac:dyDescent="0.2">
      <c r="A1607" s="351" t="s">
        <v>2240</v>
      </c>
      <c r="B1607" s="353" t="s">
        <v>2230</v>
      </c>
      <c r="C1607" s="354"/>
      <c r="D1607" s="357" t="s">
        <v>62</v>
      </c>
      <c r="E1607" s="316" t="s">
        <v>1453</v>
      </c>
    </row>
    <row r="1608" spans="1:5" x14ac:dyDescent="0.2">
      <c r="A1608" s="359"/>
      <c r="B1608" s="360"/>
      <c r="C1608" s="361"/>
      <c r="D1608" s="362"/>
      <c r="E1608" s="317" t="s">
        <v>1454</v>
      </c>
    </row>
    <row r="1609" spans="1:5" x14ac:dyDescent="0.2">
      <c r="A1609" s="343" t="s">
        <v>2241</v>
      </c>
      <c r="B1609" s="345" t="s">
        <v>2230</v>
      </c>
      <c r="C1609" s="346"/>
      <c r="D1609" s="349" t="s">
        <v>62</v>
      </c>
      <c r="E1609" s="318" t="s">
        <v>1453</v>
      </c>
    </row>
    <row r="1610" spans="1:5" x14ac:dyDescent="0.2">
      <c r="A1610" s="344"/>
      <c r="B1610" s="347"/>
      <c r="C1610" s="348"/>
      <c r="D1610" s="350"/>
      <c r="E1610" s="319" t="s">
        <v>1454</v>
      </c>
    </row>
    <row r="1611" spans="1:5" x14ac:dyDescent="0.2">
      <c r="A1611" s="351" t="s">
        <v>2242</v>
      </c>
      <c r="B1611" s="353" t="s">
        <v>2230</v>
      </c>
      <c r="C1611" s="354"/>
      <c r="D1611" s="357" t="s">
        <v>62</v>
      </c>
      <c r="E1611" s="316" t="s">
        <v>1453</v>
      </c>
    </row>
    <row r="1612" spans="1:5" x14ac:dyDescent="0.2">
      <c r="A1612" s="359"/>
      <c r="B1612" s="360"/>
      <c r="C1612" s="361"/>
      <c r="D1612" s="362"/>
      <c r="E1612" s="317" t="s">
        <v>1454</v>
      </c>
    </row>
    <row r="1613" spans="1:5" x14ac:dyDescent="0.2">
      <c r="A1613" s="343" t="s">
        <v>2243</v>
      </c>
      <c r="B1613" s="345" t="s">
        <v>2230</v>
      </c>
      <c r="C1613" s="346"/>
      <c r="D1613" s="349" t="s">
        <v>62</v>
      </c>
      <c r="E1613" s="318" t="s">
        <v>1453</v>
      </c>
    </row>
    <row r="1614" spans="1:5" x14ac:dyDescent="0.2">
      <c r="A1614" s="344"/>
      <c r="B1614" s="347"/>
      <c r="C1614" s="348"/>
      <c r="D1614" s="350"/>
      <c r="E1614" s="319" t="s">
        <v>1454</v>
      </c>
    </row>
    <row r="1615" spans="1:5" x14ac:dyDescent="0.2">
      <c r="A1615" s="351" t="s">
        <v>2244</v>
      </c>
      <c r="B1615" s="353" t="s">
        <v>2230</v>
      </c>
      <c r="C1615" s="354"/>
      <c r="D1615" s="357" t="s">
        <v>62</v>
      </c>
      <c r="E1615" s="316" t="s">
        <v>1453</v>
      </c>
    </row>
    <row r="1616" spans="1:5" x14ac:dyDescent="0.2">
      <c r="A1616" s="359"/>
      <c r="B1616" s="360"/>
      <c r="C1616" s="361"/>
      <c r="D1616" s="362"/>
      <c r="E1616" s="317" t="s">
        <v>1454</v>
      </c>
    </row>
    <row r="1617" spans="1:5" x14ac:dyDescent="0.2">
      <c r="A1617" s="343" t="s">
        <v>2245</v>
      </c>
      <c r="B1617" s="345" t="s">
        <v>2230</v>
      </c>
      <c r="C1617" s="346"/>
      <c r="D1617" s="349" t="s">
        <v>62</v>
      </c>
      <c r="E1617" s="318" t="s">
        <v>1453</v>
      </c>
    </row>
    <row r="1618" spans="1:5" x14ac:dyDescent="0.2">
      <c r="A1618" s="344"/>
      <c r="B1618" s="347"/>
      <c r="C1618" s="348"/>
      <c r="D1618" s="350"/>
      <c r="E1618" s="319" t="s">
        <v>1454</v>
      </c>
    </row>
    <row r="1619" spans="1:5" x14ac:dyDescent="0.2">
      <c r="A1619" s="351" t="s">
        <v>2246</v>
      </c>
      <c r="B1619" s="353" t="s">
        <v>2230</v>
      </c>
      <c r="C1619" s="354"/>
      <c r="D1619" s="357" t="s">
        <v>62</v>
      </c>
      <c r="E1619" s="316" t="s">
        <v>1453</v>
      </c>
    </row>
    <row r="1620" spans="1:5" x14ac:dyDescent="0.2">
      <c r="A1620" s="359"/>
      <c r="B1620" s="360"/>
      <c r="C1620" s="361"/>
      <c r="D1620" s="362"/>
      <c r="E1620" s="317" t="s">
        <v>1454</v>
      </c>
    </row>
    <row r="1621" spans="1:5" x14ac:dyDescent="0.2">
      <c r="A1621" s="343" t="s">
        <v>2247</v>
      </c>
      <c r="B1621" s="345" t="s">
        <v>2230</v>
      </c>
      <c r="C1621" s="346"/>
      <c r="D1621" s="349" t="s">
        <v>62</v>
      </c>
      <c r="E1621" s="318" t="s">
        <v>1453</v>
      </c>
    </row>
    <row r="1622" spans="1:5" x14ac:dyDescent="0.2">
      <c r="A1622" s="344"/>
      <c r="B1622" s="347"/>
      <c r="C1622" s="348"/>
      <c r="D1622" s="350"/>
      <c r="E1622" s="319" t="s">
        <v>1454</v>
      </c>
    </row>
    <row r="1623" spans="1:5" x14ac:dyDescent="0.2">
      <c r="A1623" s="351" t="s">
        <v>2248</v>
      </c>
      <c r="B1623" s="353" t="s">
        <v>2230</v>
      </c>
      <c r="C1623" s="354"/>
      <c r="D1623" s="357" t="s">
        <v>62</v>
      </c>
      <c r="E1623" s="316" t="s">
        <v>1453</v>
      </c>
    </row>
    <row r="1624" spans="1:5" x14ac:dyDescent="0.2">
      <c r="A1624" s="359"/>
      <c r="B1624" s="360"/>
      <c r="C1624" s="361"/>
      <c r="D1624" s="362"/>
      <c r="E1624" s="317" t="s">
        <v>1454</v>
      </c>
    </row>
    <row r="1625" spans="1:5" x14ac:dyDescent="0.2">
      <c r="A1625" s="343" t="s">
        <v>2249</v>
      </c>
      <c r="B1625" s="345" t="s">
        <v>2230</v>
      </c>
      <c r="C1625" s="346"/>
      <c r="D1625" s="349" t="s">
        <v>62</v>
      </c>
      <c r="E1625" s="318" t="s">
        <v>1453</v>
      </c>
    </row>
    <row r="1626" spans="1:5" x14ac:dyDescent="0.2">
      <c r="A1626" s="344"/>
      <c r="B1626" s="347"/>
      <c r="C1626" s="348"/>
      <c r="D1626" s="350"/>
      <c r="E1626" s="319" t="s">
        <v>1454</v>
      </c>
    </row>
    <row r="1627" spans="1:5" x14ac:dyDescent="0.2">
      <c r="A1627" s="351" t="s">
        <v>2250</v>
      </c>
      <c r="B1627" s="353" t="s">
        <v>2230</v>
      </c>
      <c r="C1627" s="354"/>
      <c r="D1627" s="357" t="s">
        <v>62</v>
      </c>
      <c r="E1627" s="316" t="s">
        <v>1453</v>
      </c>
    </row>
    <row r="1628" spans="1:5" x14ac:dyDescent="0.2">
      <c r="A1628" s="359"/>
      <c r="B1628" s="360"/>
      <c r="C1628" s="361"/>
      <c r="D1628" s="362"/>
      <c r="E1628" s="317" t="s">
        <v>1454</v>
      </c>
    </row>
    <row r="1629" spans="1:5" x14ac:dyDescent="0.2">
      <c r="A1629" s="343" t="s">
        <v>2251</v>
      </c>
      <c r="B1629" s="345" t="s">
        <v>2230</v>
      </c>
      <c r="C1629" s="346"/>
      <c r="D1629" s="349" t="s">
        <v>62</v>
      </c>
      <c r="E1629" s="318" t="s">
        <v>1453</v>
      </c>
    </row>
    <row r="1630" spans="1:5" x14ac:dyDescent="0.2">
      <c r="A1630" s="344"/>
      <c r="B1630" s="347"/>
      <c r="C1630" s="348"/>
      <c r="D1630" s="350"/>
      <c r="E1630" s="319" t="s">
        <v>1454</v>
      </c>
    </row>
    <row r="1631" spans="1:5" x14ac:dyDescent="0.2">
      <c r="A1631" s="351" t="s">
        <v>2252</v>
      </c>
      <c r="B1631" s="353" t="s">
        <v>2230</v>
      </c>
      <c r="C1631" s="354"/>
      <c r="D1631" s="357" t="s">
        <v>62</v>
      </c>
      <c r="E1631" s="316" t="s">
        <v>1453</v>
      </c>
    </row>
    <row r="1632" spans="1:5" x14ac:dyDescent="0.2">
      <c r="A1632" s="359"/>
      <c r="B1632" s="360"/>
      <c r="C1632" s="361"/>
      <c r="D1632" s="362"/>
      <c r="E1632" s="317" t="s">
        <v>1454</v>
      </c>
    </row>
    <row r="1633" spans="1:5" x14ac:dyDescent="0.2">
      <c r="A1633" s="343" t="s">
        <v>2253</v>
      </c>
      <c r="B1633" s="345" t="s">
        <v>2230</v>
      </c>
      <c r="C1633" s="346"/>
      <c r="D1633" s="349" t="s">
        <v>62</v>
      </c>
      <c r="E1633" s="318" t="s">
        <v>1453</v>
      </c>
    </row>
    <row r="1634" spans="1:5" x14ac:dyDescent="0.2">
      <c r="A1634" s="344"/>
      <c r="B1634" s="347"/>
      <c r="C1634" s="348"/>
      <c r="D1634" s="350"/>
      <c r="E1634" s="319" t="s">
        <v>1454</v>
      </c>
    </row>
    <row r="1635" spans="1:5" x14ac:dyDescent="0.2">
      <c r="A1635" s="351" t="s">
        <v>2254</v>
      </c>
      <c r="B1635" s="353" t="s">
        <v>2255</v>
      </c>
      <c r="C1635" s="354"/>
      <c r="D1635" s="357" t="s">
        <v>62</v>
      </c>
      <c r="E1635" s="316" t="s">
        <v>1453</v>
      </c>
    </row>
    <row r="1636" spans="1:5" x14ac:dyDescent="0.2">
      <c r="A1636" s="359"/>
      <c r="B1636" s="360"/>
      <c r="C1636" s="361"/>
      <c r="D1636" s="362"/>
      <c r="E1636" s="317" t="s">
        <v>1454</v>
      </c>
    </row>
    <row r="1637" spans="1:5" x14ac:dyDescent="0.2">
      <c r="A1637" s="343" t="s">
        <v>2256</v>
      </c>
      <c r="B1637" s="345" t="s">
        <v>2255</v>
      </c>
      <c r="C1637" s="346"/>
      <c r="D1637" s="349" t="s">
        <v>62</v>
      </c>
      <c r="E1637" s="318" t="s">
        <v>1453</v>
      </c>
    </row>
    <row r="1638" spans="1:5" x14ac:dyDescent="0.2">
      <c r="A1638" s="344"/>
      <c r="B1638" s="347"/>
      <c r="C1638" s="348"/>
      <c r="D1638" s="350"/>
      <c r="E1638" s="319" t="s">
        <v>1454</v>
      </c>
    </row>
    <row r="1639" spans="1:5" x14ac:dyDescent="0.2">
      <c r="A1639" s="351" t="s">
        <v>2257</v>
      </c>
      <c r="B1639" s="353" t="s">
        <v>2255</v>
      </c>
      <c r="C1639" s="354"/>
      <c r="D1639" s="357" t="s">
        <v>62</v>
      </c>
      <c r="E1639" s="316" t="s">
        <v>1453</v>
      </c>
    </row>
    <row r="1640" spans="1:5" x14ac:dyDescent="0.2">
      <c r="A1640" s="359"/>
      <c r="B1640" s="360"/>
      <c r="C1640" s="361"/>
      <c r="D1640" s="362"/>
      <c r="E1640" s="317" t="s">
        <v>1454</v>
      </c>
    </row>
    <row r="1641" spans="1:5" x14ac:dyDescent="0.2">
      <c r="A1641" s="343" t="s">
        <v>2258</v>
      </c>
      <c r="B1641" s="345" t="s">
        <v>2255</v>
      </c>
      <c r="C1641" s="346"/>
      <c r="D1641" s="349" t="s">
        <v>62</v>
      </c>
      <c r="E1641" s="318" t="s">
        <v>1453</v>
      </c>
    </row>
    <row r="1642" spans="1:5" x14ac:dyDescent="0.2">
      <c r="A1642" s="344"/>
      <c r="B1642" s="347"/>
      <c r="C1642" s="348"/>
      <c r="D1642" s="350"/>
      <c r="E1642" s="319" t="s">
        <v>1454</v>
      </c>
    </row>
    <row r="1643" spans="1:5" x14ac:dyDescent="0.2">
      <c r="A1643" s="351" t="s">
        <v>2259</v>
      </c>
      <c r="B1643" s="353" t="s">
        <v>2255</v>
      </c>
      <c r="C1643" s="354"/>
      <c r="D1643" s="357" t="s">
        <v>62</v>
      </c>
      <c r="E1643" s="316" t="s">
        <v>1453</v>
      </c>
    </row>
    <row r="1644" spans="1:5" x14ac:dyDescent="0.2">
      <c r="A1644" s="359"/>
      <c r="B1644" s="360"/>
      <c r="C1644" s="361"/>
      <c r="D1644" s="362"/>
      <c r="E1644" s="317" t="s">
        <v>1454</v>
      </c>
    </row>
    <row r="1645" spans="1:5" x14ac:dyDescent="0.2">
      <c r="A1645" s="343" t="s">
        <v>2260</v>
      </c>
      <c r="B1645" s="345" t="s">
        <v>2255</v>
      </c>
      <c r="C1645" s="346"/>
      <c r="D1645" s="349" t="s">
        <v>62</v>
      </c>
      <c r="E1645" s="318" t="s">
        <v>1453</v>
      </c>
    </row>
    <row r="1646" spans="1:5" x14ac:dyDescent="0.2">
      <c r="A1646" s="344"/>
      <c r="B1646" s="347"/>
      <c r="C1646" s="348"/>
      <c r="D1646" s="350"/>
      <c r="E1646" s="319" t="s">
        <v>1454</v>
      </c>
    </row>
    <row r="1647" spans="1:5" x14ac:dyDescent="0.2">
      <c r="A1647" s="351" t="s">
        <v>2261</v>
      </c>
      <c r="B1647" s="353" t="s">
        <v>2255</v>
      </c>
      <c r="C1647" s="354"/>
      <c r="D1647" s="357" t="s">
        <v>62</v>
      </c>
      <c r="E1647" s="316" t="s">
        <v>1453</v>
      </c>
    </row>
    <row r="1648" spans="1:5" x14ac:dyDescent="0.2">
      <c r="A1648" s="359"/>
      <c r="B1648" s="360"/>
      <c r="C1648" s="361"/>
      <c r="D1648" s="362"/>
      <c r="E1648" s="317" t="s">
        <v>1454</v>
      </c>
    </row>
    <row r="1649" spans="1:5" x14ac:dyDescent="0.2">
      <c r="A1649" s="343" t="s">
        <v>2262</v>
      </c>
      <c r="B1649" s="345" t="s">
        <v>2263</v>
      </c>
      <c r="C1649" s="346"/>
      <c r="D1649" s="349" t="s">
        <v>62</v>
      </c>
      <c r="E1649" s="318" t="s">
        <v>1453</v>
      </c>
    </row>
    <row r="1650" spans="1:5" x14ac:dyDescent="0.2">
      <c r="A1650" s="344"/>
      <c r="B1650" s="347"/>
      <c r="C1650" s="348"/>
      <c r="D1650" s="350"/>
      <c r="E1650" s="319" t="s">
        <v>1454</v>
      </c>
    </row>
    <row r="1651" spans="1:5" x14ac:dyDescent="0.2">
      <c r="A1651" s="351" t="s">
        <v>2264</v>
      </c>
      <c r="B1651" s="353" t="s">
        <v>2263</v>
      </c>
      <c r="C1651" s="354"/>
      <c r="D1651" s="357" t="s">
        <v>62</v>
      </c>
      <c r="E1651" s="316" t="s">
        <v>1453</v>
      </c>
    </row>
    <row r="1652" spans="1:5" x14ac:dyDescent="0.2">
      <c r="A1652" s="359"/>
      <c r="B1652" s="360"/>
      <c r="C1652" s="361"/>
      <c r="D1652" s="362"/>
      <c r="E1652" s="317" t="s">
        <v>1454</v>
      </c>
    </row>
    <row r="1653" spans="1:5" x14ac:dyDescent="0.2">
      <c r="A1653" s="343" t="s">
        <v>2265</v>
      </c>
      <c r="B1653" s="345" t="s">
        <v>2263</v>
      </c>
      <c r="C1653" s="346"/>
      <c r="D1653" s="349" t="s">
        <v>62</v>
      </c>
      <c r="E1653" s="318" t="s">
        <v>1453</v>
      </c>
    </row>
    <row r="1654" spans="1:5" x14ac:dyDescent="0.2">
      <c r="A1654" s="344"/>
      <c r="B1654" s="347"/>
      <c r="C1654" s="348"/>
      <c r="D1654" s="350"/>
      <c r="E1654" s="319" t="s">
        <v>1454</v>
      </c>
    </row>
    <row r="1655" spans="1:5" x14ac:dyDescent="0.2">
      <c r="A1655" s="351" t="s">
        <v>2266</v>
      </c>
      <c r="B1655" s="353" t="s">
        <v>2263</v>
      </c>
      <c r="C1655" s="354"/>
      <c r="D1655" s="357" t="s">
        <v>62</v>
      </c>
      <c r="E1655" s="316" t="s">
        <v>1453</v>
      </c>
    </row>
    <row r="1656" spans="1:5" x14ac:dyDescent="0.2">
      <c r="A1656" s="359"/>
      <c r="B1656" s="360"/>
      <c r="C1656" s="361"/>
      <c r="D1656" s="362"/>
      <c r="E1656" s="317" t="s">
        <v>1454</v>
      </c>
    </row>
    <row r="1657" spans="1:5" x14ac:dyDescent="0.2">
      <c r="A1657" s="343" t="s">
        <v>2267</v>
      </c>
      <c r="B1657" s="345" t="s">
        <v>2263</v>
      </c>
      <c r="C1657" s="346"/>
      <c r="D1657" s="349" t="s">
        <v>62</v>
      </c>
      <c r="E1657" s="318" t="s">
        <v>1453</v>
      </c>
    </row>
    <row r="1658" spans="1:5" x14ac:dyDescent="0.2">
      <c r="A1658" s="344"/>
      <c r="B1658" s="347"/>
      <c r="C1658" s="348"/>
      <c r="D1658" s="350"/>
      <c r="E1658" s="319" t="s">
        <v>1454</v>
      </c>
    </row>
    <row r="1659" spans="1:5" x14ac:dyDescent="0.2">
      <c r="A1659" s="351" t="s">
        <v>2268</v>
      </c>
      <c r="B1659" s="353" t="s">
        <v>2263</v>
      </c>
      <c r="C1659" s="354"/>
      <c r="D1659" s="357" t="s">
        <v>62</v>
      </c>
      <c r="E1659" s="316" t="s">
        <v>1453</v>
      </c>
    </row>
    <row r="1660" spans="1:5" x14ac:dyDescent="0.2">
      <c r="A1660" s="359"/>
      <c r="B1660" s="360"/>
      <c r="C1660" s="361"/>
      <c r="D1660" s="362"/>
      <c r="E1660" s="317" t="s">
        <v>1454</v>
      </c>
    </row>
    <row r="1661" spans="1:5" x14ac:dyDescent="0.2">
      <c r="A1661" s="343" t="s">
        <v>2269</v>
      </c>
      <c r="B1661" s="345" t="s">
        <v>2263</v>
      </c>
      <c r="C1661" s="346"/>
      <c r="D1661" s="349" t="s">
        <v>62</v>
      </c>
      <c r="E1661" s="318" t="s">
        <v>1453</v>
      </c>
    </row>
    <row r="1662" spans="1:5" x14ac:dyDescent="0.2">
      <c r="A1662" s="344"/>
      <c r="B1662" s="347"/>
      <c r="C1662" s="348"/>
      <c r="D1662" s="350"/>
      <c r="E1662" s="319" t="s">
        <v>1454</v>
      </c>
    </row>
    <row r="1663" spans="1:5" x14ac:dyDescent="0.2">
      <c r="A1663" s="351" t="s">
        <v>2270</v>
      </c>
      <c r="B1663" s="353" t="s">
        <v>2263</v>
      </c>
      <c r="C1663" s="354"/>
      <c r="D1663" s="357" t="s">
        <v>62</v>
      </c>
      <c r="E1663" s="316" t="s">
        <v>1453</v>
      </c>
    </row>
    <row r="1664" spans="1:5" x14ac:dyDescent="0.2">
      <c r="A1664" s="359"/>
      <c r="B1664" s="360"/>
      <c r="C1664" s="361"/>
      <c r="D1664" s="362"/>
      <c r="E1664" s="317" t="s">
        <v>1454</v>
      </c>
    </row>
    <row r="1665" spans="1:5" x14ac:dyDescent="0.2">
      <c r="A1665" s="343" t="s">
        <v>2271</v>
      </c>
      <c r="B1665" s="345" t="s">
        <v>2272</v>
      </c>
      <c r="C1665" s="346"/>
      <c r="D1665" s="349" t="s">
        <v>62</v>
      </c>
      <c r="E1665" s="318" t="s">
        <v>1453</v>
      </c>
    </row>
    <row r="1666" spans="1:5" x14ac:dyDescent="0.2">
      <c r="A1666" s="344"/>
      <c r="B1666" s="347"/>
      <c r="C1666" s="348"/>
      <c r="D1666" s="350"/>
      <c r="E1666" s="319" t="s">
        <v>1454</v>
      </c>
    </row>
    <row r="1667" spans="1:5" x14ac:dyDescent="0.2">
      <c r="A1667" s="351" t="s">
        <v>2273</v>
      </c>
      <c r="B1667" s="353" t="s">
        <v>2272</v>
      </c>
      <c r="C1667" s="354"/>
      <c r="D1667" s="357" t="s">
        <v>62</v>
      </c>
      <c r="E1667" s="316" t="s">
        <v>1453</v>
      </c>
    </row>
    <row r="1668" spans="1:5" x14ac:dyDescent="0.2">
      <c r="A1668" s="359"/>
      <c r="B1668" s="360"/>
      <c r="C1668" s="361"/>
      <c r="D1668" s="362"/>
      <c r="E1668" s="317" t="s">
        <v>1454</v>
      </c>
    </row>
    <row r="1669" spans="1:5" x14ac:dyDescent="0.2">
      <c r="A1669" s="343" t="s">
        <v>2274</v>
      </c>
      <c r="B1669" s="345" t="s">
        <v>2272</v>
      </c>
      <c r="C1669" s="346"/>
      <c r="D1669" s="349" t="s">
        <v>62</v>
      </c>
      <c r="E1669" s="318" t="s">
        <v>1453</v>
      </c>
    </row>
    <row r="1670" spans="1:5" x14ac:dyDescent="0.2">
      <c r="A1670" s="344"/>
      <c r="B1670" s="347"/>
      <c r="C1670" s="348"/>
      <c r="D1670" s="350"/>
      <c r="E1670" s="319" t="s">
        <v>1454</v>
      </c>
    </row>
    <row r="1671" spans="1:5" x14ac:dyDescent="0.2">
      <c r="A1671" s="351" t="s">
        <v>2275</v>
      </c>
      <c r="B1671" s="353" t="s">
        <v>2272</v>
      </c>
      <c r="C1671" s="354"/>
      <c r="D1671" s="357" t="s">
        <v>62</v>
      </c>
      <c r="E1671" s="316" t="s">
        <v>1453</v>
      </c>
    </row>
    <row r="1672" spans="1:5" x14ac:dyDescent="0.2">
      <c r="A1672" s="359"/>
      <c r="B1672" s="360"/>
      <c r="C1672" s="361"/>
      <c r="D1672" s="362"/>
      <c r="E1672" s="317" t="s">
        <v>1454</v>
      </c>
    </row>
    <row r="1673" spans="1:5" x14ac:dyDescent="0.2">
      <c r="A1673" s="343" t="s">
        <v>2276</v>
      </c>
      <c r="B1673" s="345" t="s">
        <v>2272</v>
      </c>
      <c r="C1673" s="346"/>
      <c r="D1673" s="349" t="s">
        <v>62</v>
      </c>
      <c r="E1673" s="318" t="s">
        <v>1453</v>
      </c>
    </row>
    <row r="1674" spans="1:5" x14ac:dyDescent="0.2">
      <c r="A1674" s="344"/>
      <c r="B1674" s="347"/>
      <c r="C1674" s="348"/>
      <c r="D1674" s="350"/>
      <c r="E1674" s="319" t="s">
        <v>1454</v>
      </c>
    </row>
    <row r="1675" spans="1:5" x14ac:dyDescent="0.2">
      <c r="A1675" s="351" t="s">
        <v>2277</v>
      </c>
      <c r="B1675" s="353" t="s">
        <v>2278</v>
      </c>
      <c r="C1675" s="354"/>
      <c r="D1675" s="357" t="s">
        <v>62</v>
      </c>
      <c r="E1675" s="316" t="s">
        <v>1453</v>
      </c>
    </row>
    <row r="1676" spans="1:5" x14ac:dyDescent="0.2">
      <c r="A1676" s="359"/>
      <c r="B1676" s="360"/>
      <c r="C1676" s="361"/>
      <c r="D1676" s="362"/>
      <c r="E1676" s="317" t="s">
        <v>1454</v>
      </c>
    </row>
    <row r="1677" spans="1:5" x14ac:dyDescent="0.2">
      <c r="A1677" s="343" t="s">
        <v>2279</v>
      </c>
      <c r="B1677" s="345" t="s">
        <v>2272</v>
      </c>
      <c r="C1677" s="346"/>
      <c r="D1677" s="349" t="s">
        <v>62</v>
      </c>
      <c r="E1677" s="318" t="s">
        <v>1453</v>
      </c>
    </row>
    <row r="1678" spans="1:5" x14ac:dyDescent="0.2">
      <c r="A1678" s="344"/>
      <c r="B1678" s="347"/>
      <c r="C1678" s="348"/>
      <c r="D1678" s="350"/>
      <c r="E1678" s="319" t="s">
        <v>1454</v>
      </c>
    </row>
    <row r="1679" spans="1:5" x14ac:dyDescent="0.2">
      <c r="A1679" s="351" t="s">
        <v>2280</v>
      </c>
      <c r="B1679" s="353" t="s">
        <v>2272</v>
      </c>
      <c r="C1679" s="354"/>
      <c r="D1679" s="357" t="s">
        <v>62</v>
      </c>
      <c r="E1679" s="316" t="s">
        <v>1453</v>
      </c>
    </row>
    <row r="1680" spans="1:5" x14ac:dyDescent="0.2">
      <c r="A1680" s="359"/>
      <c r="B1680" s="360"/>
      <c r="C1680" s="361"/>
      <c r="D1680" s="362"/>
      <c r="E1680" s="317" t="s">
        <v>1454</v>
      </c>
    </row>
    <row r="1681" spans="1:5" x14ac:dyDescent="0.2">
      <c r="A1681" s="343" t="s">
        <v>2281</v>
      </c>
      <c r="B1681" s="345" t="s">
        <v>2278</v>
      </c>
      <c r="C1681" s="346"/>
      <c r="D1681" s="349" t="s">
        <v>62</v>
      </c>
      <c r="E1681" s="318" t="s">
        <v>1453</v>
      </c>
    </row>
    <row r="1682" spans="1:5" x14ac:dyDescent="0.2">
      <c r="A1682" s="344"/>
      <c r="B1682" s="347"/>
      <c r="C1682" s="348"/>
      <c r="D1682" s="350"/>
      <c r="E1682" s="319" t="s">
        <v>1454</v>
      </c>
    </row>
    <row r="1683" spans="1:5" x14ac:dyDescent="0.2">
      <c r="A1683" s="351" t="s">
        <v>2282</v>
      </c>
      <c r="B1683" s="353" t="s">
        <v>2278</v>
      </c>
      <c r="C1683" s="354"/>
      <c r="D1683" s="357" t="s">
        <v>62</v>
      </c>
      <c r="E1683" s="316" t="s">
        <v>1453</v>
      </c>
    </row>
    <row r="1684" spans="1:5" x14ac:dyDescent="0.2">
      <c r="A1684" s="359"/>
      <c r="B1684" s="360"/>
      <c r="C1684" s="361"/>
      <c r="D1684" s="362"/>
      <c r="E1684" s="317" t="s">
        <v>1454</v>
      </c>
    </row>
    <row r="1685" spans="1:5" x14ac:dyDescent="0.2">
      <c r="A1685" s="343" t="s">
        <v>2283</v>
      </c>
      <c r="B1685" s="345" t="s">
        <v>2272</v>
      </c>
      <c r="C1685" s="346"/>
      <c r="D1685" s="349" t="s">
        <v>62</v>
      </c>
      <c r="E1685" s="318" t="s">
        <v>1453</v>
      </c>
    </row>
    <row r="1686" spans="1:5" x14ac:dyDescent="0.2">
      <c r="A1686" s="344"/>
      <c r="B1686" s="347"/>
      <c r="C1686" s="348"/>
      <c r="D1686" s="350"/>
      <c r="E1686" s="319" t="s">
        <v>1454</v>
      </c>
    </row>
    <row r="1687" spans="1:5" x14ac:dyDescent="0.2">
      <c r="A1687" s="351" t="s">
        <v>2284</v>
      </c>
      <c r="B1687" s="353" t="s">
        <v>2272</v>
      </c>
      <c r="C1687" s="354"/>
      <c r="D1687" s="357" t="s">
        <v>62</v>
      </c>
      <c r="E1687" s="316" t="s">
        <v>1453</v>
      </c>
    </row>
    <row r="1688" spans="1:5" x14ac:dyDescent="0.2">
      <c r="A1688" s="359"/>
      <c r="B1688" s="360"/>
      <c r="C1688" s="361"/>
      <c r="D1688" s="362"/>
      <c r="E1688" s="317" t="s">
        <v>1454</v>
      </c>
    </row>
    <row r="1689" spans="1:5" x14ac:dyDescent="0.2">
      <c r="A1689" s="343" t="s">
        <v>2285</v>
      </c>
      <c r="B1689" s="345" t="s">
        <v>2272</v>
      </c>
      <c r="C1689" s="346"/>
      <c r="D1689" s="349" t="s">
        <v>62</v>
      </c>
      <c r="E1689" s="318" t="s">
        <v>1453</v>
      </c>
    </row>
    <row r="1690" spans="1:5" x14ac:dyDescent="0.2">
      <c r="A1690" s="344"/>
      <c r="B1690" s="347"/>
      <c r="C1690" s="348"/>
      <c r="D1690" s="350"/>
      <c r="E1690" s="319" t="s">
        <v>1454</v>
      </c>
    </row>
    <row r="1691" spans="1:5" x14ac:dyDescent="0.2">
      <c r="A1691" s="351" t="s">
        <v>2286</v>
      </c>
      <c r="B1691" s="353" t="s">
        <v>2278</v>
      </c>
      <c r="C1691" s="354"/>
      <c r="D1691" s="357" t="s">
        <v>62</v>
      </c>
      <c r="E1691" s="316" t="s">
        <v>1453</v>
      </c>
    </row>
    <row r="1692" spans="1:5" x14ac:dyDescent="0.2">
      <c r="A1692" s="359"/>
      <c r="B1692" s="360"/>
      <c r="C1692" s="361"/>
      <c r="D1692" s="362"/>
      <c r="E1692" s="317" t="s">
        <v>1454</v>
      </c>
    </row>
    <row r="1693" spans="1:5" x14ac:dyDescent="0.2">
      <c r="A1693" s="343" t="s">
        <v>2287</v>
      </c>
      <c r="B1693" s="345" t="s">
        <v>2272</v>
      </c>
      <c r="C1693" s="346"/>
      <c r="D1693" s="349" t="s">
        <v>62</v>
      </c>
      <c r="E1693" s="318" t="s">
        <v>1453</v>
      </c>
    </row>
    <row r="1694" spans="1:5" x14ac:dyDescent="0.2">
      <c r="A1694" s="344"/>
      <c r="B1694" s="347"/>
      <c r="C1694" s="348"/>
      <c r="D1694" s="350"/>
      <c r="E1694" s="319" t="s">
        <v>1454</v>
      </c>
    </row>
    <row r="1695" spans="1:5" x14ac:dyDescent="0.2">
      <c r="A1695" s="351" t="s">
        <v>2288</v>
      </c>
      <c r="B1695" s="353" t="s">
        <v>2272</v>
      </c>
      <c r="C1695" s="354"/>
      <c r="D1695" s="357" t="s">
        <v>62</v>
      </c>
      <c r="E1695" s="316" t="s">
        <v>1453</v>
      </c>
    </row>
    <row r="1696" spans="1:5" x14ac:dyDescent="0.2">
      <c r="A1696" s="359"/>
      <c r="B1696" s="360"/>
      <c r="C1696" s="361"/>
      <c r="D1696" s="362"/>
      <c r="E1696" s="317" t="s">
        <v>1454</v>
      </c>
    </row>
    <row r="1697" spans="1:5" x14ac:dyDescent="0.2">
      <c r="A1697" s="343" t="s">
        <v>2289</v>
      </c>
      <c r="B1697" s="345" t="s">
        <v>2272</v>
      </c>
      <c r="C1697" s="346"/>
      <c r="D1697" s="349" t="s">
        <v>62</v>
      </c>
      <c r="E1697" s="318" t="s">
        <v>1453</v>
      </c>
    </row>
    <row r="1698" spans="1:5" x14ac:dyDescent="0.2">
      <c r="A1698" s="344"/>
      <c r="B1698" s="347"/>
      <c r="C1698" s="348"/>
      <c r="D1698" s="350"/>
      <c r="E1698" s="319" t="s">
        <v>1454</v>
      </c>
    </row>
    <row r="1699" spans="1:5" x14ac:dyDescent="0.2">
      <c r="A1699" s="351" t="s">
        <v>2290</v>
      </c>
      <c r="B1699" s="353" t="s">
        <v>2272</v>
      </c>
      <c r="C1699" s="354"/>
      <c r="D1699" s="357" t="s">
        <v>62</v>
      </c>
      <c r="E1699" s="316" t="s">
        <v>1453</v>
      </c>
    </row>
    <row r="1700" spans="1:5" x14ac:dyDescent="0.2">
      <c r="A1700" s="359"/>
      <c r="B1700" s="360"/>
      <c r="C1700" s="361"/>
      <c r="D1700" s="362"/>
      <c r="E1700" s="317" t="s">
        <v>1454</v>
      </c>
    </row>
    <row r="1701" spans="1:5" x14ac:dyDescent="0.2">
      <c r="A1701" s="343" t="s">
        <v>2291</v>
      </c>
      <c r="B1701" s="345" t="s">
        <v>2272</v>
      </c>
      <c r="C1701" s="346"/>
      <c r="D1701" s="349" t="s">
        <v>62</v>
      </c>
      <c r="E1701" s="318" t="s">
        <v>1453</v>
      </c>
    </row>
    <row r="1702" spans="1:5" x14ac:dyDescent="0.2">
      <c r="A1702" s="344"/>
      <c r="B1702" s="347"/>
      <c r="C1702" s="348"/>
      <c r="D1702" s="350"/>
      <c r="E1702" s="319" t="s">
        <v>1454</v>
      </c>
    </row>
    <row r="1703" spans="1:5" x14ac:dyDescent="0.2">
      <c r="A1703" s="351" t="s">
        <v>2292</v>
      </c>
      <c r="B1703" s="353" t="s">
        <v>2272</v>
      </c>
      <c r="C1703" s="354"/>
      <c r="D1703" s="357" t="s">
        <v>62</v>
      </c>
      <c r="E1703" s="316" t="s">
        <v>1453</v>
      </c>
    </row>
    <row r="1704" spans="1:5" x14ac:dyDescent="0.2">
      <c r="A1704" s="359"/>
      <c r="B1704" s="360"/>
      <c r="C1704" s="361"/>
      <c r="D1704" s="362"/>
      <c r="E1704" s="317" t="s">
        <v>1454</v>
      </c>
    </row>
    <row r="1705" spans="1:5" x14ac:dyDescent="0.2">
      <c r="A1705" s="343" t="s">
        <v>2293</v>
      </c>
      <c r="B1705" s="345" t="s">
        <v>2294</v>
      </c>
      <c r="C1705" s="346"/>
      <c r="D1705" s="349" t="s">
        <v>62</v>
      </c>
      <c r="E1705" s="318" t="s">
        <v>1453</v>
      </c>
    </row>
    <row r="1706" spans="1:5" x14ac:dyDescent="0.2">
      <c r="A1706" s="344"/>
      <c r="B1706" s="347"/>
      <c r="C1706" s="348"/>
      <c r="D1706" s="350"/>
      <c r="E1706" s="319" t="s">
        <v>1454</v>
      </c>
    </row>
    <row r="1707" spans="1:5" x14ac:dyDescent="0.2">
      <c r="A1707" s="351" t="s">
        <v>2295</v>
      </c>
      <c r="B1707" s="353" t="s">
        <v>2294</v>
      </c>
      <c r="C1707" s="354"/>
      <c r="D1707" s="357" t="s">
        <v>62</v>
      </c>
      <c r="E1707" s="316" t="s">
        <v>1453</v>
      </c>
    </row>
    <row r="1708" spans="1:5" x14ac:dyDescent="0.2">
      <c r="A1708" s="359"/>
      <c r="B1708" s="360"/>
      <c r="C1708" s="361"/>
      <c r="D1708" s="362"/>
      <c r="E1708" s="317" t="s">
        <v>1454</v>
      </c>
    </row>
    <row r="1709" spans="1:5" x14ac:dyDescent="0.2">
      <c r="A1709" s="343" t="s">
        <v>2296</v>
      </c>
      <c r="B1709" s="345" t="s">
        <v>2294</v>
      </c>
      <c r="C1709" s="346"/>
      <c r="D1709" s="349" t="s">
        <v>62</v>
      </c>
      <c r="E1709" s="318" t="s">
        <v>1453</v>
      </c>
    </row>
    <row r="1710" spans="1:5" x14ac:dyDescent="0.2">
      <c r="A1710" s="344"/>
      <c r="B1710" s="347"/>
      <c r="C1710" s="348"/>
      <c r="D1710" s="350"/>
      <c r="E1710" s="319" t="s">
        <v>1454</v>
      </c>
    </row>
    <row r="1711" spans="1:5" x14ac:dyDescent="0.2">
      <c r="A1711" s="351" t="s">
        <v>2297</v>
      </c>
      <c r="B1711" s="353" t="s">
        <v>2294</v>
      </c>
      <c r="C1711" s="354"/>
      <c r="D1711" s="357" t="s">
        <v>62</v>
      </c>
      <c r="E1711" s="316" t="s">
        <v>1453</v>
      </c>
    </row>
    <row r="1712" spans="1:5" x14ac:dyDescent="0.2">
      <c r="A1712" s="359"/>
      <c r="B1712" s="360"/>
      <c r="C1712" s="361"/>
      <c r="D1712" s="362"/>
      <c r="E1712" s="317" t="s">
        <v>1454</v>
      </c>
    </row>
    <row r="1713" spans="1:5" x14ac:dyDescent="0.2">
      <c r="A1713" s="343" t="s">
        <v>2298</v>
      </c>
      <c r="B1713" s="345" t="s">
        <v>2294</v>
      </c>
      <c r="C1713" s="346"/>
      <c r="D1713" s="349" t="s">
        <v>62</v>
      </c>
      <c r="E1713" s="318" t="s">
        <v>1453</v>
      </c>
    </row>
    <row r="1714" spans="1:5" x14ac:dyDescent="0.2">
      <c r="A1714" s="344"/>
      <c r="B1714" s="347"/>
      <c r="C1714" s="348"/>
      <c r="D1714" s="350"/>
      <c r="E1714" s="319" t="s">
        <v>1454</v>
      </c>
    </row>
    <row r="1715" spans="1:5" x14ac:dyDescent="0.2">
      <c r="A1715" s="351" t="s">
        <v>2299</v>
      </c>
      <c r="B1715" s="353" t="s">
        <v>2294</v>
      </c>
      <c r="C1715" s="354"/>
      <c r="D1715" s="357" t="s">
        <v>62</v>
      </c>
      <c r="E1715" s="316" t="s">
        <v>1453</v>
      </c>
    </row>
    <row r="1716" spans="1:5" x14ac:dyDescent="0.2">
      <c r="A1716" s="359"/>
      <c r="B1716" s="360"/>
      <c r="C1716" s="361"/>
      <c r="D1716" s="362"/>
      <c r="E1716" s="317" t="s">
        <v>1454</v>
      </c>
    </row>
    <row r="1717" spans="1:5" x14ac:dyDescent="0.2">
      <c r="A1717" s="343" t="s">
        <v>2300</v>
      </c>
      <c r="B1717" s="345" t="s">
        <v>2294</v>
      </c>
      <c r="C1717" s="346"/>
      <c r="D1717" s="349" t="s">
        <v>62</v>
      </c>
      <c r="E1717" s="318" t="s">
        <v>1453</v>
      </c>
    </row>
    <row r="1718" spans="1:5" x14ac:dyDescent="0.2">
      <c r="A1718" s="344"/>
      <c r="B1718" s="347"/>
      <c r="C1718" s="348"/>
      <c r="D1718" s="350"/>
      <c r="E1718" s="319" t="s">
        <v>1454</v>
      </c>
    </row>
    <row r="1719" spans="1:5" x14ac:dyDescent="0.2">
      <c r="A1719" s="351" t="s">
        <v>2262</v>
      </c>
      <c r="B1719" s="353" t="s">
        <v>2294</v>
      </c>
      <c r="C1719" s="354"/>
      <c r="D1719" s="357" t="s">
        <v>62</v>
      </c>
      <c r="E1719" s="316" t="s">
        <v>1453</v>
      </c>
    </row>
    <row r="1720" spans="1:5" x14ac:dyDescent="0.2">
      <c r="A1720" s="359"/>
      <c r="B1720" s="360"/>
      <c r="C1720" s="361"/>
      <c r="D1720" s="362"/>
      <c r="E1720" s="317" t="s">
        <v>1454</v>
      </c>
    </row>
    <row r="1721" spans="1:5" x14ac:dyDescent="0.2">
      <c r="A1721" s="343" t="s">
        <v>2301</v>
      </c>
      <c r="B1721" s="345" t="s">
        <v>2302</v>
      </c>
      <c r="C1721" s="346"/>
      <c r="D1721" s="349" t="s">
        <v>62</v>
      </c>
      <c r="E1721" s="318" t="s">
        <v>1453</v>
      </c>
    </row>
    <row r="1722" spans="1:5" x14ac:dyDescent="0.2">
      <c r="A1722" s="344"/>
      <c r="B1722" s="347"/>
      <c r="C1722" s="348"/>
      <c r="D1722" s="350"/>
      <c r="E1722" s="319" t="s">
        <v>1454</v>
      </c>
    </row>
    <row r="1723" spans="1:5" x14ac:dyDescent="0.2">
      <c r="A1723" s="351" t="s">
        <v>2303</v>
      </c>
      <c r="B1723" s="353" t="s">
        <v>2302</v>
      </c>
      <c r="C1723" s="354"/>
      <c r="D1723" s="357" t="s">
        <v>62</v>
      </c>
      <c r="E1723" s="316" t="s">
        <v>1453</v>
      </c>
    </row>
    <row r="1724" spans="1:5" x14ac:dyDescent="0.2">
      <c r="A1724" s="359"/>
      <c r="B1724" s="360"/>
      <c r="C1724" s="361"/>
      <c r="D1724" s="362"/>
      <c r="E1724" s="317" t="s">
        <v>1454</v>
      </c>
    </row>
    <row r="1725" spans="1:5" x14ac:dyDescent="0.2">
      <c r="A1725" s="343" t="s">
        <v>2304</v>
      </c>
      <c r="B1725" s="345" t="s">
        <v>2302</v>
      </c>
      <c r="C1725" s="346"/>
      <c r="D1725" s="349" t="s">
        <v>62</v>
      </c>
      <c r="E1725" s="318" t="s">
        <v>1453</v>
      </c>
    </row>
    <row r="1726" spans="1:5" x14ac:dyDescent="0.2">
      <c r="A1726" s="344"/>
      <c r="B1726" s="347"/>
      <c r="C1726" s="348"/>
      <c r="D1726" s="350"/>
      <c r="E1726" s="319" t="s">
        <v>1454</v>
      </c>
    </row>
    <row r="1727" spans="1:5" x14ac:dyDescent="0.2">
      <c r="A1727" s="351" t="s">
        <v>2305</v>
      </c>
      <c r="B1727" s="353" t="s">
        <v>2302</v>
      </c>
      <c r="C1727" s="354"/>
      <c r="D1727" s="357" t="s">
        <v>62</v>
      </c>
      <c r="E1727" s="316" t="s">
        <v>1453</v>
      </c>
    </row>
    <row r="1728" spans="1:5" x14ac:dyDescent="0.2">
      <c r="A1728" s="359"/>
      <c r="B1728" s="360"/>
      <c r="C1728" s="361"/>
      <c r="D1728" s="362"/>
      <c r="E1728" s="317" t="s">
        <v>1454</v>
      </c>
    </row>
    <row r="1729" spans="1:5" x14ac:dyDescent="0.2">
      <c r="A1729" s="343" t="s">
        <v>2306</v>
      </c>
      <c r="B1729" s="345" t="s">
        <v>2302</v>
      </c>
      <c r="C1729" s="346"/>
      <c r="D1729" s="349" t="s">
        <v>62</v>
      </c>
      <c r="E1729" s="318" t="s">
        <v>1453</v>
      </c>
    </row>
    <row r="1730" spans="1:5" x14ac:dyDescent="0.2">
      <c r="A1730" s="344"/>
      <c r="B1730" s="347"/>
      <c r="C1730" s="348"/>
      <c r="D1730" s="350"/>
      <c r="E1730" s="319" t="s">
        <v>1454</v>
      </c>
    </row>
    <row r="1731" spans="1:5" x14ac:dyDescent="0.2">
      <c r="A1731" s="351" t="s">
        <v>2307</v>
      </c>
      <c r="B1731" s="353" t="s">
        <v>2302</v>
      </c>
      <c r="C1731" s="354"/>
      <c r="D1731" s="357" t="s">
        <v>62</v>
      </c>
      <c r="E1731" s="316" t="s">
        <v>1453</v>
      </c>
    </row>
    <row r="1732" spans="1:5" x14ac:dyDescent="0.2">
      <c r="A1732" s="359"/>
      <c r="B1732" s="360"/>
      <c r="C1732" s="361"/>
      <c r="D1732" s="362"/>
      <c r="E1732" s="317" t="s">
        <v>1454</v>
      </c>
    </row>
    <row r="1733" spans="1:5" x14ac:dyDescent="0.2">
      <c r="A1733" s="343" t="s">
        <v>2308</v>
      </c>
      <c r="B1733" s="345" t="s">
        <v>2302</v>
      </c>
      <c r="C1733" s="346"/>
      <c r="D1733" s="349" t="s">
        <v>62</v>
      </c>
      <c r="E1733" s="318" t="s">
        <v>1453</v>
      </c>
    </row>
    <row r="1734" spans="1:5" x14ac:dyDescent="0.2">
      <c r="A1734" s="344"/>
      <c r="B1734" s="347"/>
      <c r="C1734" s="348"/>
      <c r="D1734" s="350"/>
      <c r="E1734" s="319" t="s">
        <v>1454</v>
      </c>
    </row>
    <row r="1735" spans="1:5" x14ac:dyDescent="0.2">
      <c r="A1735" s="351" t="s">
        <v>2309</v>
      </c>
      <c r="B1735" s="353" t="s">
        <v>2302</v>
      </c>
      <c r="C1735" s="354"/>
      <c r="D1735" s="357" t="s">
        <v>62</v>
      </c>
      <c r="E1735" s="316" t="s">
        <v>1453</v>
      </c>
    </row>
    <row r="1736" spans="1:5" x14ac:dyDescent="0.2">
      <c r="A1736" s="359"/>
      <c r="B1736" s="360"/>
      <c r="C1736" s="361"/>
      <c r="D1736" s="362"/>
      <c r="E1736" s="317" t="s">
        <v>1454</v>
      </c>
    </row>
    <row r="1737" spans="1:5" x14ac:dyDescent="0.2">
      <c r="A1737" s="343" t="s">
        <v>2310</v>
      </c>
      <c r="B1737" s="345" t="s">
        <v>2302</v>
      </c>
      <c r="C1737" s="346"/>
      <c r="D1737" s="349" t="s">
        <v>62</v>
      </c>
      <c r="E1737" s="318" t="s">
        <v>1453</v>
      </c>
    </row>
    <row r="1738" spans="1:5" x14ac:dyDescent="0.2">
      <c r="A1738" s="344"/>
      <c r="B1738" s="347"/>
      <c r="C1738" s="348"/>
      <c r="D1738" s="350"/>
      <c r="E1738" s="319" t="s">
        <v>1454</v>
      </c>
    </row>
    <row r="1739" spans="1:5" x14ac:dyDescent="0.2">
      <c r="A1739" s="351" t="s">
        <v>2311</v>
      </c>
      <c r="B1739" s="353" t="s">
        <v>2302</v>
      </c>
      <c r="C1739" s="354"/>
      <c r="D1739" s="357" t="s">
        <v>62</v>
      </c>
      <c r="E1739" s="316" t="s">
        <v>1453</v>
      </c>
    </row>
    <row r="1740" spans="1:5" x14ac:dyDescent="0.2">
      <c r="A1740" s="359"/>
      <c r="B1740" s="360"/>
      <c r="C1740" s="361"/>
      <c r="D1740" s="362"/>
      <c r="E1740" s="317" t="s">
        <v>1454</v>
      </c>
    </row>
    <row r="1741" spans="1:5" x14ac:dyDescent="0.2">
      <c r="A1741" s="343" t="s">
        <v>2312</v>
      </c>
      <c r="B1741" s="345" t="s">
        <v>2302</v>
      </c>
      <c r="C1741" s="346"/>
      <c r="D1741" s="349" t="s">
        <v>62</v>
      </c>
      <c r="E1741" s="318" t="s">
        <v>1453</v>
      </c>
    </row>
    <row r="1742" spans="1:5" x14ac:dyDescent="0.2">
      <c r="A1742" s="344"/>
      <c r="B1742" s="347"/>
      <c r="C1742" s="348"/>
      <c r="D1742" s="350"/>
      <c r="E1742" s="319" t="s">
        <v>1454</v>
      </c>
    </row>
    <row r="1743" spans="1:5" x14ac:dyDescent="0.2">
      <c r="A1743" s="351" t="s">
        <v>2313</v>
      </c>
      <c r="B1743" s="353" t="s">
        <v>2302</v>
      </c>
      <c r="C1743" s="354"/>
      <c r="D1743" s="357" t="s">
        <v>62</v>
      </c>
      <c r="E1743" s="316" t="s">
        <v>1453</v>
      </c>
    </row>
    <row r="1744" spans="1:5" x14ac:dyDescent="0.2">
      <c r="A1744" s="359"/>
      <c r="B1744" s="360"/>
      <c r="C1744" s="361"/>
      <c r="D1744" s="362"/>
      <c r="E1744" s="317" t="s">
        <v>1454</v>
      </c>
    </row>
    <row r="1745" spans="1:5" x14ac:dyDescent="0.2">
      <c r="A1745" s="343" t="s">
        <v>2314</v>
      </c>
      <c r="B1745" s="345" t="s">
        <v>2302</v>
      </c>
      <c r="C1745" s="346"/>
      <c r="D1745" s="349" t="s">
        <v>62</v>
      </c>
      <c r="E1745" s="318" t="s">
        <v>1453</v>
      </c>
    </row>
    <row r="1746" spans="1:5" x14ac:dyDescent="0.2">
      <c r="A1746" s="344"/>
      <c r="B1746" s="347"/>
      <c r="C1746" s="348"/>
      <c r="D1746" s="350"/>
      <c r="E1746" s="319" t="s">
        <v>1454</v>
      </c>
    </row>
    <row r="1747" spans="1:5" x14ac:dyDescent="0.2">
      <c r="A1747" s="351" t="s">
        <v>2315</v>
      </c>
      <c r="B1747" s="353" t="s">
        <v>2316</v>
      </c>
      <c r="C1747" s="354"/>
      <c r="D1747" s="357" t="s">
        <v>62</v>
      </c>
      <c r="E1747" s="316" t="s">
        <v>1453</v>
      </c>
    </row>
    <row r="1748" spans="1:5" x14ac:dyDescent="0.2">
      <c r="A1748" s="359"/>
      <c r="B1748" s="360"/>
      <c r="C1748" s="361"/>
      <c r="D1748" s="362"/>
      <c r="E1748" s="317" t="s">
        <v>1454</v>
      </c>
    </row>
    <row r="1749" spans="1:5" x14ac:dyDescent="0.2">
      <c r="A1749" s="343" t="s">
        <v>2317</v>
      </c>
      <c r="B1749" s="345" t="s">
        <v>2316</v>
      </c>
      <c r="C1749" s="346"/>
      <c r="D1749" s="349" t="s">
        <v>62</v>
      </c>
      <c r="E1749" s="318" t="s">
        <v>1453</v>
      </c>
    </row>
    <row r="1750" spans="1:5" x14ac:dyDescent="0.2">
      <c r="A1750" s="344"/>
      <c r="B1750" s="347"/>
      <c r="C1750" s="348"/>
      <c r="D1750" s="350"/>
      <c r="E1750" s="319" t="s">
        <v>1454</v>
      </c>
    </row>
    <row r="1751" spans="1:5" x14ac:dyDescent="0.2">
      <c r="A1751" s="351" t="s">
        <v>2318</v>
      </c>
      <c r="B1751" s="353" t="s">
        <v>2316</v>
      </c>
      <c r="C1751" s="354"/>
      <c r="D1751" s="357" t="s">
        <v>62</v>
      </c>
      <c r="E1751" s="316" t="s">
        <v>1453</v>
      </c>
    </row>
    <row r="1752" spans="1:5" x14ac:dyDescent="0.2">
      <c r="A1752" s="359"/>
      <c r="B1752" s="360"/>
      <c r="C1752" s="361"/>
      <c r="D1752" s="362"/>
      <c r="E1752" s="317" t="s">
        <v>1454</v>
      </c>
    </row>
    <row r="1753" spans="1:5" x14ac:dyDescent="0.2">
      <c r="A1753" s="343" t="s">
        <v>2319</v>
      </c>
      <c r="B1753" s="345" t="s">
        <v>2316</v>
      </c>
      <c r="C1753" s="346"/>
      <c r="D1753" s="349" t="s">
        <v>62</v>
      </c>
      <c r="E1753" s="318" t="s">
        <v>1453</v>
      </c>
    </row>
    <row r="1754" spans="1:5" x14ac:dyDescent="0.2">
      <c r="A1754" s="344"/>
      <c r="B1754" s="347"/>
      <c r="C1754" s="348"/>
      <c r="D1754" s="350"/>
      <c r="E1754" s="319" t="s">
        <v>1454</v>
      </c>
    </row>
    <row r="1755" spans="1:5" x14ac:dyDescent="0.2">
      <c r="A1755" s="351" t="s">
        <v>2320</v>
      </c>
      <c r="B1755" s="353" t="s">
        <v>2316</v>
      </c>
      <c r="C1755" s="354"/>
      <c r="D1755" s="357" t="s">
        <v>62</v>
      </c>
      <c r="E1755" s="316" t="s">
        <v>1453</v>
      </c>
    </row>
    <row r="1756" spans="1:5" x14ac:dyDescent="0.2">
      <c r="A1756" s="359"/>
      <c r="B1756" s="360"/>
      <c r="C1756" s="361"/>
      <c r="D1756" s="362"/>
      <c r="E1756" s="317" t="s">
        <v>1454</v>
      </c>
    </row>
    <row r="1757" spans="1:5" x14ac:dyDescent="0.2">
      <c r="A1757" s="343" t="s">
        <v>2321</v>
      </c>
      <c r="B1757" s="345" t="s">
        <v>2322</v>
      </c>
      <c r="C1757" s="346"/>
      <c r="D1757" s="349" t="s">
        <v>62</v>
      </c>
      <c r="E1757" s="318" t="s">
        <v>1453</v>
      </c>
    </row>
    <row r="1758" spans="1:5" x14ac:dyDescent="0.2">
      <c r="A1758" s="344"/>
      <c r="B1758" s="347"/>
      <c r="C1758" s="348"/>
      <c r="D1758" s="350"/>
      <c r="E1758" s="319" t="s">
        <v>1454</v>
      </c>
    </row>
    <row r="1759" spans="1:5" x14ac:dyDescent="0.2">
      <c r="A1759" s="351" t="s">
        <v>2323</v>
      </c>
      <c r="B1759" s="353" t="s">
        <v>2322</v>
      </c>
      <c r="C1759" s="354"/>
      <c r="D1759" s="357" t="s">
        <v>62</v>
      </c>
      <c r="E1759" s="316" t="s">
        <v>1453</v>
      </c>
    </row>
    <row r="1760" spans="1:5" x14ac:dyDescent="0.2">
      <c r="A1760" s="359"/>
      <c r="B1760" s="360"/>
      <c r="C1760" s="361"/>
      <c r="D1760" s="362"/>
      <c r="E1760" s="317" t="s">
        <v>1454</v>
      </c>
    </row>
    <row r="1761" spans="1:5" x14ac:dyDescent="0.2">
      <c r="A1761" s="343" t="s">
        <v>2324</v>
      </c>
      <c r="B1761" s="345" t="s">
        <v>2322</v>
      </c>
      <c r="C1761" s="346"/>
      <c r="D1761" s="349" t="s">
        <v>62</v>
      </c>
      <c r="E1761" s="318" t="s">
        <v>1453</v>
      </c>
    </row>
    <row r="1762" spans="1:5" x14ac:dyDescent="0.2">
      <c r="A1762" s="344"/>
      <c r="B1762" s="347"/>
      <c r="C1762" s="348"/>
      <c r="D1762" s="350"/>
      <c r="E1762" s="319" t="s">
        <v>1454</v>
      </c>
    </row>
    <row r="1763" spans="1:5" x14ac:dyDescent="0.2">
      <c r="A1763" s="351" t="s">
        <v>2325</v>
      </c>
      <c r="B1763" s="353" t="s">
        <v>2322</v>
      </c>
      <c r="C1763" s="354"/>
      <c r="D1763" s="357" t="s">
        <v>62</v>
      </c>
      <c r="E1763" s="316" t="s">
        <v>1453</v>
      </c>
    </row>
    <row r="1764" spans="1:5" x14ac:dyDescent="0.2">
      <c r="A1764" s="359"/>
      <c r="B1764" s="360"/>
      <c r="C1764" s="361"/>
      <c r="D1764" s="362"/>
      <c r="E1764" s="317" t="s">
        <v>1454</v>
      </c>
    </row>
    <row r="1765" spans="1:5" x14ac:dyDescent="0.2">
      <c r="A1765" s="343" t="s">
        <v>2326</v>
      </c>
      <c r="B1765" s="345" t="s">
        <v>2327</v>
      </c>
      <c r="C1765" s="346"/>
      <c r="D1765" s="349" t="s">
        <v>62</v>
      </c>
      <c r="E1765" s="318" t="s">
        <v>1453</v>
      </c>
    </row>
    <row r="1766" spans="1:5" x14ac:dyDescent="0.2">
      <c r="A1766" s="344"/>
      <c r="B1766" s="347"/>
      <c r="C1766" s="348"/>
      <c r="D1766" s="350"/>
      <c r="E1766" s="319" t="s">
        <v>1454</v>
      </c>
    </row>
    <row r="1767" spans="1:5" x14ac:dyDescent="0.2">
      <c r="A1767" s="351" t="s">
        <v>2328</v>
      </c>
      <c r="B1767" s="353" t="s">
        <v>2327</v>
      </c>
      <c r="C1767" s="354"/>
      <c r="D1767" s="357" t="s">
        <v>62</v>
      </c>
      <c r="E1767" s="316" t="s">
        <v>1453</v>
      </c>
    </row>
    <row r="1768" spans="1:5" x14ac:dyDescent="0.2">
      <c r="A1768" s="359"/>
      <c r="B1768" s="360"/>
      <c r="C1768" s="361"/>
      <c r="D1768" s="362"/>
      <c r="E1768" s="317" t="s">
        <v>1454</v>
      </c>
    </row>
    <row r="1769" spans="1:5" x14ac:dyDescent="0.2">
      <c r="A1769" s="343" t="s">
        <v>2329</v>
      </c>
      <c r="B1769" s="345" t="s">
        <v>2327</v>
      </c>
      <c r="C1769" s="346"/>
      <c r="D1769" s="349" t="s">
        <v>62</v>
      </c>
      <c r="E1769" s="318" t="s">
        <v>1453</v>
      </c>
    </row>
    <row r="1770" spans="1:5" x14ac:dyDescent="0.2">
      <c r="A1770" s="344"/>
      <c r="B1770" s="347"/>
      <c r="C1770" s="348"/>
      <c r="D1770" s="350"/>
      <c r="E1770" s="319" t="s">
        <v>1454</v>
      </c>
    </row>
    <row r="1771" spans="1:5" x14ac:dyDescent="0.2">
      <c r="A1771" s="351" t="s">
        <v>2330</v>
      </c>
      <c r="B1771" s="353" t="s">
        <v>2327</v>
      </c>
      <c r="C1771" s="354"/>
      <c r="D1771" s="357" t="s">
        <v>62</v>
      </c>
      <c r="E1771" s="316" t="s">
        <v>1453</v>
      </c>
    </row>
    <row r="1772" spans="1:5" x14ac:dyDescent="0.2">
      <c r="A1772" s="359"/>
      <c r="B1772" s="360"/>
      <c r="C1772" s="361"/>
      <c r="D1772" s="362"/>
      <c r="E1772" s="317" t="s">
        <v>1454</v>
      </c>
    </row>
    <row r="1773" spans="1:5" x14ac:dyDescent="0.2">
      <c r="A1773" s="343" t="s">
        <v>2331</v>
      </c>
      <c r="B1773" s="345" t="s">
        <v>2327</v>
      </c>
      <c r="C1773" s="346"/>
      <c r="D1773" s="349" t="s">
        <v>62</v>
      </c>
      <c r="E1773" s="318" t="s">
        <v>1453</v>
      </c>
    </row>
    <row r="1774" spans="1:5" x14ac:dyDescent="0.2">
      <c r="A1774" s="344"/>
      <c r="B1774" s="347"/>
      <c r="C1774" s="348"/>
      <c r="D1774" s="350"/>
      <c r="E1774" s="319" t="s">
        <v>1454</v>
      </c>
    </row>
    <row r="1775" spans="1:5" x14ac:dyDescent="0.2">
      <c r="A1775" s="351" t="s">
        <v>2332</v>
      </c>
      <c r="B1775" s="353" t="s">
        <v>2327</v>
      </c>
      <c r="C1775" s="354"/>
      <c r="D1775" s="357" t="s">
        <v>62</v>
      </c>
      <c r="E1775" s="316" t="s">
        <v>1453</v>
      </c>
    </row>
    <row r="1776" spans="1:5" x14ac:dyDescent="0.2">
      <c r="A1776" s="359"/>
      <c r="B1776" s="360"/>
      <c r="C1776" s="361"/>
      <c r="D1776" s="362"/>
      <c r="E1776" s="317" t="s">
        <v>1454</v>
      </c>
    </row>
    <row r="1777" spans="1:5" x14ac:dyDescent="0.2">
      <c r="A1777" s="343" t="s">
        <v>2333</v>
      </c>
      <c r="B1777" s="345" t="s">
        <v>2327</v>
      </c>
      <c r="C1777" s="346"/>
      <c r="D1777" s="349" t="s">
        <v>62</v>
      </c>
      <c r="E1777" s="318" t="s">
        <v>1453</v>
      </c>
    </row>
    <row r="1778" spans="1:5" x14ac:dyDescent="0.2">
      <c r="A1778" s="344"/>
      <c r="B1778" s="347"/>
      <c r="C1778" s="348"/>
      <c r="D1778" s="350"/>
      <c r="E1778" s="319" t="s">
        <v>1454</v>
      </c>
    </row>
    <row r="1779" spans="1:5" x14ac:dyDescent="0.2">
      <c r="A1779" s="351" t="s">
        <v>2334</v>
      </c>
      <c r="B1779" s="353" t="s">
        <v>2327</v>
      </c>
      <c r="C1779" s="354"/>
      <c r="D1779" s="357" t="s">
        <v>62</v>
      </c>
      <c r="E1779" s="316" t="s">
        <v>1453</v>
      </c>
    </row>
    <row r="1780" spans="1:5" x14ac:dyDescent="0.2">
      <c r="A1780" s="359"/>
      <c r="B1780" s="360"/>
      <c r="C1780" s="361"/>
      <c r="D1780" s="362"/>
      <c r="E1780" s="317" t="s">
        <v>1454</v>
      </c>
    </row>
    <row r="1781" spans="1:5" x14ac:dyDescent="0.2">
      <c r="A1781" s="343" t="s">
        <v>2335</v>
      </c>
      <c r="B1781" s="345" t="s">
        <v>2327</v>
      </c>
      <c r="C1781" s="346"/>
      <c r="D1781" s="349" t="s">
        <v>62</v>
      </c>
      <c r="E1781" s="318" t="s">
        <v>1453</v>
      </c>
    </row>
    <row r="1782" spans="1:5" x14ac:dyDescent="0.2">
      <c r="A1782" s="344"/>
      <c r="B1782" s="347"/>
      <c r="C1782" s="348"/>
      <c r="D1782" s="350"/>
      <c r="E1782" s="319" t="s">
        <v>1454</v>
      </c>
    </row>
    <row r="1783" spans="1:5" x14ac:dyDescent="0.2">
      <c r="A1783" s="351" t="s">
        <v>2336</v>
      </c>
      <c r="B1783" s="353" t="s">
        <v>2337</v>
      </c>
      <c r="C1783" s="354"/>
      <c r="D1783" s="357" t="s">
        <v>62</v>
      </c>
      <c r="E1783" s="316" t="s">
        <v>1453</v>
      </c>
    </row>
    <row r="1784" spans="1:5" x14ac:dyDescent="0.2">
      <c r="A1784" s="359"/>
      <c r="B1784" s="360"/>
      <c r="C1784" s="361"/>
      <c r="D1784" s="362"/>
      <c r="E1784" s="317" t="s">
        <v>1454</v>
      </c>
    </row>
    <row r="1785" spans="1:5" x14ac:dyDescent="0.2">
      <c r="A1785" s="343" t="s">
        <v>2338</v>
      </c>
      <c r="B1785" s="345" t="s">
        <v>2337</v>
      </c>
      <c r="C1785" s="346"/>
      <c r="D1785" s="349" t="s">
        <v>62</v>
      </c>
      <c r="E1785" s="318" t="s">
        <v>1453</v>
      </c>
    </row>
    <row r="1786" spans="1:5" x14ac:dyDescent="0.2">
      <c r="A1786" s="344"/>
      <c r="B1786" s="347"/>
      <c r="C1786" s="348"/>
      <c r="D1786" s="350"/>
      <c r="E1786" s="319" t="s">
        <v>1454</v>
      </c>
    </row>
    <row r="1787" spans="1:5" x14ac:dyDescent="0.2">
      <c r="A1787" s="351" t="s">
        <v>2339</v>
      </c>
      <c r="B1787" s="353" t="s">
        <v>2337</v>
      </c>
      <c r="C1787" s="354"/>
      <c r="D1787" s="357" t="s">
        <v>62</v>
      </c>
      <c r="E1787" s="316" t="s">
        <v>1453</v>
      </c>
    </row>
    <row r="1788" spans="1:5" x14ac:dyDescent="0.2">
      <c r="A1788" s="359"/>
      <c r="B1788" s="360"/>
      <c r="C1788" s="361"/>
      <c r="D1788" s="362"/>
      <c r="E1788" s="317" t="s">
        <v>1454</v>
      </c>
    </row>
    <row r="1789" spans="1:5" x14ac:dyDescent="0.2">
      <c r="A1789" s="343" t="s">
        <v>2340</v>
      </c>
      <c r="B1789" s="345" t="s">
        <v>2337</v>
      </c>
      <c r="C1789" s="346"/>
      <c r="D1789" s="349" t="s">
        <v>62</v>
      </c>
      <c r="E1789" s="318" t="s">
        <v>1453</v>
      </c>
    </row>
    <row r="1790" spans="1:5" x14ac:dyDescent="0.2">
      <c r="A1790" s="344"/>
      <c r="B1790" s="347"/>
      <c r="C1790" s="348"/>
      <c r="D1790" s="350"/>
      <c r="E1790" s="319" t="s">
        <v>1454</v>
      </c>
    </row>
    <row r="1791" spans="1:5" x14ac:dyDescent="0.2">
      <c r="A1791" s="351" t="s">
        <v>2341</v>
      </c>
      <c r="B1791" s="353" t="s">
        <v>2337</v>
      </c>
      <c r="C1791" s="354"/>
      <c r="D1791" s="357" t="s">
        <v>62</v>
      </c>
      <c r="E1791" s="316" t="s">
        <v>1453</v>
      </c>
    </row>
    <row r="1792" spans="1:5" x14ac:dyDescent="0.2">
      <c r="A1792" s="359"/>
      <c r="B1792" s="360"/>
      <c r="C1792" s="361"/>
      <c r="D1792" s="362"/>
      <c r="E1792" s="317" t="s">
        <v>1454</v>
      </c>
    </row>
    <row r="1793" spans="1:5" x14ac:dyDescent="0.2">
      <c r="A1793" s="343" t="s">
        <v>2342</v>
      </c>
      <c r="B1793" s="345" t="s">
        <v>2337</v>
      </c>
      <c r="C1793" s="346"/>
      <c r="D1793" s="349" t="s">
        <v>62</v>
      </c>
      <c r="E1793" s="318" t="s">
        <v>1453</v>
      </c>
    </row>
    <row r="1794" spans="1:5" x14ac:dyDescent="0.2">
      <c r="A1794" s="344"/>
      <c r="B1794" s="347"/>
      <c r="C1794" s="348"/>
      <c r="D1794" s="350"/>
      <c r="E1794" s="319" t="s">
        <v>1454</v>
      </c>
    </row>
    <row r="1795" spans="1:5" x14ac:dyDescent="0.2">
      <c r="A1795" s="351" t="s">
        <v>2343</v>
      </c>
      <c r="B1795" s="353" t="s">
        <v>2337</v>
      </c>
      <c r="C1795" s="354"/>
      <c r="D1795" s="357" t="s">
        <v>62</v>
      </c>
      <c r="E1795" s="316" t="s">
        <v>1453</v>
      </c>
    </row>
    <row r="1796" spans="1:5" x14ac:dyDescent="0.2">
      <c r="A1796" s="359"/>
      <c r="B1796" s="360"/>
      <c r="C1796" s="361"/>
      <c r="D1796" s="362"/>
      <c r="E1796" s="317" t="s">
        <v>1454</v>
      </c>
    </row>
    <row r="1797" spans="1:5" x14ac:dyDescent="0.2">
      <c r="A1797" s="343" t="s">
        <v>2344</v>
      </c>
      <c r="B1797" s="345" t="s">
        <v>2337</v>
      </c>
      <c r="C1797" s="346"/>
      <c r="D1797" s="349" t="s">
        <v>62</v>
      </c>
      <c r="E1797" s="318" t="s">
        <v>1453</v>
      </c>
    </row>
    <row r="1798" spans="1:5" x14ac:dyDescent="0.2">
      <c r="A1798" s="344"/>
      <c r="B1798" s="347"/>
      <c r="C1798" s="348"/>
      <c r="D1798" s="350"/>
      <c r="E1798" s="319" t="s">
        <v>1454</v>
      </c>
    </row>
    <row r="1799" spans="1:5" x14ac:dyDescent="0.2">
      <c r="A1799" s="351" t="s">
        <v>2345</v>
      </c>
      <c r="B1799" s="353" t="s">
        <v>2346</v>
      </c>
      <c r="C1799" s="354"/>
      <c r="D1799" s="357" t="s">
        <v>62</v>
      </c>
      <c r="E1799" s="316" t="s">
        <v>1453</v>
      </c>
    </row>
    <row r="1800" spans="1:5" x14ac:dyDescent="0.2">
      <c r="A1800" s="359"/>
      <c r="B1800" s="360"/>
      <c r="C1800" s="361"/>
      <c r="D1800" s="362"/>
      <c r="E1800" s="317" t="s">
        <v>1454</v>
      </c>
    </row>
    <row r="1801" spans="1:5" x14ac:dyDescent="0.2">
      <c r="A1801" s="343" t="s">
        <v>2347</v>
      </c>
      <c r="B1801" s="345" t="s">
        <v>2346</v>
      </c>
      <c r="C1801" s="346"/>
      <c r="D1801" s="349" t="s">
        <v>62</v>
      </c>
      <c r="E1801" s="318" t="s">
        <v>1453</v>
      </c>
    </row>
    <row r="1802" spans="1:5" x14ac:dyDescent="0.2">
      <c r="A1802" s="344"/>
      <c r="B1802" s="347"/>
      <c r="C1802" s="348"/>
      <c r="D1802" s="350"/>
      <c r="E1802" s="319" t="s">
        <v>1454</v>
      </c>
    </row>
    <row r="1803" spans="1:5" x14ac:dyDescent="0.2">
      <c r="A1803" s="351" t="s">
        <v>2348</v>
      </c>
      <c r="B1803" s="353" t="s">
        <v>2346</v>
      </c>
      <c r="C1803" s="354"/>
      <c r="D1803" s="357" t="s">
        <v>62</v>
      </c>
      <c r="E1803" s="316" t="s">
        <v>1453</v>
      </c>
    </row>
    <row r="1804" spans="1:5" x14ac:dyDescent="0.2">
      <c r="A1804" s="359"/>
      <c r="B1804" s="360"/>
      <c r="C1804" s="361"/>
      <c r="D1804" s="362"/>
      <c r="E1804" s="317" t="s">
        <v>1454</v>
      </c>
    </row>
    <row r="1805" spans="1:5" x14ac:dyDescent="0.2">
      <c r="A1805" s="343" t="s">
        <v>2349</v>
      </c>
      <c r="B1805" s="345" t="s">
        <v>2346</v>
      </c>
      <c r="C1805" s="346"/>
      <c r="D1805" s="349" t="s">
        <v>62</v>
      </c>
      <c r="E1805" s="318" t="s">
        <v>1453</v>
      </c>
    </row>
    <row r="1806" spans="1:5" x14ac:dyDescent="0.2">
      <c r="A1806" s="344"/>
      <c r="B1806" s="347"/>
      <c r="C1806" s="348"/>
      <c r="D1806" s="350"/>
      <c r="E1806" s="319" t="s">
        <v>1454</v>
      </c>
    </row>
    <row r="1807" spans="1:5" x14ac:dyDescent="0.2">
      <c r="A1807" s="351" t="s">
        <v>2350</v>
      </c>
      <c r="B1807" s="353" t="s">
        <v>2346</v>
      </c>
      <c r="C1807" s="354"/>
      <c r="D1807" s="357" t="s">
        <v>62</v>
      </c>
      <c r="E1807" s="316" t="s">
        <v>1453</v>
      </c>
    </row>
    <row r="1808" spans="1:5" x14ac:dyDescent="0.2">
      <c r="A1808" s="359"/>
      <c r="B1808" s="360"/>
      <c r="C1808" s="361"/>
      <c r="D1808" s="362"/>
      <c r="E1808" s="317" t="s">
        <v>1454</v>
      </c>
    </row>
    <row r="1809" spans="1:5" x14ac:dyDescent="0.2">
      <c r="A1809" s="343" t="s">
        <v>2351</v>
      </c>
      <c r="B1809" s="345" t="s">
        <v>2346</v>
      </c>
      <c r="C1809" s="346"/>
      <c r="D1809" s="349" t="s">
        <v>62</v>
      </c>
      <c r="E1809" s="318" t="s">
        <v>1453</v>
      </c>
    </row>
    <row r="1810" spans="1:5" x14ac:dyDescent="0.2">
      <c r="A1810" s="344"/>
      <c r="B1810" s="347"/>
      <c r="C1810" s="348"/>
      <c r="D1810" s="350"/>
      <c r="E1810" s="319" t="s">
        <v>1454</v>
      </c>
    </row>
    <row r="1811" spans="1:5" x14ac:dyDescent="0.2">
      <c r="A1811" s="351" t="s">
        <v>2352</v>
      </c>
      <c r="B1811" s="353" t="s">
        <v>2346</v>
      </c>
      <c r="C1811" s="354"/>
      <c r="D1811" s="357" t="s">
        <v>62</v>
      </c>
      <c r="E1811" s="316" t="s">
        <v>1453</v>
      </c>
    </row>
    <row r="1812" spans="1:5" x14ac:dyDescent="0.2">
      <c r="A1812" s="359"/>
      <c r="B1812" s="360"/>
      <c r="C1812" s="361"/>
      <c r="D1812" s="362"/>
      <c r="E1812" s="317" t="s">
        <v>1454</v>
      </c>
    </row>
    <row r="1813" spans="1:5" x14ac:dyDescent="0.2">
      <c r="A1813" s="343" t="s">
        <v>2353</v>
      </c>
      <c r="B1813" s="345" t="s">
        <v>2346</v>
      </c>
      <c r="C1813" s="346"/>
      <c r="D1813" s="349" t="s">
        <v>62</v>
      </c>
      <c r="E1813" s="318" t="s">
        <v>1453</v>
      </c>
    </row>
    <row r="1814" spans="1:5" x14ac:dyDescent="0.2">
      <c r="A1814" s="344"/>
      <c r="B1814" s="347"/>
      <c r="C1814" s="348"/>
      <c r="D1814" s="350"/>
      <c r="E1814" s="319" t="s">
        <v>1454</v>
      </c>
    </row>
    <row r="1815" spans="1:5" x14ac:dyDescent="0.2">
      <c r="A1815" s="351" t="s">
        <v>2354</v>
      </c>
      <c r="B1815" s="353" t="s">
        <v>2346</v>
      </c>
      <c r="C1815" s="354"/>
      <c r="D1815" s="357" t="s">
        <v>62</v>
      </c>
      <c r="E1815" s="316" t="s">
        <v>1453</v>
      </c>
    </row>
    <row r="1816" spans="1:5" x14ac:dyDescent="0.2">
      <c r="A1816" s="359"/>
      <c r="B1816" s="360"/>
      <c r="C1816" s="361"/>
      <c r="D1816" s="362"/>
      <c r="E1816" s="317" t="s">
        <v>1454</v>
      </c>
    </row>
    <row r="1817" spans="1:5" x14ac:dyDescent="0.2">
      <c r="A1817" s="343" t="s">
        <v>2355</v>
      </c>
      <c r="B1817" s="345" t="s">
        <v>2346</v>
      </c>
      <c r="C1817" s="346"/>
      <c r="D1817" s="349" t="s">
        <v>62</v>
      </c>
      <c r="E1817" s="318" t="s">
        <v>1453</v>
      </c>
    </row>
    <row r="1818" spans="1:5" x14ac:dyDescent="0.2">
      <c r="A1818" s="344"/>
      <c r="B1818" s="347"/>
      <c r="C1818" s="348"/>
      <c r="D1818" s="350"/>
      <c r="E1818" s="319" t="s">
        <v>1454</v>
      </c>
    </row>
    <row r="1819" spans="1:5" x14ac:dyDescent="0.2">
      <c r="A1819" s="351" t="s">
        <v>2356</v>
      </c>
      <c r="B1819" s="353" t="s">
        <v>2346</v>
      </c>
      <c r="C1819" s="354"/>
      <c r="D1819" s="357" t="s">
        <v>62</v>
      </c>
      <c r="E1819" s="316" t="s">
        <v>1453</v>
      </c>
    </row>
    <row r="1820" spans="1:5" x14ac:dyDescent="0.2">
      <c r="A1820" s="359"/>
      <c r="B1820" s="360"/>
      <c r="C1820" s="361"/>
      <c r="D1820" s="362"/>
      <c r="E1820" s="317" t="s">
        <v>1454</v>
      </c>
    </row>
    <row r="1821" spans="1:5" x14ac:dyDescent="0.2">
      <c r="A1821" s="343" t="s">
        <v>2357</v>
      </c>
      <c r="B1821" s="345" t="s">
        <v>2346</v>
      </c>
      <c r="C1821" s="346"/>
      <c r="D1821" s="349" t="s">
        <v>62</v>
      </c>
      <c r="E1821" s="318" t="s">
        <v>1453</v>
      </c>
    </row>
    <row r="1822" spans="1:5" x14ac:dyDescent="0.2">
      <c r="A1822" s="344"/>
      <c r="B1822" s="347"/>
      <c r="C1822" s="348"/>
      <c r="D1822" s="350"/>
      <c r="E1822" s="319" t="s">
        <v>1454</v>
      </c>
    </row>
    <row r="1823" spans="1:5" x14ac:dyDescent="0.2">
      <c r="A1823" s="351" t="s">
        <v>2358</v>
      </c>
      <c r="B1823" s="353" t="s">
        <v>2346</v>
      </c>
      <c r="C1823" s="354"/>
      <c r="D1823" s="357" t="s">
        <v>62</v>
      </c>
      <c r="E1823" s="316" t="s">
        <v>1453</v>
      </c>
    </row>
    <row r="1824" spans="1:5" x14ac:dyDescent="0.2">
      <c r="A1824" s="359"/>
      <c r="B1824" s="360"/>
      <c r="C1824" s="361"/>
      <c r="D1824" s="362"/>
      <c r="E1824" s="317" t="s">
        <v>1454</v>
      </c>
    </row>
    <row r="1825" spans="1:5" x14ac:dyDescent="0.2">
      <c r="A1825" s="343" t="s">
        <v>2359</v>
      </c>
      <c r="B1825" s="345" t="s">
        <v>2346</v>
      </c>
      <c r="C1825" s="346"/>
      <c r="D1825" s="349" t="s">
        <v>62</v>
      </c>
      <c r="E1825" s="318" t="s">
        <v>1453</v>
      </c>
    </row>
    <row r="1826" spans="1:5" x14ac:dyDescent="0.2">
      <c r="A1826" s="344"/>
      <c r="B1826" s="347"/>
      <c r="C1826" s="348"/>
      <c r="D1826" s="350"/>
      <c r="E1826" s="319" t="s">
        <v>1454</v>
      </c>
    </row>
    <row r="1827" spans="1:5" x14ac:dyDescent="0.2">
      <c r="A1827" s="351" t="s">
        <v>2360</v>
      </c>
      <c r="B1827" s="353" t="s">
        <v>2346</v>
      </c>
      <c r="C1827" s="354"/>
      <c r="D1827" s="357" t="s">
        <v>62</v>
      </c>
      <c r="E1827" s="316" t="s">
        <v>1453</v>
      </c>
    </row>
    <row r="1828" spans="1:5" x14ac:dyDescent="0.2">
      <c r="A1828" s="359"/>
      <c r="B1828" s="360"/>
      <c r="C1828" s="361"/>
      <c r="D1828" s="362"/>
      <c r="E1828" s="317" t="s">
        <v>1454</v>
      </c>
    </row>
    <row r="1829" spans="1:5" x14ac:dyDescent="0.2">
      <c r="A1829" s="343" t="s">
        <v>2361</v>
      </c>
      <c r="B1829" s="345" t="s">
        <v>2362</v>
      </c>
      <c r="C1829" s="346"/>
      <c r="D1829" s="349" t="s">
        <v>62</v>
      </c>
      <c r="E1829" s="318" t="s">
        <v>1453</v>
      </c>
    </row>
    <row r="1830" spans="1:5" x14ac:dyDescent="0.2">
      <c r="A1830" s="344"/>
      <c r="B1830" s="347"/>
      <c r="C1830" s="348"/>
      <c r="D1830" s="350"/>
      <c r="E1830" s="319" t="s">
        <v>1454</v>
      </c>
    </row>
    <row r="1831" spans="1:5" x14ac:dyDescent="0.2">
      <c r="A1831" s="351" t="s">
        <v>2363</v>
      </c>
      <c r="B1831" s="353" t="s">
        <v>2362</v>
      </c>
      <c r="C1831" s="354"/>
      <c r="D1831" s="357" t="s">
        <v>62</v>
      </c>
      <c r="E1831" s="316" t="s">
        <v>1453</v>
      </c>
    </row>
    <row r="1832" spans="1:5" x14ac:dyDescent="0.2">
      <c r="A1832" s="359"/>
      <c r="B1832" s="360"/>
      <c r="C1832" s="361"/>
      <c r="D1832" s="362"/>
      <c r="E1832" s="317" t="s">
        <v>1454</v>
      </c>
    </row>
    <row r="1833" spans="1:5" x14ac:dyDescent="0.2">
      <c r="A1833" s="343" t="s">
        <v>2364</v>
      </c>
      <c r="B1833" s="345" t="s">
        <v>2362</v>
      </c>
      <c r="C1833" s="346"/>
      <c r="D1833" s="349" t="s">
        <v>62</v>
      </c>
      <c r="E1833" s="318" t="s">
        <v>1453</v>
      </c>
    </row>
    <row r="1834" spans="1:5" x14ac:dyDescent="0.2">
      <c r="A1834" s="344"/>
      <c r="B1834" s="347"/>
      <c r="C1834" s="348"/>
      <c r="D1834" s="350"/>
      <c r="E1834" s="319" t="s">
        <v>1454</v>
      </c>
    </row>
    <row r="1835" spans="1:5" x14ac:dyDescent="0.2">
      <c r="A1835" s="351" t="s">
        <v>2365</v>
      </c>
      <c r="B1835" s="353" t="s">
        <v>2362</v>
      </c>
      <c r="C1835" s="354"/>
      <c r="D1835" s="357" t="s">
        <v>62</v>
      </c>
      <c r="E1835" s="316" t="s">
        <v>1453</v>
      </c>
    </row>
    <row r="1836" spans="1:5" x14ac:dyDescent="0.2">
      <c r="A1836" s="359"/>
      <c r="B1836" s="360"/>
      <c r="C1836" s="361"/>
      <c r="D1836" s="362"/>
      <c r="E1836" s="317" t="s">
        <v>1454</v>
      </c>
    </row>
    <row r="1837" spans="1:5" x14ac:dyDescent="0.2">
      <c r="A1837" s="343" t="s">
        <v>2366</v>
      </c>
      <c r="B1837" s="345" t="s">
        <v>2362</v>
      </c>
      <c r="C1837" s="346"/>
      <c r="D1837" s="349" t="s">
        <v>62</v>
      </c>
      <c r="E1837" s="318" t="s">
        <v>1453</v>
      </c>
    </row>
    <row r="1838" spans="1:5" x14ac:dyDescent="0.2">
      <c r="A1838" s="344"/>
      <c r="B1838" s="347"/>
      <c r="C1838" s="348"/>
      <c r="D1838" s="350"/>
      <c r="E1838" s="319" t="s">
        <v>1454</v>
      </c>
    </row>
    <row r="1839" spans="1:5" x14ac:dyDescent="0.2">
      <c r="A1839" s="351" t="s">
        <v>2367</v>
      </c>
      <c r="B1839" s="353" t="s">
        <v>2362</v>
      </c>
      <c r="C1839" s="354"/>
      <c r="D1839" s="357" t="s">
        <v>62</v>
      </c>
      <c r="E1839" s="316" t="s">
        <v>1453</v>
      </c>
    </row>
    <row r="1840" spans="1:5" x14ac:dyDescent="0.2">
      <c r="A1840" s="359"/>
      <c r="B1840" s="360"/>
      <c r="C1840" s="361"/>
      <c r="D1840" s="362"/>
      <c r="E1840" s="317" t="s">
        <v>1454</v>
      </c>
    </row>
    <row r="1841" spans="1:5" x14ac:dyDescent="0.2">
      <c r="A1841" s="343" t="s">
        <v>2368</v>
      </c>
      <c r="B1841" s="345" t="s">
        <v>2362</v>
      </c>
      <c r="C1841" s="346"/>
      <c r="D1841" s="349" t="s">
        <v>62</v>
      </c>
      <c r="E1841" s="318" t="s">
        <v>1453</v>
      </c>
    </row>
    <row r="1842" spans="1:5" x14ac:dyDescent="0.2">
      <c r="A1842" s="344"/>
      <c r="B1842" s="347"/>
      <c r="C1842" s="348"/>
      <c r="D1842" s="350"/>
      <c r="E1842" s="319" t="s">
        <v>1454</v>
      </c>
    </row>
    <row r="1843" spans="1:5" x14ac:dyDescent="0.2">
      <c r="A1843" s="351" t="s">
        <v>2369</v>
      </c>
      <c r="B1843" s="353" t="s">
        <v>2362</v>
      </c>
      <c r="C1843" s="354"/>
      <c r="D1843" s="357" t="s">
        <v>62</v>
      </c>
      <c r="E1843" s="316" t="s">
        <v>1453</v>
      </c>
    </row>
    <row r="1844" spans="1:5" x14ac:dyDescent="0.2">
      <c r="A1844" s="359"/>
      <c r="B1844" s="360"/>
      <c r="C1844" s="361"/>
      <c r="D1844" s="362"/>
      <c r="E1844" s="317" t="s">
        <v>1454</v>
      </c>
    </row>
    <row r="1845" spans="1:5" x14ac:dyDescent="0.2">
      <c r="A1845" s="343" t="s">
        <v>2370</v>
      </c>
      <c r="B1845" s="345" t="s">
        <v>2362</v>
      </c>
      <c r="C1845" s="346"/>
      <c r="D1845" s="349" t="s">
        <v>62</v>
      </c>
      <c r="E1845" s="318" t="s">
        <v>1453</v>
      </c>
    </row>
    <row r="1846" spans="1:5" x14ac:dyDescent="0.2">
      <c r="A1846" s="344"/>
      <c r="B1846" s="347"/>
      <c r="C1846" s="348"/>
      <c r="D1846" s="350"/>
      <c r="E1846" s="319" t="s">
        <v>1454</v>
      </c>
    </row>
    <row r="1847" spans="1:5" x14ac:dyDescent="0.2">
      <c r="A1847" s="351" t="s">
        <v>2371</v>
      </c>
      <c r="B1847" s="353" t="s">
        <v>2362</v>
      </c>
      <c r="C1847" s="354"/>
      <c r="D1847" s="357" t="s">
        <v>62</v>
      </c>
      <c r="E1847" s="316" t="s">
        <v>1453</v>
      </c>
    </row>
    <row r="1848" spans="1:5" x14ac:dyDescent="0.2">
      <c r="A1848" s="359"/>
      <c r="B1848" s="360"/>
      <c r="C1848" s="361"/>
      <c r="D1848" s="362"/>
      <c r="E1848" s="317" t="s">
        <v>1454</v>
      </c>
    </row>
    <row r="1849" spans="1:5" x14ac:dyDescent="0.2">
      <c r="A1849" s="343" t="s">
        <v>2372</v>
      </c>
      <c r="B1849" s="345" t="s">
        <v>2362</v>
      </c>
      <c r="C1849" s="346"/>
      <c r="D1849" s="349" t="s">
        <v>62</v>
      </c>
      <c r="E1849" s="318" t="s">
        <v>1453</v>
      </c>
    </row>
    <row r="1850" spans="1:5" x14ac:dyDescent="0.2">
      <c r="A1850" s="344"/>
      <c r="B1850" s="347"/>
      <c r="C1850" s="348"/>
      <c r="D1850" s="350"/>
      <c r="E1850" s="319" t="s">
        <v>1454</v>
      </c>
    </row>
    <row r="1851" spans="1:5" x14ac:dyDescent="0.2">
      <c r="A1851" s="351" t="s">
        <v>2373</v>
      </c>
      <c r="B1851" s="353" t="s">
        <v>2362</v>
      </c>
      <c r="C1851" s="354"/>
      <c r="D1851" s="357" t="s">
        <v>62</v>
      </c>
      <c r="E1851" s="316" t="s">
        <v>1453</v>
      </c>
    </row>
    <row r="1852" spans="1:5" x14ac:dyDescent="0.2">
      <c r="A1852" s="359"/>
      <c r="B1852" s="360"/>
      <c r="C1852" s="361"/>
      <c r="D1852" s="362"/>
      <c r="E1852" s="317" t="s">
        <v>1454</v>
      </c>
    </row>
    <row r="1853" spans="1:5" x14ac:dyDescent="0.2">
      <c r="A1853" s="343" t="s">
        <v>2374</v>
      </c>
      <c r="B1853" s="345" t="s">
        <v>2362</v>
      </c>
      <c r="C1853" s="346"/>
      <c r="D1853" s="349" t="s">
        <v>62</v>
      </c>
      <c r="E1853" s="318" t="s">
        <v>1453</v>
      </c>
    </row>
    <row r="1854" spans="1:5" x14ac:dyDescent="0.2">
      <c r="A1854" s="344"/>
      <c r="B1854" s="347"/>
      <c r="C1854" s="348"/>
      <c r="D1854" s="350"/>
      <c r="E1854" s="319" t="s">
        <v>1454</v>
      </c>
    </row>
    <row r="1855" spans="1:5" x14ac:dyDescent="0.2">
      <c r="A1855" s="351" t="s">
        <v>2375</v>
      </c>
      <c r="B1855" s="353" t="s">
        <v>2362</v>
      </c>
      <c r="C1855" s="354"/>
      <c r="D1855" s="357" t="s">
        <v>62</v>
      </c>
      <c r="E1855" s="316" t="s">
        <v>1453</v>
      </c>
    </row>
    <row r="1856" spans="1:5" x14ac:dyDescent="0.2">
      <c r="A1856" s="359"/>
      <c r="B1856" s="360"/>
      <c r="C1856" s="361"/>
      <c r="D1856" s="362"/>
      <c r="E1856" s="317" t="s">
        <v>1454</v>
      </c>
    </row>
    <row r="1857" spans="1:5" x14ac:dyDescent="0.2">
      <c r="A1857" s="343" t="s">
        <v>2376</v>
      </c>
      <c r="B1857" s="345" t="s">
        <v>2362</v>
      </c>
      <c r="C1857" s="346"/>
      <c r="D1857" s="349" t="s">
        <v>62</v>
      </c>
      <c r="E1857" s="318" t="s">
        <v>1453</v>
      </c>
    </row>
    <row r="1858" spans="1:5" x14ac:dyDescent="0.2">
      <c r="A1858" s="344"/>
      <c r="B1858" s="347"/>
      <c r="C1858" s="348"/>
      <c r="D1858" s="350"/>
      <c r="E1858" s="319" t="s">
        <v>1454</v>
      </c>
    </row>
    <row r="1859" spans="1:5" x14ac:dyDescent="0.2">
      <c r="A1859" s="351" t="s">
        <v>2377</v>
      </c>
      <c r="B1859" s="353" t="s">
        <v>2362</v>
      </c>
      <c r="C1859" s="354"/>
      <c r="D1859" s="357" t="s">
        <v>62</v>
      </c>
      <c r="E1859" s="316" t="s">
        <v>1453</v>
      </c>
    </row>
    <row r="1860" spans="1:5" x14ac:dyDescent="0.2">
      <c r="A1860" s="359"/>
      <c r="B1860" s="360"/>
      <c r="C1860" s="361"/>
      <c r="D1860" s="362"/>
      <c r="E1860" s="317" t="s">
        <v>1454</v>
      </c>
    </row>
    <row r="1861" spans="1:5" x14ac:dyDescent="0.2">
      <c r="A1861" s="343" t="s">
        <v>2378</v>
      </c>
      <c r="B1861" s="345" t="s">
        <v>2362</v>
      </c>
      <c r="C1861" s="346"/>
      <c r="D1861" s="349" t="s">
        <v>62</v>
      </c>
      <c r="E1861" s="318" t="s">
        <v>1453</v>
      </c>
    </row>
    <row r="1862" spans="1:5" x14ac:dyDescent="0.2">
      <c r="A1862" s="344"/>
      <c r="B1862" s="347"/>
      <c r="C1862" s="348"/>
      <c r="D1862" s="350"/>
      <c r="E1862" s="319" t="s">
        <v>1454</v>
      </c>
    </row>
    <row r="1863" spans="1:5" x14ac:dyDescent="0.2">
      <c r="A1863" s="351" t="s">
        <v>2379</v>
      </c>
      <c r="B1863" s="353" t="s">
        <v>2380</v>
      </c>
      <c r="C1863" s="354"/>
      <c r="D1863" s="357" t="s">
        <v>62</v>
      </c>
      <c r="E1863" s="316" t="s">
        <v>1453</v>
      </c>
    </row>
    <row r="1864" spans="1:5" x14ac:dyDescent="0.2">
      <c r="A1864" s="359"/>
      <c r="B1864" s="360"/>
      <c r="C1864" s="361"/>
      <c r="D1864" s="362"/>
      <c r="E1864" s="317" t="s">
        <v>1454</v>
      </c>
    </row>
    <row r="1865" spans="1:5" x14ac:dyDescent="0.2">
      <c r="A1865" s="343" t="s">
        <v>2381</v>
      </c>
      <c r="B1865" s="345" t="s">
        <v>2380</v>
      </c>
      <c r="C1865" s="346"/>
      <c r="D1865" s="349" t="s">
        <v>62</v>
      </c>
      <c r="E1865" s="318" t="s">
        <v>1453</v>
      </c>
    </row>
    <row r="1866" spans="1:5" x14ac:dyDescent="0.2">
      <c r="A1866" s="344"/>
      <c r="B1866" s="347"/>
      <c r="C1866" s="348"/>
      <c r="D1866" s="350"/>
      <c r="E1866" s="319" t="s">
        <v>1454</v>
      </c>
    </row>
    <row r="1867" spans="1:5" x14ac:dyDescent="0.2">
      <c r="A1867" s="351" t="s">
        <v>2181</v>
      </c>
      <c r="B1867" s="353" t="s">
        <v>2380</v>
      </c>
      <c r="C1867" s="354"/>
      <c r="D1867" s="357" t="s">
        <v>62</v>
      </c>
      <c r="E1867" s="316" t="s">
        <v>1453</v>
      </c>
    </row>
    <row r="1868" spans="1:5" x14ac:dyDescent="0.2">
      <c r="A1868" s="359"/>
      <c r="B1868" s="360"/>
      <c r="C1868" s="361"/>
      <c r="D1868" s="362"/>
      <c r="E1868" s="317" t="s">
        <v>1454</v>
      </c>
    </row>
    <row r="1869" spans="1:5" x14ac:dyDescent="0.2">
      <c r="A1869" s="343" t="s">
        <v>1940</v>
      </c>
      <c r="B1869" s="345" t="s">
        <v>2380</v>
      </c>
      <c r="C1869" s="346"/>
      <c r="D1869" s="349" t="s">
        <v>62</v>
      </c>
      <c r="E1869" s="318" t="s">
        <v>1453</v>
      </c>
    </row>
    <row r="1870" spans="1:5" x14ac:dyDescent="0.2">
      <c r="A1870" s="344"/>
      <c r="B1870" s="347"/>
      <c r="C1870" s="348"/>
      <c r="D1870" s="350"/>
      <c r="E1870" s="319" t="s">
        <v>1454</v>
      </c>
    </row>
    <row r="1871" spans="1:5" x14ac:dyDescent="0.2">
      <c r="A1871" s="351" t="s">
        <v>2382</v>
      </c>
      <c r="B1871" s="353" t="s">
        <v>2380</v>
      </c>
      <c r="C1871" s="354"/>
      <c r="D1871" s="357" t="s">
        <v>62</v>
      </c>
      <c r="E1871" s="316" t="s">
        <v>1453</v>
      </c>
    </row>
    <row r="1872" spans="1:5" x14ac:dyDescent="0.2">
      <c r="A1872" s="359"/>
      <c r="B1872" s="360"/>
      <c r="C1872" s="361"/>
      <c r="D1872" s="362"/>
      <c r="E1872" s="317" t="s">
        <v>1454</v>
      </c>
    </row>
    <row r="1873" spans="1:5" x14ac:dyDescent="0.2">
      <c r="A1873" s="343" t="s">
        <v>2383</v>
      </c>
      <c r="B1873" s="345" t="s">
        <v>2380</v>
      </c>
      <c r="C1873" s="346"/>
      <c r="D1873" s="349" t="s">
        <v>62</v>
      </c>
      <c r="E1873" s="318" t="s">
        <v>1453</v>
      </c>
    </row>
    <row r="1874" spans="1:5" x14ac:dyDescent="0.2">
      <c r="A1874" s="344"/>
      <c r="B1874" s="347"/>
      <c r="C1874" s="348"/>
      <c r="D1874" s="350"/>
      <c r="E1874" s="319" t="s">
        <v>1454</v>
      </c>
    </row>
    <row r="1875" spans="1:5" x14ac:dyDescent="0.2">
      <c r="A1875" s="351" t="s">
        <v>2384</v>
      </c>
      <c r="B1875" s="353" t="s">
        <v>2380</v>
      </c>
      <c r="C1875" s="354"/>
      <c r="D1875" s="357" t="s">
        <v>62</v>
      </c>
      <c r="E1875" s="316" t="s">
        <v>1453</v>
      </c>
    </row>
    <row r="1876" spans="1:5" x14ac:dyDescent="0.2">
      <c r="A1876" s="359"/>
      <c r="B1876" s="360"/>
      <c r="C1876" s="361"/>
      <c r="D1876" s="362"/>
      <c r="E1876" s="317" t="s">
        <v>1454</v>
      </c>
    </row>
    <row r="1877" spans="1:5" x14ac:dyDescent="0.2">
      <c r="A1877" s="343" t="s">
        <v>2385</v>
      </c>
      <c r="B1877" s="345" t="s">
        <v>2386</v>
      </c>
      <c r="C1877" s="346"/>
      <c r="D1877" s="349" t="s">
        <v>62</v>
      </c>
      <c r="E1877" s="318" t="s">
        <v>1453</v>
      </c>
    </row>
    <row r="1878" spans="1:5" x14ac:dyDescent="0.2">
      <c r="A1878" s="344"/>
      <c r="B1878" s="347"/>
      <c r="C1878" s="348"/>
      <c r="D1878" s="350"/>
      <c r="E1878" s="319" t="s">
        <v>1454</v>
      </c>
    </row>
    <row r="1879" spans="1:5" x14ac:dyDescent="0.2">
      <c r="A1879" s="351" t="s">
        <v>2387</v>
      </c>
      <c r="B1879" s="353" t="s">
        <v>2386</v>
      </c>
      <c r="C1879" s="354"/>
      <c r="D1879" s="357" t="s">
        <v>62</v>
      </c>
      <c r="E1879" s="316" t="s">
        <v>1453</v>
      </c>
    </row>
    <row r="1880" spans="1:5" x14ac:dyDescent="0.2">
      <c r="A1880" s="359"/>
      <c r="B1880" s="360"/>
      <c r="C1880" s="361"/>
      <c r="D1880" s="362"/>
      <c r="E1880" s="317" t="s">
        <v>1454</v>
      </c>
    </row>
    <row r="1881" spans="1:5" x14ac:dyDescent="0.2">
      <c r="A1881" s="343" t="s">
        <v>2388</v>
      </c>
      <c r="B1881" s="345" t="s">
        <v>2386</v>
      </c>
      <c r="C1881" s="346"/>
      <c r="D1881" s="349" t="s">
        <v>62</v>
      </c>
      <c r="E1881" s="318" t="s">
        <v>1453</v>
      </c>
    </row>
    <row r="1882" spans="1:5" x14ac:dyDescent="0.2">
      <c r="A1882" s="344"/>
      <c r="B1882" s="347"/>
      <c r="C1882" s="348"/>
      <c r="D1882" s="350"/>
      <c r="E1882" s="319" t="s">
        <v>1454</v>
      </c>
    </row>
    <row r="1883" spans="1:5" x14ac:dyDescent="0.2">
      <c r="A1883" s="351" t="s">
        <v>2389</v>
      </c>
      <c r="B1883" s="353" t="s">
        <v>2386</v>
      </c>
      <c r="C1883" s="354"/>
      <c r="D1883" s="357" t="s">
        <v>62</v>
      </c>
      <c r="E1883" s="316" t="s">
        <v>1453</v>
      </c>
    </row>
    <row r="1884" spans="1:5" x14ac:dyDescent="0.2">
      <c r="A1884" s="359"/>
      <c r="B1884" s="360"/>
      <c r="C1884" s="361"/>
      <c r="D1884" s="362"/>
      <c r="E1884" s="317" t="s">
        <v>1454</v>
      </c>
    </row>
    <row r="1885" spans="1:5" x14ac:dyDescent="0.2">
      <c r="A1885" s="343" t="s">
        <v>2390</v>
      </c>
      <c r="B1885" s="345" t="s">
        <v>2386</v>
      </c>
      <c r="C1885" s="346"/>
      <c r="D1885" s="349" t="s">
        <v>62</v>
      </c>
      <c r="E1885" s="318" t="s">
        <v>1453</v>
      </c>
    </row>
    <row r="1886" spans="1:5" x14ac:dyDescent="0.2">
      <c r="A1886" s="344"/>
      <c r="B1886" s="347"/>
      <c r="C1886" s="348"/>
      <c r="D1886" s="350"/>
      <c r="E1886" s="319" t="s">
        <v>1454</v>
      </c>
    </row>
    <row r="1887" spans="1:5" x14ac:dyDescent="0.2">
      <c r="A1887" s="351" t="s">
        <v>2391</v>
      </c>
      <c r="B1887" s="353" t="s">
        <v>2386</v>
      </c>
      <c r="C1887" s="354"/>
      <c r="D1887" s="357" t="s">
        <v>62</v>
      </c>
      <c r="E1887" s="316" t="s">
        <v>1453</v>
      </c>
    </row>
    <row r="1888" spans="1:5" x14ac:dyDescent="0.2">
      <c r="A1888" s="359"/>
      <c r="B1888" s="360"/>
      <c r="C1888" s="361"/>
      <c r="D1888" s="362"/>
      <c r="E1888" s="317" t="s">
        <v>1454</v>
      </c>
    </row>
    <row r="1889" spans="1:5" x14ac:dyDescent="0.2">
      <c r="A1889" s="343" t="s">
        <v>2392</v>
      </c>
      <c r="B1889" s="345" t="s">
        <v>2386</v>
      </c>
      <c r="C1889" s="346"/>
      <c r="D1889" s="349" t="s">
        <v>62</v>
      </c>
      <c r="E1889" s="318" t="s">
        <v>1453</v>
      </c>
    </row>
    <row r="1890" spans="1:5" x14ac:dyDescent="0.2">
      <c r="A1890" s="344"/>
      <c r="B1890" s="347"/>
      <c r="C1890" s="348"/>
      <c r="D1890" s="350"/>
      <c r="E1890" s="319" t="s">
        <v>1454</v>
      </c>
    </row>
    <row r="1891" spans="1:5" x14ac:dyDescent="0.2">
      <c r="A1891" s="351" t="s">
        <v>2393</v>
      </c>
      <c r="B1891" s="353" t="s">
        <v>2386</v>
      </c>
      <c r="C1891" s="354"/>
      <c r="D1891" s="357" t="s">
        <v>62</v>
      </c>
      <c r="E1891" s="316" t="s">
        <v>1453</v>
      </c>
    </row>
    <row r="1892" spans="1:5" x14ac:dyDescent="0.2">
      <c r="A1892" s="359"/>
      <c r="B1892" s="360"/>
      <c r="C1892" s="361"/>
      <c r="D1892" s="362"/>
      <c r="E1892" s="317" t="s">
        <v>1454</v>
      </c>
    </row>
    <row r="1893" spans="1:5" x14ac:dyDescent="0.2">
      <c r="A1893" s="343" t="s">
        <v>2394</v>
      </c>
      <c r="B1893" s="345" t="s">
        <v>2386</v>
      </c>
      <c r="C1893" s="346"/>
      <c r="D1893" s="349" t="s">
        <v>62</v>
      </c>
      <c r="E1893" s="318" t="s">
        <v>1453</v>
      </c>
    </row>
    <row r="1894" spans="1:5" x14ac:dyDescent="0.2">
      <c r="A1894" s="344"/>
      <c r="B1894" s="347"/>
      <c r="C1894" s="348"/>
      <c r="D1894" s="350"/>
      <c r="E1894" s="319" t="s">
        <v>1454</v>
      </c>
    </row>
    <row r="1895" spans="1:5" x14ac:dyDescent="0.2">
      <c r="A1895" s="351" t="s">
        <v>2395</v>
      </c>
      <c r="B1895" s="353" t="s">
        <v>2386</v>
      </c>
      <c r="C1895" s="354"/>
      <c r="D1895" s="357" t="s">
        <v>62</v>
      </c>
      <c r="E1895" s="316" t="s">
        <v>1453</v>
      </c>
    </row>
    <row r="1896" spans="1:5" x14ac:dyDescent="0.2">
      <c r="A1896" s="359"/>
      <c r="B1896" s="360"/>
      <c r="C1896" s="361"/>
      <c r="D1896" s="362"/>
      <c r="E1896" s="317" t="s">
        <v>1454</v>
      </c>
    </row>
    <row r="1897" spans="1:5" x14ac:dyDescent="0.2">
      <c r="A1897" s="343" t="s">
        <v>2396</v>
      </c>
      <c r="B1897" s="345" t="s">
        <v>2386</v>
      </c>
      <c r="C1897" s="346"/>
      <c r="D1897" s="349" t="s">
        <v>62</v>
      </c>
      <c r="E1897" s="318" t="s">
        <v>1453</v>
      </c>
    </row>
    <row r="1898" spans="1:5" x14ac:dyDescent="0.2">
      <c r="A1898" s="344"/>
      <c r="B1898" s="347"/>
      <c r="C1898" s="348"/>
      <c r="D1898" s="350"/>
      <c r="E1898" s="319" t="s">
        <v>1454</v>
      </c>
    </row>
    <row r="1899" spans="1:5" x14ac:dyDescent="0.2">
      <c r="A1899" s="351" t="s">
        <v>2397</v>
      </c>
      <c r="B1899" s="353" t="s">
        <v>2386</v>
      </c>
      <c r="C1899" s="354"/>
      <c r="D1899" s="357" t="s">
        <v>62</v>
      </c>
      <c r="E1899" s="316" t="s">
        <v>1453</v>
      </c>
    </row>
    <row r="1900" spans="1:5" x14ac:dyDescent="0.2">
      <c r="A1900" s="359"/>
      <c r="B1900" s="360"/>
      <c r="C1900" s="361"/>
      <c r="D1900" s="362"/>
      <c r="E1900" s="317" t="s">
        <v>1454</v>
      </c>
    </row>
    <row r="1901" spans="1:5" x14ac:dyDescent="0.2">
      <c r="A1901" s="343" t="s">
        <v>2398</v>
      </c>
      <c r="B1901" s="345" t="s">
        <v>2399</v>
      </c>
      <c r="C1901" s="346"/>
      <c r="D1901" s="349" t="s">
        <v>62</v>
      </c>
      <c r="E1901" s="318" t="s">
        <v>1453</v>
      </c>
    </row>
    <row r="1902" spans="1:5" x14ac:dyDescent="0.2">
      <c r="A1902" s="344"/>
      <c r="B1902" s="347"/>
      <c r="C1902" s="348"/>
      <c r="D1902" s="350"/>
      <c r="E1902" s="319" t="s">
        <v>1454</v>
      </c>
    </row>
    <row r="1903" spans="1:5" x14ac:dyDescent="0.2">
      <c r="A1903" s="351" t="s">
        <v>2400</v>
      </c>
      <c r="B1903" s="353" t="s">
        <v>2399</v>
      </c>
      <c r="C1903" s="354"/>
      <c r="D1903" s="357" t="s">
        <v>62</v>
      </c>
      <c r="E1903" s="316" t="s">
        <v>1453</v>
      </c>
    </row>
    <row r="1904" spans="1:5" x14ac:dyDescent="0.2">
      <c r="A1904" s="359"/>
      <c r="B1904" s="360"/>
      <c r="C1904" s="361"/>
      <c r="D1904" s="362"/>
      <c r="E1904" s="317" t="s">
        <v>1454</v>
      </c>
    </row>
    <row r="1905" spans="1:5" x14ac:dyDescent="0.2">
      <c r="A1905" s="343" t="s">
        <v>2026</v>
      </c>
      <c r="B1905" s="345" t="s">
        <v>2399</v>
      </c>
      <c r="C1905" s="346"/>
      <c r="D1905" s="349" t="s">
        <v>62</v>
      </c>
      <c r="E1905" s="318" t="s">
        <v>1453</v>
      </c>
    </row>
    <row r="1906" spans="1:5" x14ac:dyDescent="0.2">
      <c r="A1906" s="344"/>
      <c r="B1906" s="347"/>
      <c r="C1906" s="348"/>
      <c r="D1906" s="350"/>
      <c r="E1906" s="319" t="s">
        <v>1454</v>
      </c>
    </row>
    <row r="1907" spans="1:5" x14ac:dyDescent="0.2">
      <c r="A1907" s="351" t="s">
        <v>2401</v>
      </c>
      <c r="B1907" s="353" t="s">
        <v>2399</v>
      </c>
      <c r="C1907" s="354"/>
      <c r="D1907" s="357" t="s">
        <v>62</v>
      </c>
      <c r="E1907" s="316" t="s">
        <v>1453</v>
      </c>
    </row>
    <row r="1908" spans="1:5" x14ac:dyDescent="0.2">
      <c r="A1908" s="359"/>
      <c r="B1908" s="360"/>
      <c r="C1908" s="361"/>
      <c r="D1908" s="362"/>
      <c r="E1908" s="317" t="s">
        <v>1454</v>
      </c>
    </row>
    <row r="1909" spans="1:5" x14ac:dyDescent="0.2">
      <c r="A1909" s="343" t="s">
        <v>2402</v>
      </c>
      <c r="B1909" s="345" t="s">
        <v>2399</v>
      </c>
      <c r="C1909" s="346"/>
      <c r="D1909" s="349" t="s">
        <v>62</v>
      </c>
      <c r="E1909" s="318" t="s">
        <v>1453</v>
      </c>
    </row>
    <row r="1910" spans="1:5" x14ac:dyDescent="0.2">
      <c r="A1910" s="344"/>
      <c r="B1910" s="347"/>
      <c r="C1910" s="348"/>
      <c r="D1910" s="350"/>
      <c r="E1910" s="319" t="s">
        <v>1454</v>
      </c>
    </row>
    <row r="1911" spans="1:5" x14ac:dyDescent="0.2">
      <c r="A1911" s="351" t="s">
        <v>2403</v>
      </c>
      <c r="B1911" s="353" t="s">
        <v>2404</v>
      </c>
      <c r="C1911" s="354"/>
      <c r="D1911" s="357" t="s">
        <v>62</v>
      </c>
      <c r="E1911" s="316" t="s">
        <v>1453</v>
      </c>
    </row>
    <row r="1912" spans="1:5" x14ac:dyDescent="0.2">
      <c r="A1912" s="359"/>
      <c r="B1912" s="360"/>
      <c r="C1912" s="361"/>
      <c r="D1912" s="362"/>
      <c r="E1912" s="317" t="s">
        <v>1454</v>
      </c>
    </row>
    <row r="1913" spans="1:5" x14ac:dyDescent="0.2">
      <c r="A1913" s="343" t="s">
        <v>2405</v>
      </c>
      <c r="B1913" s="345" t="s">
        <v>2404</v>
      </c>
      <c r="C1913" s="346"/>
      <c r="D1913" s="349" t="s">
        <v>62</v>
      </c>
      <c r="E1913" s="318" t="s">
        <v>1453</v>
      </c>
    </row>
    <row r="1914" spans="1:5" x14ac:dyDescent="0.2">
      <c r="A1914" s="344"/>
      <c r="B1914" s="347"/>
      <c r="C1914" s="348"/>
      <c r="D1914" s="350"/>
      <c r="E1914" s="319" t="s">
        <v>1454</v>
      </c>
    </row>
    <row r="1915" spans="1:5" x14ac:dyDescent="0.2">
      <c r="A1915" s="351" t="s">
        <v>2406</v>
      </c>
      <c r="B1915" s="353" t="s">
        <v>2404</v>
      </c>
      <c r="C1915" s="354"/>
      <c r="D1915" s="357" t="s">
        <v>62</v>
      </c>
      <c r="E1915" s="316" t="s">
        <v>1453</v>
      </c>
    </row>
    <row r="1916" spans="1:5" x14ac:dyDescent="0.2">
      <c r="A1916" s="359"/>
      <c r="B1916" s="360"/>
      <c r="C1916" s="361"/>
      <c r="D1916" s="362"/>
      <c r="E1916" s="317" t="s">
        <v>1454</v>
      </c>
    </row>
    <row r="1917" spans="1:5" x14ac:dyDescent="0.2">
      <c r="A1917" s="343" t="s">
        <v>1754</v>
      </c>
      <c r="B1917" s="345" t="s">
        <v>2404</v>
      </c>
      <c r="C1917" s="346"/>
      <c r="D1917" s="349" t="s">
        <v>62</v>
      </c>
      <c r="E1917" s="318" t="s">
        <v>1453</v>
      </c>
    </row>
    <row r="1918" spans="1:5" x14ac:dyDescent="0.2">
      <c r="A1918" s="344"/>
      <c r="B1918" s="347"/>
      <c r="C1918" s="348"/>
      <c r="D1918" s="350"/>
      <c r="E1918" s="319" t="s">
        <v>1454</v>
      </c>
    </row>
    <row r="1919" spans="1:5" x14ac:dyDescent="0.2">
      <c r="A1919" s="351" t="s">
        <v>2407</v>
      </c>
      <c r="B1919" s="353" t="s">
        <v>2408</v>
      </c>
      <c r="C1919" s="354"/>
      <c r="D1919" s="357" t="s">
        <v>62</v>
      </c>
      <c r="E1919" s="316" t="s">
        <v>1453</v>
      </c>
    </row>
    <row r="1920" spans="1:5" x14ac:dyDescent="0.2">
      <c r="A1920" s="359"/>
      <c r="B1920" s="360"/>
      <c r="C1920" s="361"/>
      <c r="D1920" s="362"/>
      <c r="E1920" s="317" t="s">
        <v>1454</v>
      </c>
    </row>
    <row r="1921" spans="1:5" x14ac:dyDescent="0.2">
      <c r="A1921" s="343" t="s">
        <v>2409</v>
      </c>
      <c r="B1921" s="345" t="s">
        <v>2408</v>
      </c>
      <c r="C1921" s="346"/>
      <c r="D1921" s="349" t="s">
        <v>62</v>
      </c>
      <c r="E1921" s="318" t="s">
        <v>1453</v>
      </c>
    </row>
    <row r="1922" spans="1:5" x14ac:dyDescent="0.2">
      <c r="A1922" s="344"/>
      <c r="B1922" s="347"/>
      <c r="C1922" s="348"/>
      <c r="D1922" s="350"/>
      <c r="E1922" s="319" t="s">
        <v>1454</v>
      </c>
    </row>
    <row r="1923" spans="1:5" x14ac:dyDescent="0.2">
      <c r="A1923" s="351" t="s">
        <v>2410</v>
      </c>
      <c r="B1923" s="353" t="s">
        <v>2408</v>
      </c>
      <c r="C1923" s="354"/>
      <c r="D1923" s="357" t="s">
        <v>62</v>
      </c>
      <c r="E1923" s="316" t="s">
        <v>1453</v>
      </c>
    </row>
    <row r="1924" spans="1:5" x14ac:dyDescent="0.2">
      <c r="A1924" s="359"/>
      <c r="B1924" s="360"/>
      <c r="C1924" s="361"/>
      <c r="D1924" s="362"/>
      <c r="E1924" s="317" t="s">
        <v>1454</v>
      </c>
    </row>
    <row r="1925" spans="1:5" x14ac:dyDescent="0.2">
      <c r="A1925" s="343" t="s">
        <v>2411</v>
      </c>
      <c r="B1925" s="345" t="s">
        <v>2408</v>
      </c>
      <c r="C1925" s="346"/>
      <c r="D1925" s="349" t="s">
        <v>62</v>
      </c>
      <c r="E1925" s="318" t="s">
        <v>1453</v>
      </c>
    </row>
    <row r="1926" spans="1:5" x14ac:dyDescent="0.2">
      <c r="A1926" s="344"/>
      <c r="B1926" s="347"/>
      <c r="C1926" s="348"/>
      <c r="D1926" s="350"/>
      <c r="E1926" s="319" t="s">
        <v>1454</v>
      </c>
    </row>
    <row r="1927" spans="1:5" x14ac:dyDescent="0.2">
      <c r="A1927" s="351" t="s">
        <v>2412</v>
      </c>
      <c r="B1927" s="353" t="s">
        <v>2408</v>
      </c>
      <c r="C1927" s="354"/>
      <c r="D1927" s="357" t="s">
        <v>62</v>
      </c>
      <c r="E1927" s="316" t="s">
        <v>1453</v>
      </c>
    </row>
    <row r="1928" spans="1:5" x14ac:dyDescent="0.2">
      <c r="A1928" s="359"/>
      <c r="B1928" s="360"/>
      <c r="C1928" s="361"/>
      <c r="D1928" s="362"/>
      <c r="E1928" s="317" t="s">
        <v>1454</v>
      </c>
    </row>
    <row r="1929" spans="1:5" x14ac:dyDescent="0.2">
      <c r="A1929" s="343" t="s">
        <v>2413</v>
      </c>
      <c r="B1929" s="345" t="s">
        <v>2408</v>
      </c>
      <c r="C1929" s="346"/>
      <c r="D1929" s="349" t="s">
        <v>62</v>
      </c>
      <c r="E1929" s="318" t="s">
        <v>1453</v>
      </c>
    </row>
    <row r="1930" spans="1:5" x14ac:dyDescent="0.2">
      <c r="A1930" s="344"/>
      <c r="B1930" s="347"/>
      <c r="C1930" s="348"/>
      <c r="D1930" s="350"/>
      <c r="E1930" s="319" t="s">
        <v>1454</v>
      </c>
    </row>
    <row r="1931" spans="1:5" x14ac:dyDescent="0.2">
      <c r="A1931" s="351" t="s">
        <v>2414</v>
      </c>
      <c r="B1931" s="353" t="s">
        <v>2408</v>
      </c>
      <c r="C1931" s="354"/>
      <c r="D1931" s="357" t="s">
        <v>62</v>
      </c>
      <c r="E1931" s="316" t="s">
        <v>1453</v>
      </c>
    </row>
    <row r="1932" spans="1:5" x14ac:dyDescent="0.2">
      <c r="A1932" s="359"/>
      <c r="B1932" s="360"/>
      <c r="C1932" s="361"/>
      <c r="D1932" s="362"/>
      <c r="E1932" s="317" t="s">
        <v>1454</v>
      </c>
    </row>
    <row r="1933" spans="1:5" x14ac:dyDescent="0.2">
      <c r="A1933" s="343" t="s">
        <v>2415</v>
      </c>
      <c r="B1933" s="345" t="s">
        <v>2416</v>
      </c>
      <c r="C1933" s="346"/>
      <c r="D1933" s="349" t="s">
        <v>62</v>
      </c>
      <c r="E1933" s="318" t="s">
        <v>1453</v>
      </c>
    </row>
    <row r="1934" spans="1:5" x14ac:dyDescent="0.2">
      <c r="A1934" s="344"/>
      <c r="B1934" s="347"/>
      <c r="C1934" s="348"/>
      <c r="D1934" s="350"/>
      <c r="E1934" s="319" t="s">
        <v>1454</v>
      </c>
    </row>
    <row r="1935" spans="1:5" x14ac:dyDescent="0.2">
      <c r="A1935" s="351" t="s">
        <v>2417</v>
      </c>
      <c r="B1935" s="353" t="s">
        <v>2416</v>
      </c>
      <c r="C1935" s="354"/>
      <c r="D1935" s="357" t="s">
        <v>62</v>
      </c>
      <c r="E1935" s="316" t="s">
        <v>1453</v>
      </c>
    </row>
    <row r="1936" spans="1:5" x14ac:dyDescent="0.2">
      <c r="A1936" s="359"/>
      <c r="B1936" s="360"/>
      <c r="C1936" s="361"/>
      <c r="D1936" s="362"/>
      <c r="E1936" s="317" t="s">
        <v>1454</v>
      </c>
    </row>
    <row r="1937" spans="1:5" x14ac:dyDescent="0.2">
      <c r="A1937" s="343" t="s">
        <v>2418</v>
      </c>
      <c r="B1937" s="345" t="s">
        <v>2416</v>
      </c>
      <c r="C1937" s="346"/>
      <c r="D1937" s="349" t="s">
        <v>62</v>
      </c>
      <c r="E1937" s="318" t="s">
        <v>1453</v>
      </c>
    </row>
    <row r="1938" spans="1:5" x14ac:dyDescent="0.2">
      <c r="A1938" s="344"/>
      <c r="B1938" s="347"/>
      <c r="C1938" s="348"/>
      <c r="D1938" s="350"/>
      <c r="E1938" s="319" t="s">
        <v>1454</v>
      </c>
    </row>
    <row r="1939" spans="1:5" x14ac:dyDescent="0.2">
      <c r="A1939" s="351" t="s">
        <v>2419</v>
      </c>
      <c r="B1939" s="353" t="s">
        <v>2420</v>
      </c>
      <c r="C1939" s="354"/>
      <c r="D1939" s="357" t="s">
        <v>62</v>
      </c>
      <c r="E1939" s="316" t="s">
        <v>1453</v>
      </c>
    </row>
    <row r="1940" spans="1:5" x14ac:dyDescent="0.2">
      <c r="A1940" s="359"/>
      <c r="B1940" s="360"/>
      <c r="C1940" s="361"/>
      <c r="D1940" s="362"/>
      <c r="E1940" s="317" t="s">
        <v>1454</v>
      </c>
    </row>
    <row r="1941" spans="1:5" x14ac:dyDescent="0.2">
      <c r="A1941" s="343" t="s">
        <v>2421</v>
      </c>
      <c r="B1941" s="345" t="s">
        <v>2420</v>
      </c>
      <c r="C1941" s="346"/>
      <c r="D1941" s="349" t="s">
        <v>62</v>
      </c>
      <c r="E1941" s="318" t="s">
        <v>1453</v>
      </c>
    </row>
    <row r="1942" spans="1:5" x14ac:dyDescent="0.2">
      <c r="A1942" s="344"/>
      <c r="B1942" s="347"/>
      <c r="C1942" s="348"/>
      <c r="D1942" s="350"/>
      <c r="E1942" s="319" t="s">
        <v>1454</v>
      </c>
    </row>
    <row r="1943" spans="1:5" x14ac:dyDescent="0.2">
      <c r="A1943" s="351" t="s">
        <v>2422</v>
      </c>
      <c r="B1943" s="353" t="s">
        <v>2420</v>
      </c>
      <c r="C1943" s="354"/>
      <c r="D1943" s="357" t="s">
        <v>62</v>
      </c>
      <c r="E1943" s="316" t="s">
        <v>1453</v>
      </c>
    </row>
    <row r="1944" spans="1:5" x14ac:dyDescent="0.2">
      <c r="A1944" s="359"/>
      <c r="B1944" s="360"/>
      <c r="C1944" s="361"/>
      <c r="D1944" s="362"/>
      <c r="E1944" s="317" t="s">
        <v>1454</v>
      </c>
    </row>
    <row r="1945" spans="1:5" x14ac:dyDescent="0.2">
      <c r="A1945" s="343" t="s">
        <v>2423</v>
      </c>
      <c r="B1945" s="345" t="s">
        <v>2420</v>
      </c>
      <c r="C1945" s="346"/>
      <c r="D1945" s="349" t="s">
        <v>62</v>
      </c>
      <c r="E1945" s="318" t="s">
        <v>1453</v>
      </c>
    </row>
    <row r="1946" spans="1:5" x14ac:dyDescent="0.2">
      <c r="A1946" s="344"/>
      <c r="B1946" s="347"/>
      <c r="C1946" s="348"/>
      <c r="D1946" s="350"/>
      <c r="E1946" s="319" t="s">
        <v>1454</v>
      </c>
    </row>
    <row r="1947" spans="1:5" x14ac:dyDescent="0.2">
      <c r="A1947" s="351" t="s">
        <v>2230</v>
      </c>
      <c r="B1947" s="353"/>
      <c r="C1947" s="354"/>
      <c r="D1947" s="357" t="s">
        <v>62</v>
      </c>
      <c r="E1947" s="316" t="s">
        <v>1453</v>
      </c>
    </row>
    <row r="1948" spans="1:5" x14ac:dyDescent="0.2">
      <c r="A1948" s="359"/>
      <c r="B1948" s="360"/>
      <c r="C1948" s="361"/>
      <c r="D1948" s="362"/>
      <c r="E1948" s="317" t="s">
        <v>1454</v>
      </c>
    </row>
    <row r="1949" spans="1:5" x14ac:dyDescent="0.2">
      <c r="A1949" s="343" t="s">
        <v>2255</v>
      </c>
      <c r="B1949" s="345"/>
      <c r="C1949" s="346"/>
      <c r="D1949" s="349" t="s">
        <v>62</v>
      </c>
      <c r="E1949" s="318" t="s">
        <v>1453</v>
      </c>
    </row>
    <row r="1950" spans="1:5" x14ac:dyDescent="0.2">
      <c r="A1950" s="344"/>
      <c r="B1950" s="347"/>
      <c r="C1950" s="348"/>
      <c r="D1950" s="350"/>
      <c r="E1950" s="319" t="s">
        <v>1454</v>
      </c>
    </row>
    <row r="1951" spans="1:5" x14ac:dyDescent="0.2">
      <c r="A1951" s="351" t="s">
        <v>2263</v>
      </c>
      <c r="B1951" s="353"/>
      <c r="C1951" s="354"/>
      <c r="D1951" s="357" t="s">
        <v>62</v>
      </c>
      <c r="E1951" s="316" t="s">
        <v>1453</v>
      </c>
    </row>
    <row r="1952" spans="1:5" x14ac:dyDescent="0.2">
      <c r="A1952" s="359"/>
      <c r="B1952" s="360"/>
      <c r="C1952" s="361"/>
      <c r="D1952" s="362"/>
      <c r="E1952" s="317" t="s">
        <v>1454</v>
      </c>
    </row>
    <row r="1953" spans="1:5" x14ac:dyDescent="0.2">
      <c r="A1953" s="343" t="s">
        <v>2272</v>
      </c>
      <c r="B1953" s="345"/>
      <c r="C1953" s="346"/>
      <c r="D1953" s="349" t="s">
        <v>62</v>
      </c>
      <c r="E1953" s="318" t="s">
        <v>1453</v>
      </c>
    </row>
    <row r="1954" spans="1:5" x14ac:dyDescent="0.2">
      <c r="A1954" s="344"/>
      <c r="B1954" s="347"/>
      <c r="C1954" s="348"/>
      <c r="D1954" s="350"/>
      <c r="E1954" s="319" t="s">
        <v>1454</v>
      </c>
    </row>
    <row r="1955" spans="1:5" x14ac:dyDescent="0.2">
      <c r="A1955" s="351" t="s">
        <v>2424</v>
      </c>
      <c r="B1955" s="353"/>
      <c r="C1955" s="354"/>
      <c r="D1955" s="357" t="s">
        <v>62</v>
      </c>
      <c r="E1955" s="316" t="s">
        <v>1453</v>
      </c>
    </row>
    <row r="1956" spans="1:5" x14ac:dyDescent="0.2">
      <c r="A1956" s="359"/>
      <c r="B1956" s="360"/>
      <c r="C1956" s="361"/>
      <c r="D1956" s="362"/>
      <c r="E1956" s="317" t="s">
        <v>1454</v>
      </c>
    </row>
    <row r="1957" spans="1:5" x14ac:dyDescent="0.2">
      <c r="A1957" s="343" t="s">
        <v>2294</v>
      </c>
      <c r="B1957" s="345"/>
      <c r="C1957" s="346"/>
      <c r="D1957" s="349" t="s">
        <v>62</v>
      </c>
      <c r="E1957" s="318" t="s">
        <v>1453</v>
      </c>
    </row>
    <row r="1958" spans="1:5" x14ac:dyDescent="0.2">
      <c r="A1958" s="344"/>
      <c r="B1958" s="347"/>
      <c r="C1958" s="348"/>
      <c r="D1958" s="350"/>
      <c r="E1958" s="319" t="s">
        <v>1454</v>
      </c>
    </row>
    <row r="1959" spans="1:5" x14ac:dyDescent="0.2">
      <c r="A1959" s="351" t="s">
        <v>2302</v>
      </c>
      <c r="B1959" s="353"/>
      <c r="C1959" s="354"/>
      <c r="D1959" s="357" t="s">
        <v>62</v>
      </c>
      <c r="E1959" s="316" t="s">
        <v>1453</v>
      </c>
    </row>
    <row r="1960" spans="1:5" x14ac:dyDescent="0.2">
      <c r="A1960" s="359"/>
      <c r="B1960" s="360"/>
      <c r="C1960" s="361"/>
      <c r="D1960" s="362"/>
      <c r="E1960" s="317" t="s">
        <v>1454</v>
      </c>
    </row>
    <row r="1961" spans="1:5" x14ac:dyDescent="0.2">
      <c r="A1961" s="343" t="s">
        <v>2316</v>
      </c>
      <c r="B1961" s="345"/>
      <c r="C1961" s="346"/>
      <c r="D1961" s="349" t="s">
        <v>62</v>
      </c>
      <c r="E1961" s="318" t="s">
        <v>1453</v>
      </c>
    </row>
    <row r="1962" spans="1:5" x14ac:dyDescent="0.2">
      <c r="A1962" s="344"/>
      <c r="B1962" s="347"/>
      <c r="C1962" s="348"/>
      <c r="D1962" s="350"/>
      <c r="E1962" s="319" t="s">
        <v>1454</v>
      </c>
    </row>
    <row r="1963" spans="1:5" x14ac:dyDescent="0.2">
      <c r="A1963" s="351" t="s">
        <v>2322</v>
      </c>
      <c r="B1963" s="353"/>
      <c r="C1963" s="354"/>
      <c r="D1963" s="357" t="s">
        <v>62</v>
      </c>
      <c r="E1963" s="316" t="s">
        <v>1453</v>
      </c>
    </row>
    <row r="1964" spans="1:5" x14ac:dyDescent="0.2">
      <c r="A1964" s="359"/>
      <c r="B1964" s="360"/>
      <c r="C1964" s="361"/>
      <c r="D1964" s="362"/>
      <c r="E1964" s="317" t="s">
        <v>1454</v>
      </c>
    </row>
    <row r="1965" spans="1:5" x14ac:dyDescent="0.2">
      <c r="A1965" s="343" t="s">
        <v>2327</v>
      </c>
      <c r="B1965" s="345"/>
      <c r="C1965" s="346"/>
      <c r="D1965" s="349" t="s">
        <v>62</v>
      </c>
      <c r="E1965" s="318" t="s">
        <v>1453</v>
      </c>
    </row>
    <row r="1966" spans="1:5" x14ac:dyDescent="0.2">
      <c r="A1966" s="344"/>
      <c r="B1966" s="347"/>
      <c r="C1966" s="348"/>
      <c r="D1966" s="350"/>
      <c r="E1966" s="319" t="s">
        <v>1454</v>
      </c>
    </row>
    <row r="1967" spans="1:5" x14ac:dyDescent="0.2">
      <c r="A1967" s="351" t="s">
        <v>2337</v>
      </c>
      <c r="B1967" s="353"/>
      <c r="C1967" s="354"/>
      <c r="D1967" s="357" t="s">
        <v>62</v>
      </c>
      <c r="E1967" s="316" t="s">
        <v>1453</v>
      </c>
    </row>
    <row r="1968" spans="1:5" x14ac:dyDescent="0.2">
      <c r="A1968" s="359"/>
      <c r="B1968" s="360"/>
      <c r="C1968" s="361"/>
      <c r="D1968" s="362"/>
      <c r="E1968" s="317" t="s">
        <v>1454</v>
      </c>
    </row>
    <row r="1969" spans="1:5" x14ac:dyDescent="0.2">
      <c r="A1969" s="343" t="s">
        <v>2362</v>
      </c>
      <c r="B1969" s="345"/>
      <c r="C1969" s="346"/>
      <c r="D1969" s="349" t="s">
        <v>62</v>
      </c>
      <c r="E1969" s="318" t="s">
        <v>1453</v>
      </c>
    </row>
    <row r="1970" spans="1:5" x14ac:dyDescent="0.2">
      <c r="A1970" s="344"/>
      <c r="B1970" s="347"/>
      <c r="C1970" s="348"/>
      <c r="D1970" s="350"/>
      <c r="E1970" s="319" t="s">
        <v>1454</v>
      </c>
    </row>
    <row r="1971" spans="1:5" x14ac:dyDescent="0.2">
      <c r="A1971" s="351" t="s">
        <v>2380</v>
      </c>
      <c r="B1971" s="353"/>
      <c r="C1971" s="354"/>
      <c r="D1971" s="357" t="s">
        <v>62</v>
      </c>
      <c r="E1971" s="316" t="s">
        <v>1453</v>
      </c>
    </row>
    <row r="1972" spans="1:5" x14ac:dyDescent="0.2">
      <c r="A1972" s="359"/>
      <c r="B1972" s="360"/>
      <c r="C1972" s="361"/>
      <c r="D1972" s="362"/>
      <c r="E1972" s="317" t="s">
        <v>1454</v>
      </c>
    </row>
    <row r="1973" spans="1:5" x14ac:dyDescent="0.2">
      <c r="A1973" s="343" t="s">
        <v>2386</v>
      </c>
      <c r="B1973" s="345"/>
      <c r="C1973" s="346"/>
      <c r="D1973" s="349" t="s">
        <v>62</v>
      </c>
      <c r="E1973" s="318" t="s">
        <v>1453</v>
      </c>
    </row>
    <row r="1974" spans="1:5" x14ac:dyDescent="0.2">
      <c r="A1974" s="344"/>
      <c r="B1974" s="347"/>
      <c r="C1974" s="348"/>
      <c r="D1974" s="350"/>
      <c r="E1974" s="319" t="s">
        <v>1454</v>
      </c>
    </row>
    <row r="1975" spans="1:5" x14ac:dyDescent="0.2">
      <c r="A1975" s="351" t="s">
        <v>2399</v>
      </c>
      <c r="B1975" s="353"/>
      <c r="C1975" s="354"/>
      <c r="D1975" s="357" t="s">
        <v>62</v>
      </c>
      <c r="E1975" s="316" t="s">
        <v>1453</v>
      </c>
    </row>
    <row r="1976" spans="1:5" x14ac:dyDescent="0.2">
      <c r="A1976" s="359"/>
      <c r="B1976" s="360"/>
      <c r="C1976" s="361"/>
      <c r="D1976" s="362"/>
      <c r="E1976" s="317" t="s">
        <v>1454</v>
      </c>
    </row>
    <row r="1977" spans="1:5" x14ac:dyDescent="0.2">
      <c r="A1977" s="343" t="s">
        <v>2404</v>
      </c>
      <c r="B1977" s="345"/>
      <c r="C1977" s="346"/>
      <c r="D1977" s="349" t="s">
        <v>62</v>
      </c>
      <c r="E1977" s="318" t="s">
        <v>1453</v>
      </c>
    </row>
    <row r="1978" spans="1:5" x14ac:dyDescent="0.2">
      <c r="A1978" s="344"/>
      <c r="B1978" s="347"/>
      <c r="C1978" s="348"/>
      <c r="D1978" s="350"/>
      <c r="E1978" s="319" t="s">
        <v>1454</v>
      </c>
    </row>
    <row r="1979" spans="1:5" x14ac:dyDescent="0.2">
      <c r="A1979" s="351" t="s">
        <v>2408</v>
      </c>
      <c r="B1979" s="353"/>
      <c r="C1979" s="354"/>
      <c r="D1979" s="357" t="s">
        <v>62</v>
      </c>
      <c r="E1979" s="316" t="s">
        <v>1453</v>
      </c>
    </row>
    <row r="1980" spans="1:5" x14ac:dyDescent="0.2">
      <c r="A1980" s="359"/>
      <c r="B1980" s="360"/>
      <c r="C1980" s="361"/>
      <c r="D1980" s="362"/>
      <c r="E1980" s="317" t="s">
        <v>1454</v>
      </c>
    </row>
    <row r="1981" spans="1:5" x14ac:dyDescent="0.2">
      <c r="A1981" s="343" t="s">
        <v>2416</v>
      </c>
      <c r="B1981" s="345"/>
      <c r="C1981" s="346"/>
      <c r="D1981" s="349" t="s">
        <v>62</v>
      </c>
      <c r="E1981" s="318" t="s">
        <v>1453</v>
      </c>
    </row>
    <row r="1982" spans="1:5" x14ac:dyDescent="0.2">
      <c r="A1982" s="344"/>
      <c r="B1982" s="347"/>
      <c r="C1982" s="348"/>
      <c r="D1982" s="350"/>
      <c r="E1982" s="319" t="s">
        <v>1454</v>
      </c>
    </row>
    <row r="1983" spans="1:5" x14ac:dyDescent="0.2">
      <c r="A1983" s="351" t="s">
        <v>2346</v>
      </c>
      <c r="B1983" s="353"/>
      <c r="C1983" s="354"/>
      <c r="D1983" s="357" t="s">
        <v>62</v>
      </c>
      <c r="E1983" s="316" t="s">
        <v>1453</v>
      </c>
    </row>
    <row r="1984" spans="1:5" x14ac:dyDescent="0.2">
      <c r="A1984" s="359"/>
      <c r="B1984" s="360"/>
      <c r="C1984" s="361"/>
      <c r="D1984" s="362"/>
      <c r="E1984" s="317" t="s">
        <v>1454</v>
      </c>
    </row>
    <row r="1985" spans="1:5" x14ac:dyDescent="0.2">
      <c r="A1985" s="343" t="s">
        <v>2425</v>
      </c>
      <c r="B1985" s="345" t="s">
        <v>2230</v>
      </c>
      <c r="C1985" s="346"/>
      <c r="D1985" s="349" t="s">
        <v>62</v>
      </c>
      <c r="E1985" s="318" t="s">
        <v>1453</v>
      </c>
    </row>
    <row r="1986" spans="1:5" x14ac:dyDescent="0.2">
      <c r="A1986" s="344"/>
      <c r="B1986" s="347"/>
      <c r="C1986" s="348"/>
      <c r="D1986" s="350"/>
      <c r="E1986" s="319" t="s">
        <v>1454</v>
      </c>
    </row>
    <row r="1987" spans="1:5" x14ac:dyDescent="0.2">
      <c r="A1987" s="351" t="s">
        <v>2426</v>
      </c>
      <c r="B1987" s="353" t="s">
        <v>2230</v>
      </c>
      <c r="C1987" s="354"/>
      <c r="D1987" s="357" t="s">
        <v>62</v>
      </c>
      <c r="E1987" s="316" t="s">
        <v>1453</v>
      </c>
    </row>
    <row r="1988" spans="1:5" x14ac:dyDescent="0.2">
      <c r="A1988" s="359"/>
      <c r="B1988" s="360"/>
      <c r="C1988" s="361"/>
      <c r="D1988" s="362"/>
      <c r="E1988" s="317" t="s">
        <v>1454</v>
      </c>
    </row>
    <row r="1989" spans="1:5" x14ac:dyDescent="0.2">
      <c r="A1989" s="343" t="s">
        <v>2427</v>
      </c>
      <c r="B1989" s="345" t="s">
        <v>2230</v>
      </c>
      <c r="C1989" s="346"/>
      <c r="D1989" s="349" t="s">
        <v>62</v>
      </c>
      <c r="E1989" s="318" t="s">
        <v>1453</v>
      </c>
    </row>
    <row r="1990" spans="1:5" x14ac:dyDescent="0.2">
      <c r="A1990" s="344"/>
      <c r="B1990" s="347"/>
      <c r="C1990" s="348"/>
      <c r="D1990" s="350"/>
      <c r="E1990" s="319" t="s">
        <v>1454</v>
      </c>
    </row>
    <row r="1991" spans="1:5" x14ac:dyDescent="0.2">
      <c r="A1991" s="351" t="s">
        <v>2428</v>
      </c>
      <c r="B1991" s="353" t="s">
        <v>2255</v>
      </c>
      <c r="C1991" s="354"/>
      <c r="D1991" s="357" t="s">
        <v>62</v>
      </c>
      <c r="E1991" s="316" t="s">
        <v>1453</v>
      </c>
    </row>
    <row r="1992" spans="1:5" x14ac:dyDescent="0.2">
      <c r="A1992" s="359"/>
      <c r="B1992" s="360"/>
      <c r="C1992" s="361"/>
      <c r="D1992" s="362"/>
      <c r="E1992" s="317" t="s">
        <v>1454</v>
      </c>
    </row>
    <row r="1993" spans="1:5" x14ac:dyDescent="0.2">
      <c r="A1993" s="343" t="s">
        <v>2429</v>
      </c>
      <c r="B1993" s="345" t="s">
        <v>2255</v>
      </c>
      <c r="C1993" s="346"/>
      <c r="D1993" s="349" t="s">
        <v>62</v>
      </c>
      <c r="E1993" s="318" t="s">
        <v>1453</v>
      </c>
    </row>
    <row r="1994" spans="1:5" x14ac:dyDescent="0.2">
      <c r="A1994" s="344"/>
      <c r="B1994" s="347"/>
      <c r="C1994" s="348"/>
      <c r="D1994" s="350"/>
      <c r="E1994" s="319" t="s">
        <v>1454</v>
      </c>
    </row>
    <row r="1995" spans="1:5" x14ac:dyDescent="0.2">
      <c r="A1995" s="351" t="s">
        <v>1798</v>
      </c>
      <c r="B1995" s="353" t="s">
        <v>2263</v>
      </c>
      <c r="C1995" s="354"/>
      <c r="D1995" s="357" t="s">
        <v>62</v>
      </c>
      <c r="E1995" s="316" t="s">
        <v>1453</v>
      </c>
    </row>
    <row r="1996" spans="1:5" x14ac:dyDescent="0.2">
      <c r="A1996" s="359"/>
      <c r="B1996" s="360"/>
      <c r="C1996" s="361"/>
      <c r="D1996" s="362"/>
      <c r="E1996" s="317" t="s">
        <v>1454</v>
      </c>
    </row>
    <row r="1997" spans="1:5" x14ac:dyDescent="0.2">
      <c r="A1997" s="343" t="s">
        <v>2430</v>
      </c>
      <c r="B1997" s="345" t="s">
        <v>2263</v>
      </c>
      <c r="C1997" s="346"/>
      <c r="D1997" s="349" t="s">
        <v>62</v>
      </c>
      <c r="E1997" s="318" t="s">
        <v>1453</v>
      </c>
    </row>
    <row r="1998" spans="1:5" x14ac:dyDescent="0.2">
      <c r="A1998" s="344"/>
      <c r="B1998" s="347"/>
      <c r="C1998" s="348"/>
      <c r="D1998" s="350"/>
      <c r="E1998" s="319" t="s">
        <v>1454</v>
      </c>
    </row>
    <row r="1999" spans="1:5" x14ac:dyDescent="0.2">
      <c r="A1999" s="351" t="s">
        <v>2431</v>
      </c>
      <c r="B1999" s="353" t="s">
        <v>2263</v>
      </c>
      <c r="C1999" s="354"/>
      <c r="D1999" s="357" t="s">
        <v>62</v>
      </c>
      <c r="E1999" s="316" t="s">
        <v>1453</v>
      </c>
    </row>
    <row r="2000" spans="1:5" x14ac:dyDescent="0.2">
      <c r="A2000" s="359"/>
      <c r="B2000" s="360"/>
      <c r="C2000" s="361"/>
      <c r="D2000" s="362"/>
      <c r="E2000" s="317" t="s">
        <v>1454</v>
      </c>
    </row>
    <row r="2001" spans="1:5" x14ac:dyDescent="0.2">
      <c r="A2001" s="343" t="s">
        <v>2432</v>
      </c>
      <c r="B2001" s="345" t="s">
        <v>2294</v>
      </c>
      <c r="C2001" s="346"/>
      <c r="D2001" s="349" t="s">
        <v>62</v>
      </c>
      <c r="E2001" s="318" t="s">
        <v>1453</v>
      </c>
    </row>
    <row r="2002" spans="1:5" x14ac:dyDescent="0.2">
      <c r="A2002" s="344"/>
      <c r="B2002" s="347"/>
      <c r="C2002" s="348"/>
      <c r="D2002" s="350"/>
      <c r="E2002" s="319" t="s">
        <v>1454</v>
      </c>
    </row>
    <row r="2003" spans="1:5" x14ac:dyDescent="0.2">
      <c r="A2003" s="351" t="s">
        <v>2433</v>
      </c>
      <c r="B2003" s="353" t="s">
        <v>2302</v>
      </c>
      <c r="C2003" s="354"/>
      <c r="D2003" s="357" t="s">
        <v>62</v>
      </c>
      <c r="E2003" s="316" t="s">
        <v>1453</v>
      </c>
    </row>
    <row r="2004" spans="1:5" x14ac:dyDescent="0.2">
      <c r="A2004" s="359"/>
      <c r="B2004" s="360"/>
      <c r="C2004" s="361"/>
      <c r="D2004" s="362"/>
      <c r="E2004" s="317" t="s">
        <v>1454</v>
      </c>
    </row>
    <row r="2005" spans="1:5" x14ac:dyDescent="0.2">
      <c r="A2005" s="343" t="s">
        <v>2434</v>
      </c>
      <c r="B2005" s="345" t="s">
        <v>2316</v>
      </c>
      <c r="C2005" s="346"/>
      <c r="D2005" s="349" t="s">
        <v>62</v>
      </c>
      <c r="E2005" s="318" t="s">
        <v>1453</v>
      </c>
    </row>
    <row r="2006" spans="1:5" x14ac:dyDescent="0.2">
      <c r="A2006" s="344"/>
      <c r="B2006" s="347"/>
      <c r="C2006" s="348"/>
      <c r="D2006" s="350"/>
      <c r="E2006" s="319" t="s">
        <v>1454</v>
      </c>
    </row>
    <row r="2007" spans="1:5" x14ac:dyDescent="0.2">
      <c r="A2007" s="351" t="s">
        <v>2435</v>
      </c>
      <c r="B2007" s="353" t="s">
        <v>2327</v>
      </c>
      <c r="C2007" s="354"/>
      <c r="D2007" s="357" t="s">
        <v>62</v>
      </c>
      <c r="E2007" s="316" t="s">
        <v>1453</v>
      </c>
    </row>
    <row r="2008" spans="1:5" x14ac:dyDescent="0.2">
      <c r="A2008" s="359"/>
      <c r="B2008" s="360"/>
      <c r="C2008" s="361"/>
      <c r="D2008" s="362"/>
      <c r="E2008" s="317" t="s">
        <v>1454</v>
      </c>
    </row>
    <row r="2009" spans="1:5" x14ac:dyDescent="0.2">
      <c r="A2009" s="343" t="s">
        <v>2436</v>
      </c>
      <c r="B2009" s="345" t="s">
        <v>2327</v>
      </c>
      <c r="C2009" s="346"/>
      <c r="D2009" s="349" t="s">
        <v>62</v>
      </c>
      <c r="E2009" s="318" t="s">
        <v>1453</v>
      </c>
    </row>
    <row r="2010" spans="1:5" x14ac:dyDescent="0.2">
      <c r="A2010" s="344"/>
      <c r="B2010" s="347"/>
      <c r="C2010" s="348"/>
      <c r="D2010" s="350"/>
      <c r="E2010" s="319" t="s">
        <v>1454</v>
      </c>
    </row>
    <row r="2011" spans="1:5" x14ac:dyDescent="0.2">
      <c r="A2011" s="351" t="s">
        <v>2437</v>
      </c>
      <c r="B2011" s="353" t="s">
        <v>2337</v>
      </c>
      <c r="C2011" s="354"/>
      <c r="D2011" s="357" t="s">
        <v>62</v>
      </c>
      <c r="E2011" s="316" t="s">
        <v>1453</v>
      </c>
    </row>
    <row r="2012" spans="1:5" x14ac:dyDescent="0.2">
      <c r="A2012" s="359"/>
      <c r="B2012" s="360"/>
      <c r="C2012" s="361"/>
      <c r="D2012" s="362"/>
      <c r="E2012" s="317" t="s">
        <v>1454</v>
      </c>
    </row>
    <row r="2013" spans="1:5" x14ac:dyDescent="0.2">
      <c r="A2013" s="343" t="s">
        <v>2438</v>
      </c>
      <c r="B2013" s="345" t="s">
        <v>2337</v>
      </c>
      <c r="C2013" s="346"/>
      <c r="D2013" s="349" t="s">
        <v>62</v>
      </c>
      <c r="E2013" s="318" t="s">
        <v>1453</v>
      </c>
    </row>
    <row r="2014" spans="1:5" x14ac:dyDescent="0.2">
      <c r="A2014" s="344"/>
      <c r="B2014" s="347"/>
      <c r="C2014" s="348"/>
      <c r="D2014" s="350"/>
      <c r="E2014" s="319" t="s">
        <v>1454</v>
      </c>
    </row>
    <row r="2015" spans="1:5" x14ac:dyDescent="0.2">
      <c r="A2015" s="351" t="s">
        <v>2439</v>
      </c>
      <c r="B2015" s="353" t="s">
        <v>2380</v>
      </c>
      <c r="C2015" s="354"/>
      <c r="D2015" s="357" t="s">
        <v>62</v>
      </c>
      <c r="E2015" s="316" t="s">
        <v>1453</v>
      </c>
    </row>
    <row r="2016" spans="1:5" x14ac:dyDescent="0.2">
      <c r="A2016" s="359"/>
      <c r="B2016" s="360"/>
      <c r="C2016" s="361"/>
      <c r="D2016" s="362"/>
      <c r="E2016" s="317" t="s">
        <v>1454</v>
      </c>
    </row>
    <row r="2017" spans="1:5" x14ac:dyDescent="0.2">
      <c r="A2017" s="343" t="s">
        <v>2440</v>
      </c>
      <c r="B2017" s="345" t="s">
        <v>2408</v>
      </c>
      <c r="C2017" s="346"/>
      <c r="D2017" s="349" t="s">
        <v>62</v>
      </c>
      <c r="E2017" s="318" t="s">
        <v>1453</v>
      </c>
    </row>
    <row r="2018" spans="1:5" x14ac:dyDescent="0.2">
      <c r="A2018" s="344"/>
      <c r="B2018" s="347"/>
      <c r="C2018" s="348"/>
      <c r="D2018" s="350"/>
      <c r="E2018" s="319" t="s">
        <v>1454</v>
      </c>
    </row>
    <row r="2019" spans="1:5" x14ac:dyDescent="0.2">
      <c r="A2019" s="312" t="s">
        <v>2441</v>
      </c>
      <c r="B2019" s="363"/>
      <c r="C2019" s="364"/>
      <c r="D2019" s="303" t="s">
        <v>62</v>
      </c>
      <c r="E2019" s="313"/>
    </row>
    <row r="2020" spans="1:5" x14ac:dyDescent="0.2">
      <c r="A2020" s="343" t="s">
        <v>2442</v>
      </c>
      <c r="B2020" s="345" t="s">
        <v>2362</v>
      </c>
      <c r="C2020" s="346"/>
      <c r="D2020" s="349" t="s">
        <v>62</v>
      </c>
      <c r="E2020" s="318" t="s">
        <v>1453</v>
      </c>
    </row>
    <row r="2021" spans="1:5" x14ac:dyDescent="0.2">
      <c r="A2021" s="344"/>
      <c r="B2021" s="347"/>
      <c r="C2021" s="348"/>
      <c r="D2021" s="350"/>
      <c r="E2021" s="319" t="s">
        <v>1454</v>
      </c>
    </row>
    <row r="2022" spans="1:5" x14ac:dyDescent="0.2">
      <c r="A2022" s="351" t="s">
        <v>2443</v>
      </c>
      <c r="B2022" s="353" t="s">
        <v>2386</v>
      </c>
      <c r="C2022" s="354"/>
      <c r="D2022" s="357" t="s">
        <v>62</v>
      </c>
      <c r="E2022" s="316" t="s">
        <v>1453</v>
      </c>
    </row>
    <row r="2023" spans="1:5" x14ac:dyDescent="0.2">
      <c r="A2023" s="359"/>
      <c r="B2023" s="360"/>
      <c r="C2023" s="361"/>
      <c r="D2023" s="362"/>
      <c r="E2023" s="317" t="s">
        <v>1454</v>
      </c>
    </row>
    <row r="2024" spans="1:5" x14ac:dyDescent="0.2">
      <c r="A2024" s="343" t="s">
        <v>2444</v>
      </c>
      <c r="B2024" s="345" t="s">
        <v>2416</v>
      </c>
      <c r="C2024" s="346"/>
      <c r="D2024" s="349" t="s">
        <v>62</v>
      </c>
      <c r="E2024" s="318" t="s">
        <v>1453</v>
      </c>
    </row>
    <row r="2025" spans="1:5" x14ac:dyDescent="0.2">
      <c r="A2025" s="344"/>
      <c r="B2025" s="347"/>
      <c r="C2025" s="348"/>
      <c r="D2025" s="350"/>
      <c r="E2025" s="319" t="s">
        <v>1454</v>
      </c>
    </row>
    <row r="2026" spans="1:5" x14ac:dyDescent="0.2">
      <c r="A2026" s="351" t="s">
        <v>2445</v>
      </c>
      <c r="B2026" s="353" t="s">
        <v>2420</v>
      </c>
      <c r="C2026" s="354"/>
      <c r="D2026" s="357" t="s">
        <v>62</v>
      </c>
      <c r="E2026" s="316" t="s">
        <v>1453</v>
      </c>
    </row>
    <row r="2027" spans="1:5" x14ac:dyDescent="0.2">
      <c r="A2027" s="359"/>
      <c r="B2027" s="360"/>
      <c r="C2027" s="361"/>
      <c r="D2027" s="362"/>
      <c r="E2027" s="317" t="s">
        <v>1454</v>
      </c>
    </row>
    <row r="2028" spans="1:5" x14ac:dyDescent="0.2">
      <c r="A2028" s="343" t="s">
        <v>2446</v>
      </c>
      <c r="B2028" s="345" t="s">
        <v>2362</v>
      </c>
      <c r="C2028" s="346"/>
      <c r="D2028" s="349" t="s">
        <v>62</v>
      </c>
      <c r="E2028" s="318" t="s">
        <v>1453</v>
      </c>
    </row>
    <row r="2029" spans="1:5" x14ac:dyDescent="0.2">
      <c r="A2029" s="344"/>
      <c r="B2029" s="347"/>
      <c r="C2029" s="348"/>
      <c r="D2029" s="350"/>
      <c r="E2029" s="319" t="s">
        <v>1454</v>
      </c>
    </row>
    <row r="2030" spans="1:5" x14ac:dyDescent="0.2">
      <c r="A2030" s="351" t="s">
        <v>2447</v>
      </c>
      <c r="B2030" s="353" t="s">
        <v>2255</v>
      </c>
      <c r="C2030" s="354"/>
      <c r="D2030" s="357" t="s">
        <v>62</v>
      </c>
      <c r="E2030" s="316" t="s">
        <v>1453</v>
      </c>
    </row>
    <row r="2031" spans="1:5" x14ac:dyDescent="0.2">
      <c r="A2031" s="359"/>
      <c r="B2031" s="360"/>
      <c r="C2031" s="361"/>
      <c r="D2031" s="362"/>
      <c r="E2031" s="317" t="s">
        <v>1454</v>
      </c>
    </row>
    <row r="2032" spans="1:5" x14ac:dyDescent="0.2">
      <c r="A2032" s="343" t="s">
        <v>2448</v>
      </c>
      <c r="B2032" s="345" t="s">
        <v>2272</v>
      </c>
      <c r="C2032" s="346"/>
      <c r="D2032" s="349" t="s">
        <v>62</v>
      </c>
      <c r="E2032" s="318" t="s">
        <v>1453</v>
      </c>
    </row>
    <row r="2033" spans="1:5" x14ac:dyDescent="0.2">
      <c r="A2033" s="344"/>
      <c r="B2033" s="347"/>
      <c r="C2033" s="348"/>
      <c r="D2033" s="350"/>
      <c r="E2033" s="319" t="s">
        <v>1454</v>
      </c>
    </row>
    <row r="2034" spans="1:5" x14ac:dyDescent="0.2">
      <c r="A2034" s="351" t="s">
        <v>2449</v>
      </c>
      <c r="B2034" s="353" t="s">
        <v>2327</v>
      </c>
      <c r="C2034" s="354"/>
      <c r="D2034" s="357" t="s">
        <v>62</v>
      </c>
      <c r="E2034" s="316" t="s">
        <v>1453</v>
      </c>
    </row>
    <row r="2035" spans="1:5" x14ac:dyDescent="0.2">
      <c r="A2035" s="359"/>
      <c r="B2035" s="360"/>
      <c r="C2035" s="361"/>
      <c r="D2035" s="362"/>
      <c r="E2035" s="317" t="s">
        <v>1454</v>
      </c>
    </row>
    <row r="2036" spans="1:5" x14ac:dyDescent="0.2">
      <c r="A2036" s="343" t="s">
        <v>2450</v>
      </c>
      <c r="B2036" s="345" t="s">
        <v>2362</v>
      </c>
      <c r="C2036" s="346"/>
      <c r="D2036" s="349" t="s">
        <v>62</v>
      </c>
      <c r="E2036" s="318" t="s">
        <v>1453</v>
      </c>
    </row>
    <row r="2037" spans="1:5" x14ac:dyDescent="0.2">
      <c r="A2037" s="344"/>
      <c r="B2037" s="347"/>
      <c r="C2037" s="348"/>
      <c r="D2037" s="350"/>
      <c r="E2037" s="319" t="s">
        <v>1454</v>
      </c>
    </row>
    <row r="2038" spans="1:5" x14ac:dyDescent="0.2">
      <c r="A2038" s="351" t="s">
        <v>1878</v>
      </c>
      <c r="B2038" s="353" t="s">
        <v>2380</v>
      </c>
      <c r="C2038" s="354"/>
      <c r="D2038" s="357" t="s">
        <v>62</v>
      </c>
      <c r="E2038" s="316" t="s">
        <v>1453</v>
      </c>
    </row>
    <row r="2039" spans="1:5" x14ac:dyDescent="0.2">
      <c r="A2039" s="359"/>
      <c r="B2039" s="360"/>
      <c r="C2039" s="361"/>
      <c r="D2039" s="362"/>
      <c r="E2039" s="317" t="s">
        <v>1454</v>
      </c>
    </row>
    <row r="2040" spans="1:5" x14ac:dyDescent="0.2">
      <c r="A2040" s="343" t="s">
        <v>2451</v>
      </c>
      <c r="B2040" s="345" t="s">
        <v>2386</v>
      </c>
      <c r="C2040" s="346"/>
      <c r="D2040" s="349" t="s">
        <v>62</v>
      </c>
      <c r="E2040" s="318" t="s">
        <v>1453</v>
      </c>
    </row>
    <row r="2041" spans="1:5" x14ac:dyDescent="0.2">
      <c r="A2041" s="344"/>
      <c r="B2041" s="347"/>
      <c r="C2041" s="348"/>
      <c r="D2041" s="350"/>
      <c r="E2041" s="319" t="s">
        <v>1454</v>
      </c>
    </row>
    <row r="2042" spans="1:5" x14ac:dyDescent="0.2">
      <c r="A2042" s="351" t="s">
        <v>2452</v>
      </c>
      <c r="B2042" s="353" t="s">
        <v>2408</v>
      </c>
      <c r="C2042" s="354"/>
      <c r="D2042" s="357" t="s">
        <v>62</v>
      </c>
      <c r="E2042" s="316" t="s">
        <v>1453</v>
      </c>
    </row>
    <row r="2043" spans="1:5" x14ac:dyDescent="0.2">
      <c r="A2043" s="359"/>
      <c r="B2043" s="360"/>
      <c r="C2043" s="361"/>
      <c r="D2043" s="362"/>
      <c r="E2043" s="317" t="s">
        <v>1454</v>
      </c>
    </row>
    <row r="2044" spans="1:5" x14ac:dyDescent="0.2">
      <c r="A2044" s="343" t="s">
        <v>2453</v>
      </c>
      <c r="B2044" s="345" t="s">
        <v>2230</v>
      </c>
      <c r="C2044" s="346"/>
      <c r="D2044" s="349" t="s">
        <v>62</v>
      </c>
      <c r="E2044" s="318" t="s">
        <v>1453</v>
      </c>
    </row>
    <row r="2045" spans="1:5" x14ac:dyDescent="0.2">
      <c r="A2045" s="344"/>
      <c r="B2045" s="347"/>
      <c r="C2045" s="348"/>
      <c r="D2045" s="350"/>
      <c r="E2045" s="319" t="s">
        <v>1454</v>
      </c>
    </row>
    <row r="2046" spans="1:5" x14ac:dyDescent="0.2">
      <c r="A2046" s="351" t="s">
        <v>2454</v>
      </c>
      <c r="B2046" s="353" t="s">
        <v>2255</v>
      </c>
      <c r="C2046" s="354"/>
      <c r="D2046" s="357" t="s">
        <v>62</v>
      </c>
      <c r="E2046" s="316" t="s">
        <v>1453</v>
      </c>
    </row>
    <row r="2047" spans="1:5" x14ac:dyDescent="0.2">
      <c r="A2047" s="359"/>
      <c r="B2047" s="360"/>
      <c r="C2047" s="361"/>
      <c r="D2047" s="362"/>
      <c r="E2047" s="317" t="s">
        <v>1454</v>
      </c>
    </row>
    <row r="2048" spans="1:5" x14ac:dyDescent="0.2">
      <c r="A2048" s="343" t="s">
        <v>2420</v>
      </c>
      <c r="B2048" s="345"/>
      <c r="C2048" s="346"/>
      <c r="D2048" s="349" t="s">
        <v>62</v>
      </c>
      <c r="E2048" s="318" t="s">
        <v>1453</v>
      </c>
    </row>
    <row r="2049" spans="1:5" x14ac:dyDescent="0.2">
      <c r="A2049" s="344"/>
      <c r="B2049" s="347"/>
      <c r="C2049" s="348"/>
      <c r="D2049" s="350"/>
      <c r="E2049" s="319" t="s">
        <v>1454</v>
      </c>
    </row>
    <row r="2050" spans="1:5" x14ac:dyDescent="0.2">
      <c r="A2050" s="351" t="s">
        <v>2278</v>
      </c>
      <c r="B2050" s="353"/>
      <c r="C2050" s="354"/>
      <c r="D2050" s="357" t="s">
        <v>62</v>
      </c>
      <c r="E2050" s="316" t="s">
        <v>1453</v>
      </c>
    </row>
    <row r="2051" spans="1:5" ht="15" thickBot="1" x14ac:dyDescent="0.25">
      <c r="A2051" s="352"/>
      <c r="B2051" s="355"/>
      <c r="C2051" s="356"/>
      <c r="D2051" s="358"/>
      <c r="E2051" s="320" t="s">
        <v>1454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C14" sqref="C14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74" t="s">
        <v>66</v>
      </c>
      <c r="N1" s="374"/>
    </row>
    <row r="2" spans="1:14" x14ac:dyDescent="0.5">
      <c r="A2" s="375" t="s">
        <v>67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</row>
    <row r="3" spans="1:14" x14ac:dyDescent="0.5">
      <c r="A3" s="375" t="s">
        <v>3363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</row>
    <row r="4" spans="1:14" x14ac:dyDescent="0.5">
      <c r="A4" s="376" t="s">
        <v>68</v>
      </c>
      <c r="B4" s="376"/>
      <c r="C4" s="377" t="s">
        <v>69</v>
      </c>
      <c r="D4" s="377"/>
      <c r="E4" s="376" t="s">
        <v>70</v>
      </c>
      <c r="F4" s="376"/>
      <c r="G4" s="378" t="s">
        <v>71</v>
      </c>
      <c r="H4" s="378"/>
      <c r="I4" s="378" t="s">
        <v>72</v>
      </c>
      <c r="J4" s="378"/>
      <c r="K4" s="378" t="s">
        <v>73</v>
      </c>
      <c r="L4" s="378"/>
      <c r="M4" s="378" t="s">
        <v>74</v>
      </c>
      <c r="N4" s="378"/>
    </row>
    <row r="5" spans="1:14" x14ac:dyDescent="0.5">
      <c r="A5" s="87" t="s">
        <v>75</v>
      </c>
      <c r="B5" s="5" t="s">
        <v>76</v>
      </c>
      <c r="C5" s="87" t="s">
        <v>75</v>
      </c>
      <c r="D5" s="5" t="s">
        <v>76</v>
      </c>
      <c r="E5" s="87" t="s">
        <v>75</v>
      </c>
      <c r="F5" s="5" t="s">
        <v>76</v>
      </c>
      <c r="G5" s="87" t="s">
        <v>75</v>
      </c>
      <c r="H5" s="5" t="s">
        <v>76</v>
      </c>
      <c r="I5" s="87" t="s">
        <v>75</v>
      </c>
      <c r="J5" s="5" t="s">
        <v>76</v>
      </c>
      <c r="K5" s="87" t="s">
        <v>75</v>
      </c>
      <c r="L5" s="5" t="s">
        <v>76</v>
      </c>
      <c r="M5" s="87" t="s">
        <v>75</v>
      </c>
      <c r="N5" s="5" t="s">
        <v>76</v>
      </c>
    </row>
    <row r="6" spans="1:14" s="2" customFormat="1" x14ac:dyDescent="0.5">
      <c r="A6" s="3" t="s">
        <v>56</v>
      </c>
      <c r="B6" s="61">
        <v>50</v>
      </c>
      <c r="C6" s="12" t="s">
        <v>57</v>
      </c>
      <c r="D6" s="61">
        <v>40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5">
      <c r="A7" s="3" t="s">
        <v>77</v>
      </c>
      <c r="B7" s="61">
        <v>35</v>
      </c>
      <c r="C7" s="12" t="s">
        <v>78</v>
      </c>
      <c r="D7" s="61">
        <v>50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5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5">
      <c r="A9" s="3" t="s">
        <v>91</v>
      </c>
      <c r="B9" s="61">
        <v>50</v>
      </c>
      <c r="C9" s="12" t="s">
        <v>92</v>
      </c>
      <c r="D9" s="61">
        <v>35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5">
      <c r="A10" s="3" t="s">
        <v>98</v>
      </c>
      <c r="B10" s="61">
        <v>50</v>
      </c>
      <c r="C10" s="12" t="s">
        <v>99</v>
      </c>
      <c r="D10" s="61">
        <v>35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8"/>
    </row>
    <row r="11" spans="1:14" s="2" customFormat="1" x14ac:dyDescent="0.5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2.5" thickBot="1" x14ac:dyDescent="0.55000000000000004">
      <c r="A12" s="3" t="s">
        <v>112</v>
      </c>
      <c r="B12" s="61">
        <v>39.74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2.5" thickTop="1" x14ac:dyDescent="0.5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2.5" thickBot="1" x14ac:dyDescent="0.55000000000000004">
      <c r="A14" s="3" t="s">
        <v>125</v>
      </c>
      <c r="B14" s="61">
        <v>50</v>
      </c>
      <c r="C14" s="7" t="s">
        <v>117</v>
      </c>
      <c r="D14" s="11">
        <f>AVERAGE(D6:D13)</f>
        <v>45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3.25" thickTop="1" thickBot="1" x14ac:dyDescent="0.55000000000000004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2.5" thickTop="1" x14ac:dyDescent="0.5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5">
      <c r="A17" s="43" t="s">
        <v>138</v>
      </c>
      <c r="B17" s="61">
        <v>40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2.5" thickBot="1" x14ac:dyDescent="0.55000000000000004">
      <c r="A18" s="10" t="s">
        <v>117</v>
      </c>
      <c r="B18" s="11">
        <f>AVERAGE(B6:B17)</f>
        <v>47.061666666666667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2.5" thickBot="1" x14ac:dyDescent="0.55000000000000004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30</v>
      </c>
    </row>
    <row r="21" spans="1:14" ht="22.5" thickTop="1" x14ac:dyDescent="0.5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5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5">
      <c r="G23" s="3" t="s">
        <v>154</v>
      </c>
      <c r="H23" s="61">
        <v>50</v>
      </c>
      <c r="M23" s="3" t="s">
        <v>155</v>
      </c>
      <c r="N23" s="61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2.5" thickTop="1" x14ac:dyDescent="0.5">
      <c r="M25" s="3" t="s">
        <v>157</v>
      </c>
      <c r="N25" s="61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61">
        <v>27.5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47.875</v>
      </c>
    </row>
    <row r="28" spans="1:14" ht="22.5" thickTop="1" x14ac:dyDescent="0.5"/>
    <row r="33" spans="2:8" x14ac:dyDescent="0.5">
      <c r="D33" s="49"/>
      <c r="E33" s="49"/>
      <c r="F33" s="49"/>
      <c r="G33" s="49"/>
      <c r="H33" s="49"/>
    </row>
    <row r="35" spans="2:8" x14ac:dyDescent="0.5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5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filterMode="1">
    <tabColor rgb="FF00B0F0"/>
  </sheetPr>
  <dimension ref="A1:S1081"/>
  <sheetViews>
    <sheetView tabSelected="1" zoomScale="60" zoomScaleNormal="60" workbookViewId="0">
      <pane xSplit="2" ySplit="4" topLeftCell="C5" activePane="bottomRight" state="frozen"/>
      <selection activeCell="B12" sqref="B12"/>
      <selection pane="topRight" activeCell="B12" sqref="B12"/>
      <selection pane="bottomLeft" activeCell="B12" sqref="B12"/>
      <selection pane="bottomRight" activeCell="G70" sqref="G70"/>
    </sheetView>
  </sheetViews>
  <sheetFormatPr defaultRowHeight="24" x14ac:dyDescent="0.55000000000000004"/>
  <cols>
    <col min="1" max="1" width="5.5" style="94" customWidth="1"/>
    <col min="2" max="2" width="9.875" style="94" customWidth="1"/>
    <col min="3" max="3" width="5.75" style="94" customWidth="1"/>
    <col min="4" max="4" width="12" style="94" customWidth="1"/>
    <col min="5" max="5" width="13.5" style="94" customWidth="1"/>
    <col min="6" max="6" width="5.75" style="94" customWidth="1"/>
    <col min="7" max="7" width="22.625" style="94" customWidth="1"/>
    <col min="8" max="8" width="11.5" style="170" customWidth="1"/>
    <col min="9" max="9" width="4.875" style="208" customWidth="1"/>
    <col min="10" max="10" width="15.5" style="93" customWidth="1"/>
    <col min="11" max="11" width="15.125" style="92" customWidth="1"/>
    <col min="12" max="12" width="17.25" style="93" customWidth="1"/>
    <col min="13" max="13" width="17.375" style="93" customWidth="1"/>
    <col min="14" max="14" width="6" style="94" customWidth="1"/>
    <col min="15" max="15" width="5.125" style="94" customWidth="1"/>
    <col min="16" max="16" width="4.875" style="94" customWidth="1"/>
    <col min="17" max="17" width="17.25" style="92" bestFit="1" customWidth="1"/>
    <col min="18" max="18" width="10.75" style="93" bestFit="1" customWidth="1"/>
    <col min="19" max="239" width="9.125" style="94"/>
    <col min="240" max="240" width="6.625" style="94" customWidth="1"/>
    <col min="241" max="241" width="11.375" style="94" customWidth="1"/>
    <col min="242" max="242" width="6.875" style="94" customWidth="1"/>
    <col min="243" max="243" width="16.375" style="94" customWidth="1"/>
    <col min="244" max="244" width="14.125" style="94" customWidth="1"/>
    <col min="245" max="245" width="5.375" style="94" customWidth="1"/>
    <col min="246" max="246" width="44.875" style="94" customWidth="1"/>
    <col min="247" max="247" width="7.25" style="94" customWidth="1"/>
    <col min="248" max="248" width="6.375" style="94" customWidth="1"/>
    <col min="249" max="249" width="11.875" style="94" customWidth="1"/>
    <col min="250" max="250" width="14.625" style="94" customWidth="1"/>
    <col min="251" max="251" width="14.375" style="94" customWidth="1"/>
    <col min="252" max="252" width="12.75" style="94" customWidth="1"/>
    <col min="253" max="253" width="13.875" style="94" customWidth="1"/>
    <col min="254" max="254" width="14.375" style="94" customWidth="1"/>
    <col min="255" max="255" width="12.75" style="94" customWidth="1"/>
    <col min="256" max="256" width="13.875" style="94" customWidth="1"/>
    <col min="257" max="257" width="14.375" style="94" customWidth="1"/>
    <col min="258" max="258" width="12.75" style="94" customWidth="1"/>
    <col min="259" max="261" width="7.375" style="94" customWidth="1"/>
    <col min="262" max="262" width="10.75" style="94" customWidth="1"/>
    <col min="263" max="495" width="9.125" style="94"/>
    <col min="496" max="496" width="6.625" style="94" customWidth="1"/>
    <col min="497" max="497" width="11.375" style="94" customWidth="1"/>
    <col min="498" max="498" width="6.875" style="94" customWidth="1"/>
    <col min="499" max="499" width="16.375" style="94" customWidth="1"/>
    <col min="500" max="500" width="14.125" style="94" customWidth="1"/>
    <col min="501" max="501" width="5.375" style="94" customWidth="1"/>
    <col min="502" max="502" width="44.875" style="94" customWidth="1"/>
    <col min="503" max="503" width="7.25" style="94" customWidth="1"/>
    <col min="504" max="504" width="6.375" style="94" customWidth="1"/>
    <col min="505" max="505" width="11.875" style="94" customWidth="1"/>
    <col min="506" max="506" width="14.625" style="94" customWidth="1"/>
    <col min="507" max="507" width="14.375" style="94" customWidth="1"/>
    <col min="508" max="508" width="12.75" style="94" customWidth="1"/>
    <col min="509" max="509" width="13.875" style="94" customWidth="1"/>
    <col min="510" max="510" width="14.375" style="94" customWidth="1"/>
    <col min="511" max="511" width="12.75" style="94" customWidth="1"/>
    <col min="512" max="512" width="13.875" style="94" customWidth="1"/>
    <col min="513" max="513" width="14.375" style="94" customWidth="1"/>
    <col min="514" max="514" width="12.75" style="94" customWidth="1"/>
    <col min="515" max="517" width="7.375" style="94" customWidth="1"/>
    <col min="518" max="518" width="10.75" style="94" customWidth="1"/>
    <col min="519" max="751" width="9.125" style="94"/>
    <col min="752" max="752" width="6.625" style="94" customWidth="1"/>
    <col min="753" max="753" width="11.375" style="94" customWidth="1"/>
    <col min="754" max="754" width="6.875" style="94" customWidth="1"/>
    <col min="755" max="755" width="16.375" style="94" customWidth="1"/>
    <col min="756" max="756" width="14.125" style="94" customWidth="1"/>
    <col min="757" max="757" width="5.375" style="94" customWidth="1"/>
    <col min="758" max="758" width="44.875" style="94" customWidth="1"/>
    <col min="759" max="759" width="7.25" style="94" customWidth="1"/>
    <col min="760" max="760" width="6.375" style="94" customWidth="1"/>
    <col min="761" max="761" width="11.875" style="94" customWidth="1"/>
    <col min="762" max="762" width="14.625" style="94" customWidth="1"/>
    <col min="763" max="763" width="14.375" style="94" customWidth="1"/>
    <col min="764" max="764" width="12.75" style="94" customWidth="1"/>
    <col min="765" max="765" width="13.875" style="94" customWidth="1"/>
    <col min="766" max="766" width="14.375" style="94" customWidth="1"/>
    <col min="767" max="767" width="12.75" style="94" customWidth="1"/>
    <col min="768" max="768" width="13.875" style="94" customWidth="1"/>
    <col min="769" max="769" width="14.375" style="94" customWidth="1"/>
    <col min="770" max="770" width="12.75" style="94" customWidth="1"/>
    <col min="771" max="773" width="7.375" style="94" customWidth="1"/>
    <col min="774" max="774" width="10.75" style="94" customWidth="1"/>
    <col min="775" max="1007" width="9.125" style="94"/>
    <col min="1008" max="1008" width="6.625" style="94" customWidth="1"/>
    <col min="1009" max="1009" width="11.375" style="94" customWidth="1"/>
    <col min="1010" max="1010" width="6.875" style="94" customWidth="1"/>
    <col min="1011" max="1011" width="16.375" style="94" customWidth="1"/>
    <col min="1012" max="1012" width="14.125" style="94" customWidth="1"/>
    <col min="1013" max="1013" width="5.375" style="94" customWidth="1"/>
    <col min="1014" max="1014" width="44.875" style="94" customWidth="1"/>
    <col min="1015" max="1015" width="7.25" style="94" customWidth="1"/>
    <col min="1016" max="1016" width="6.375" style="94" customWidth="1"/>
    <col min="1017" max="1017" width="11.875" style="94" customWidth="1"/>
    <col min="1018" max="1018" width="14.625" style="94" customWidth="1"/>
    <col min="1019" max="1019" width="14.375" style="94" customWidth="1"/>
    <col min="1020" max="1020" width="12.75" style="94" customWidth="1"/>
    <col min="1021" max="1021" width="13.875" style="94" customWidth="1"/>
    <col min="1022" max="1022" width="14.375" style="94" customWidth="1"/>
    <col min="1023" max="1023" width="12.75" style="94" customWidth="1"/>
    <col min="1024" max="1024" width="13.875" style="94" customWidth="1"/>
    <col min="1025" max="1025" width="14.375" style="94" customWidth="1"/>
    <col min="1026" max="1026" width="12.75" style="94" customWidth="1"/>
    <col min="1027" max="1029" width="7.375" style="94" customWidth="1"/>
    <col min="1030" max="1030" width="10.75" style="94" customWidth="1"/>
    <col min="1031" max="1263" width="9.125" style="94"/>
    <col min="1264" max="1264" width="6.625" style="94" customWidth="1"/>
    <col min="1265" max="1265" width="11.375" style="94" customWidth="1"/>
    <col min="1266" max="1266" width="6.875" style="94" customWidth="1"/>
    <col min="1267" max="1267" width="16.375" style="94" customWidth="1"/>
    <col min="1268" max="1268" width="14.125" style="94" customWidth="1"/>
    <col min="1269" max="1269" width="5.375" style="94" customWidth="1"/>
    <col min="1270" max="1270" width="44.875" style="94" customWidth="1"/>
    <col min="1271" max="1271" width="7.25" style="94" customWidth="1"/>
    <col min="1272" max="1272" width="6.375" style="94" customWidth="1"/>
    <col min="1273" max="1273" width="11.875" style="94" customWidth="1"/>
    <col min="1274" max="1274" width="14.625" style="94" customWidth="1"/>
    <col min="1275" max="1275" width="14.375" style="94" customWidth="1"/>
    <col min="1276" max="1276" width="12.75" style="94" customWidth="1"/>
    <col min="1277" max="1277" width="13.875" style="94" customWidth="1"/>
    <col min="1278" max="1278" width="14.375" style="94" customWidth="1"/>
    <col min="1279" max="1279" width="12.75" style="94" customWidth="1"/>
    <col min="1280" max="1280" width="13.875" style="94" customWidth="1"/>
    <col min="1281" max="1281" width="14.375" style="94" customWidth="1"/>
    <col min="1282" max="1282" width="12.75" style="94" customWidth="1"/>
    <col min="1283" max="1285" width="7.375" style="94" customWidth="1"/>
    <col min="1286" max="1286" width="10.75" style="94" customWidth="1"/>
    <col min="1287" max="1519" width="9.125" style="94"/>
    <col min="1520" max="1520" width="6.625" style="94" customWidth="1"/>
    <col min="1521" max="1521" width="11.375" style="94" customWidth="1"/>
    <col min="1522" max="1522" width="6.875" style="94" customWidth="1"/>
    <col min="1523" max="1523" width="16.375" style="94" customWidth="1"/>
    <col min="1524" max="1524" width="14.125" style="94" customWidth="1"/>
    <col min="1525" max="1525" width="5.375" style="94" customWidth="1"/>
    <col min="1526" max="1526" width="44.875" style="94" customWidth="1"/>
    <col min="1527" max="1527" width="7.25" style="94" customWidth="1"/>
    <col min="1528" max="1528" width="6.375" style="94" customWidth="1"/>
    <col min="1529" max="1529" width="11.875" style="94" customWidth="1"/>
    <col min="1530" max="1530" width="14.625" style="94" customWidth="1"/>
    <col min="1531" max="1531" width="14.375" style="94" customWidth="1"/>
    <col min="1532" max="1532" width="12.75" style="94" customWidth="1"/>
    <col min="1533" max="1533" width="13.875" style="94" customWidth="1"/>
    <col min="1534" max="1534" width="14.375" style="94" customWidth="1"/>
    <col min="1535" max="1535" width="12.75" style="94" customWidth="1"/>
    <col min="1536" max="1536" width="13.875" style="94" customWidth="1"/>
    <col min="1537" max="1537" width="14.375" style="94" customWidth="1"/>
    <col min="1538" max="1538" width="12.75" style="94" customWidth="1"/>
    <col min="1539" max="1541" width="7.375" style="94" customWidth="1"/>
    <col min="1542" max="1542" width="10.75" style="94" customWidth="1"/>
    <col min="1543" max="1775" width="9.125" style="94"/>
    <col min="1776" max="1776" width="6.625" style="94" customWidth="1"/>
    <col min="1777" max="1777" width="11.375" style="94" customWidth="1"/>
    <col min="1778" max="1778" width="6.875" style="94" customWidth="1"/>
    <col min="1779" max="1779" width="16.375" style="94" customWidth="1"/>
    <col min="1780" max="1780" width="14.125" style="94" customWidth="1"/>
    <col min="1781" max="1781" width="5.375" style="94" customWidth="1"/>
    <col min="1782" max="1782" width="44.875" style="94" customWidth="1"/>
    <col min="1783" max="1783" width="7.25" style="94" customWidth="1"/>
    <col min="1784" max="1784" width="6.375" style="94" customWidth="1"/>
    <col min="1785" max="1785" width="11.875" style="94" customWidth="1"/>
    <col min="1786" max="1786" width="14.625" style="94" customWidth="1"/>
    <col min="1787" max="1787" width="14.375" style="94" customWidth="1"/>
    <col min="1788" max="1788" width="12.75" style="94" customWidth="1"/>
    <col min="1789" max="1789" width="13.875" style="94" customWidth="1"/>
    <col min="1790" max="1790" width="14.375" style="94" customWidth="1"/>
    <col min="1791" max="1791" width="12.75" style="94" customWidth="1"/>
    <col min="1792" max="1792" width="13.875" style="94" customWidth="1"/>
    <col min="1793" max="1793" width="14.375" style="94" customWidth="1"/>
    <col min="1794" max="1794" width="12.75" style="94" customWidth="1"/>
    <col min="1795" max="1797" width="7.375" style="94" customWidth="1"/>
    <col min="1798" max="1798" width="10.75" style="94" customWidth="1"/>
    <col min="1799" max="2031" width="9.125" style="94"/>
    <col min="2032" max="2032" width="6.625" style="94" customWidth="1"/>
    <col min="2033" max="2033" width="11.375" style="94" customWidth="1"/>
    <col min="2034" max="2034" width="6.875" style="94" customWidth="1"/>
    <col min="2035" max="2035" width="16.375" style="94" customWidth="1"/>
    <col min="2036" max="2036" width="14.125" style="94" customWidth="1"/>
    <col min="2037" max="2037" width="5.375" style="94" customWidth="1"/>
    <col min="2038" max="2038" width="44.875" style="94" customWidth="1"/>
    <col min="2039" max="2039" width="7.25" style="94" customWidth="1"/>
    <col min="2040" max="2040" width="6.375" style="94" customWidth="1"/>
    <col min="2041" max="2041" width="11.875" style="94" customWidth="1"/>
    <col min="2042" max="2042" width="14.625" style="94" customWidth="1"/>
    <col min="2043" max="2043" width="14.375" style="94" customWidth="1"/>
    <col min="2044" max="2044" width="12.75" style="94" customWidth="1"/>
    <col min="2045" max="2045" width="13.875" style="94" customWidth="1"/>
    <col min="2046" max="2046" width="14.375" style="94" customWidth="1"/>
    <col min="2047" max="2047" width="12.75" style="94" customWidth="1"/>
    <col min="2048" max="2048" width="13.875" style="94" customWidth="1"/>
    <col min="2049" max="2049" width="14.375" style="94" customWidth="1"/>
    <col min="2050" max="2050" width="12.75" style="94" customWidth="1"/>
    <col min="2051" max="2053" width="7.375" style="94" customWidth="1"/>
    <col min="2054" max="2054" width="10.75" style="94" customWidth="1"/>
    <col min="2055" max="2287" width="9.125" style="94"/>
    <col min="2288" max="2288" width="6.625" style="94" customWidth="1"/>
    <col min="2289" max="2289" width="11.375" style="94" customWidth="1"/>
    <col min="2290" max="2290" width="6.875" style="94" customWidth="1"/>
    <col min="2291" max="2291" width="16.375" style="94" customWidth="1"/>
    <col min="2292" max="2292" width="14.125" style="94" customWidth="1"/>
    <col min="2293" max="2293" width="5.375" style="94" customWidth="1"/>
    <col min="2294" max="2294" width="44.875" style="94" customWidth="1"/>
    <col min="2295" max="2295" width="7.25" style="94" customWidth="1"/>
    <col min="2296" max="2296" width="6.375" style="94" customWidth="1"/>
    <col min="2297" max="2297" width="11.875" style="94" customWidth="1"/>
    <col min="2298" max="2298" width="14.625" style="94" customWidth="1"/>
    <col min="2299" max="2299" width="14.375" style="94" customWidth="1"/>
    <col min="2300" max="2300" width="12.75" style="94" customWidth="1"/>
    <col min="2301" max="2301" width="13.875" style="94" customWidth="1"/>
    <col min="2302" max="2302" width="14.375" style="94" customWidth="1"/>
    <col min="2303" max="2303" width="12.75" style="94" customWidth="1"/>
    <col min="2304" max="2304" width="13.875" style="94" customWidth="1"/>
    <col min="2305" max="2305" width="14.375" style="94" customWidth="1"/>
    <col min="2306" max="2306" width="12.75" style="94" customWidth="1"/>
    <col min="2307" max="2309" width="7.375" style="94" customWidth="1"/>
    <col min="2310" max="2310" width="10.75" style="94" customWidth="1"/>
    <col min="2311" max="2543" width="9.125" style="94"/>
    <col min="2544" max="2544" width="6.625" style="94" customWidth="1"/>
    <col min="2545" max="2545" width="11.375" style="94" customWidth="1"/>
    <col min="2546" max="2546" width="6.875" style="94" customWidth="1"/>
    <col min="2547" max="2547" width="16.375" style="94" customWidth="1"/>
    <col min="2548" max="2548" width="14.125" style="94" customWidth="1"/>
    <col min="2549" max="2549" width="5.375" style="94" customWidth="1"/>
    <col min="2550" max="2550" width="44.875" style="94" customWidth="1"/>
    <col min="2551" max="2551" width="7.25" style="94" customWidth="1"/>
    <col min="2552" max="2552" width="6.375" style="94" customWidth="1"/>
    <col min="2553" max="2553" width="11.875" style="94" customWidth="1"/>
    <col min="2554" max="2554" width="14.625" style="94" customWidth="1"/>
    <col min="2555" max="2555" width="14.375" style="94" customWidth="1"/>
    <col min="2556" max="2556" width="12.75" style="94" customWidth="1"/>
    <col min="2557" max="2557" width="13.875" style="94" customWidth="1"/>
    <col min="2558" max="2558" width="14.375" style="94" customWidth="1"/>
    <col min="2559" max="2559" width="12.75" style="94" customWidth="1"/>
    <col min="2560" max="2560" width="13.875" style="94" customWidth="1"/>
    <col min="2561" max="2561" width="14.375" style="94" customWidth="1"/>
    <col min="2562" max="2562" width="12.75" style="94" customWidth="1"/>
    <col min="2563" max="2565" width="7.375" style="94" customWidth="1"/>
    <col min="2566" max="2566" width="10.75" style="94" customWidth="1"/>
    <col min="2567" max="2799" width="9.125" style="94"/>
    <col min="2800" max="2800" width="6.625" style="94" customWidth="1"/>
    <col min="2801" max="2801" width="11.375" style="94" customWidth="1"/>
    <col min="2802" max="2802" width="6.875" style="94" customWidth="1"/>
    <col min="2803" max="2803" width="16.375" style="94" customWidth="1"/>
    <col min="2804" max="2804" width="14.125" style="94" customWidth="1"/>
    <col min="2805" max="2805" width="5.375" style="94" customWidth="1"/>
    <col min="2806" max="2806" width="44.875" style="94" customWidth="1"/>
    <col min="2807" max="2807" width="7.25" style="94" customWidth="1"/>
    <col min="2808" max="2808" width="6.375" style="94" customWidth="1"/>
    <col min="2809" max="2809" width="11.875" style="94" customWidth="1"/>
    <col min="2810" max="2810" width="14.625" style="94" customWidth="1"/>
    <col min="2811" max="2811" width="14.375" style="94" customWidth="1"/>
    <col min="2812" max="2812" width="12.75" style="94" customWidth="1"/>
    <col min="2813" max="2813" width="13.875" style="94" customWidth="1"/>
    <col min="2814" max="2814" width="14.375" style="94" customWidth="1"/>
    <col min="2815" max="2815" width="12.75" style="94" customWidth="1"/>
    <col min="2816" max="2816" width="13.875" style="94" customWidth="1"/>
    <col min="2817" max="2817" width="14.375" style="94" customWidth="1"/>
    <col min="2818" max="2818" width="12.75" style="94" customWidth="1"/>
    <col min="2819" max="2821" width="7.375" style="94" customWidth="1"/>
    <col min="2822" max="2822" width="10.75" style="94" customWidth="1"/>
    <col min="2823" max="3055" width="9.125" style="94"/>
    <col min="3056" max="3056" width="6.625" style="94" customWidth="1"/>
    <col min="3057" max="3057" width="11.375" style="94" customWidth="1"/>
    <col min="3058" max="3058" width="6.875" style="94" customWidth="1"/>
    <col min="3059" max="3059" width="16.375" style="94" customWidth="1"/>
    <col min="3060" max="3060" width="14.125" style="94" customWidth="1"/>
    <col min="3061" max="3061" width="5.375" style="94" customWidth="1"/>
    <col min="3062" max="3062" width="44.875" style="94" customWidth="1"/>
    <col min="3063" max="3063" width="7.25" style="94" customWidth="1"/>
    <col min="3064" max="3064" width="6.375" style="94" customWidth="1"/>
    <col min="3065" max="3065" width="11.875" style="94" customWidth="1"/>
    <col min="3066" max="3066" width="14.625" style="94" customWidth="1"/>
    <col min="3067" max="3067" width="14.375" style="94" customWidth="1"/>
    <col min="3068" max="3068" width="12.75" style="94" customWidth="1"/>
    <col min="3069" max="3069" width="13.875" style="94" customWidth="1"/>
    <col min="3070" max="3070" width="14.375" style="94" customWidth="1"/>
    <col min="3071" max="3071" width="12.75" style="94" customWidth="1"/>
    <col min="3072" max="3072" width="13.875" style="94" customWidth="1"/>
    <col min="3073" max="3073" width="14.375" style="94" customWidth="1"/>
    <col min="3074" max="3074" width="12.75" style="94" customWidth="1"/>
    <col min="3075" max="3077" width="7.375" style="94" customWidth="1"/>
    <col min="3078" max="3078" width="10.75" style="94" customWidth="1"/>
    <col min="3079" max="3311" width="9.125" style="94"/>
    <col min="3312" max="3312" width="6.625" style="94" customWidth="1"/>
    <col min="3313" max="3313" width="11.375" style="94" customWidth="1"/>
    <col min="3314" max="3314" width="6.875" style="94" customWidth="1"/>
    <col min="3315" max="3315" width="16.375" style="94" customWidth="1"/>
    <col min="3316" max="3316" width="14.125" style="94" customWidth="1"/>
    <col min="3317" max="3317" width="5.375" style="94" customWidth="1"/>
    <col min="3318" max="3318" width="44.875" style="94" customWidth="1"/>
    <col min="3319" max="3319" width="7.25" style="94" customWidth="1"/>
    <col min="3320" max="3320" width="6.375" style="94" customWidth="1"/>
    <col min="3321" max="3321" width="11.875" style="94" customWidth="1"/>
    <col min="3322" max="3322" width="14.625" style="94" customWidth="1"/>
    <col min="3323" max="3323" width="14.375" style="94" customWidth="1"/>
    <col min="3324" max="3324" width="12.75" style="94" customWidth="1"/>
    <col min="3325" max="3325" width="13.875" style="94" customWidth="1"/>
    <col min="3326" max="3326" width="14.375" style="94" customWidth="1"/>
    <col min="3327" max="3327" width="12.75" style="94" customWidth="1"/>
    <col min="3328" max="3328" width="13.875" style="94" customWidth="1"/>
    <col min="3329" max="3329" width="14.375" style="94" customWidth="1"/>
    <col min="3330" max="3330" width="12.75" style="94" customWidth="1"/>
    <col min="3331" max="3333" width="7.375" style="94" customWidth="1"/>
    <col min="3334" max="3334" width="10.75" style="94" customWidth="1"/>
    <col min="3335" max="3567" width="9.125" style="94"/>
    <col min="3568" max="3568" width="6.625" style="94" customWidth="1"/>
    <col min="3569" max="3569" width="11.375" style="94" customWidth="1"/>
    <col min="3570" max="3570" width="6.875" style="94" customWidth="1"/>
    <col min="3571" max="3571" width="16.375" style="94" customWidth="1"/>
    <col min="3572" max="3572" width="14.125" style="94" customWidth="1"/>
    <col min="3573" max="3573" width="5.375" style="94" customWidth="1"/>
    <col min="3574" max="3574" width="44.875" style="94" customWidth="1"/>
    <col min="3575" max="3575" width="7.25" style="94" customWidth="1"/>
    <col min="3576" max="3576" width="6.375" style="94" customWidth="1"/>
    <col min="3577" max="3577" width="11.875" style="94" customWidth="1"/>
    <col min="3578" max="3578" width="14.625" style="94" customWidth="1"/>
    <col min="3579" max="3579" width="14.375" style="94" customWidth="1"/>
    <col min="3580" max="3580" width="12.75" style="94" customWidth="1"/>
    <col min="3581" max="3581" width="13.875" style="94" customWidth="1"/>
    <col min="3582" max="3582" width="14.375" style="94" customWidth="1"/>
    <col min="3583" max="3583" width="12.75" style="94" customWidth="1"/>
    <col min="3584" max="3584" width="13.875" style="94" customWidth="1"/>
    <col min="3585" max="3585" width="14.375" style="94" customWidth="1"/>
    <col min="3586" max="3586" width="12.75" style="94" customWidth="1"/>
    <col min="3587" max="3589" width="7.375" style="94" customWidth="1"/>
    <col min="3590" max="3590" width="10.75" style="94" customWidth="1"/>
    <col min="3591" max="3823" width="9.125" style="94"/>
    <col min="3824" max="3824" width="6.625" style="94" customWidth="1"/>
    <col min="3825" max="3825" width="11.375" style="94" customWidth="1"/>
    <col min="3826" max="3826" width="6.875" style="94" customWidth="1"/>
    <col min="3827" max="3827" width="16.375" style="94" customWidth="1"/>
    <col min="3828" max="3828" width="14.125" style="94" customWidth="1"/>
    <col min="3829" max="3829" width="5.375" style="94" customWidth="1"/>
    <col min="3830" max="3830" width="44.875" style="94" customWidth="1"/>
    <col min="3831" max="3831" width="7.25" style="94" customWidth="1"/>
    <col min="3832" max="3832" width="6.375" style="94" customWidth="1"/>
    <col min="3833" max="3833" width="11.875" style="94" customWidth="1"/>
    <col min="3834" max="3834" width="14.625" style="94" customWidth="1"/>
    <col min="3835" max="3835" width="14.375" style="94" customWidth="1"/>
    <col min="3836" max="3836" width="12.75" style="94" customWidth="1"/>
    <col min="3837" max="3837" width="13.875" style="94" customWidth="1"/>
    <col min="3838" max="3838" width="14.375" style="94" customWidth="1"/>
    <col min="3839" max="3839" width="12.75" style="94" customWidth="1"/>
    <col min="3840" max="3840" width="13.875" style="94" customWidth="1"/>
    <col min="3841" max="3841" width="14.375" style="94" customWidth="1"/>
    <col min="3842" max="3842" width="12.75" style="94" customWidth="1"/>
    <col min="3843" max="3845" width="7.375" style="94" customWidth="1"/>
    <col min="3846" max="3846" width="10.75" style="94" customWidth="1"/>
    <col min="3847" max="4079" width="9.125" style="94"/>
    <col min="4080" max="4080" width="6.625" style="94" customWidth="1"/>
    <col min="4081" max="4081" width="11.375" style="94" customWidth="1"/>
    <col min="4082" max="4082" width="6.875" style="94" customWidth="1"/>
    <col min="4083" max="4083" width="16.375" style="94" customWidth="1"/>
    <col min="4084" max="4084" width="14.125" style="94" customWidth="1"/>
    <col min="4085" max="4085" width="5.375" style="94" customWidth="1"/>
    <col min="4086" max="4086" width="44.875" style="94" customWidth="1"/>
    <col min="4087" max="4087" width="7.25" style="94" customWidth="1"/>
    <col min="4088" max="4088" width="6.375" style="94" customWidth="1"/>
    <col min="4089" max="4089" width="11.875" style="94" customWidth="1"/>
    <col min="4090" max="4090" width="14.625" style="94" customWidth="1"/>
    <col min="4091" max="4091" width="14.375" style="94" customWidth="1"/>
    <col min="4092" max="4092" width="12.75" style="94" customWidth="1"/>
    <col min="4093" max="4093" width="13.875" style="94" customWidth="1"/>
    <col min="4094" max="4094" width="14.375" style="94" customWidth="1"/>
    <col min="4095" max="4095" width="12.75" style="94" customWidth="1"/>
    <col min="4096" max="4096" width="13.875" style="94" customWidth="1"/>
    <col min="4097" max="4097" width="14.375" style="94" customWidth="1"/>
    <col min="4098" max="4098" width="12.75" style="94" customWidth="1"/>
    <col min="4099" max="4101" width="7.375" style="94" customWidth="1"/>
    <col min="4102" max="4102" width="10.75" style="94" customWidth="1"/>
    <col min="4103" max="4335" width="9.125" style="94"/>
    <col min="4336" max="4336" width="6.625" style="94" customWidth="1"/>
    <col min="4337" max="4337" width="11.375" style="94" customWidth="1"/>
    <col min="4338" max="4338" width="6.875" style="94" customWidth="1"/>
    <col min="4339" max="4339" width="16.375" style="94" customWidth="1"/>
    <col min="4340" max="4340" width="14.125" style="94" customWidth="1"/>
    <col min="4341" max="4341" width="5.375" style="94" customWidth="1"/>
    <col min="4342" max="4342" width="44.875" style="94" customWidth="1"/>
    <col min="4343" max="4343" width="7.25" style="94" customWidth="1"/>
    <col min="4344" max="4344" width="6.375" style="94" customWidth="1"/>
    <col min="4345" max="4345" width="11.875" style="94" customWidth="1"/>
    <col min="4346" max="4346" width="14.625" style="94" customWidth="1"/>
    <col min="4347" max="4347" width="14.375" style="94" customWidth="1"/>
    <col min="4348" max="4348" width="12.75" style="94" customWidth="1"/>
    <col min="4349" max="4349" width="13.875" style="94" customWidth="1"/>
    <col min="4350" max="4350" width="14.375" style="94" customWidth="1"/>
    <col min="4351" max="4351" width="12.75" style="94" customWidth="1"/>
    <col min="4352" max="4352" width="13.875" style="94" customWidth="1"/>
    <col min="4353" max="4353" width="14.375" style="94" customWidth="1"/>
    <col min="4354" max="4354" width="12.75" style="94" customWidth="1"/>
    <col min="4355" max="4357" width="7.375" style="94" customWidth="1"/>
    <col min="4358" max="4358" width="10.75" style="94" customWidth="1"/>
    <col min="4359" max="4591" width="9.125" style="94"/>
    <col min="4592" max="4592" width="6.625" style="94" customWidth="1"/>
    <col min="4593" max="4593" width="11.375" style="94" customWidth="1"/>
    <col min="4594" max="4594" width="6.875" style="94" customWidth="1"/>
    <col min="4595" max="4595" width="16.375" style="94" customWidth="1"/>
    <col min="4596" max="4596" width="14.125" style="94" customWidth="1"/>
    <col min="4597" max="4597" width="5.375" style="94" customWidth="1"/>
    <col min="4598" max="4598" width="44.875" style="94" customWidth="1"/>
    <col min="4599" max="4599" width="7.25" style="94" customWidth="1"/>
    <col min="4600" max="4600" width="6.375" style="94" customWidth="1"/>
    <col min="4601" max="4601" width="11.875" style="94" customWidth="1"/>
    <col min="4602" max="4602" width="14.625" style="94" customWidth="1"/>
    <col min="4603" max="4603" width="14.375" style="94" customWidth="1"/>
    <col min="4604" max="4604" width="12.75" style="94" customWidth="1"/>
    <col min="4605" max="4605" width="13.875" style="94" customWidth="1"/>
    <col min="4606" max="4606" width="14.375" style="94" customWidth="1"/>
    <col min="4607" max="4607" width="12.75" style="94" customWidth="1"/>
    <col min="4608" max="4608" width="13.875" style="94" customWidth="1"/>
    <col min="4609" max="4609" width="14.375" style="94" customWidth="1"/>
    <col min="4610" max="4610" width="12.75" style="94" customWidth="1"/>
    <col min="4611" max="4613" width="7.375" style="94" customWidth="1"/>
    <col min="4614" max="4614" width="10.75" style="94" customWidth="1"/>
    <col min="4615" max="4847" width="9.125" style="94"/>
    <col min="4848" max="4848" width="6.625" style="94" customWidth="1"/>
    <col min="4849" max="4849" width="11.375" style="94" customWidth="1"/>
    <col min="4850" max="4850" width="6.875" style="94" customWidth="1"/>
    <col min="4851" max="4851" width="16.375" style="94" customWidth="1"/>
    <col min="4852" max="4852" width="14.125" style="94" customWidth="1"/>
    <col min="4853" max="4853" width="5.375" style="94" customWidth="1"/>
    <col min="4854" max="4854" width="44.875" style="94" customWidth="1"/>
    <col min="4855" max="4855" width="7.25" style="94" customWidth="1"/>
    <col min="4856" max="4856" width="6.375" style="94" customWidth="1"/>
    <col min="4857" max="4857" width="11.875" style="94" customWidth="1"/>
    <col min="4858" max="4858" width="14.625" style="94" customWidth="1"/>
    <col min="4859" max="4859" width="14.375" style="94" customWidth="1"/>
    <col min="4860" max="4860" width="12.75" style="94" customWidth="1"/>
    <col min="4861" max="4861" width="13.875" style="94" customWidth="1"/>
    <col min="4862" max="4862" width="14.375" style="94" customWidth="1"/>
    <col min="4863" max="4863" width="12.75" style="94" customWidth="1"/>
    <col min="4864" max="4864" width="13.875" style="94" customWidth="1"/>
    <col min="4865" max="4865" width="14.375" style="94" customWidth="1"/>
    <col min="4866" max="4866" width="12.75" style="94" customWidth="1"/>
    <col min="4867" max="4869" width="7.375" style="94" customWidth="1"/>
    <col min="4870" max="4870" width="10.75" style="94" customWidth="1"/>
    <col min="4871" max="5103" width="9.125" style="94"/>
    <col min="5104" max="5104" width="6.625" style="94" customWidth="1"/>
    <col min="5105" max="5105" width="11.375" style="94" customWidth="1"/>
    <col min="5106" max="5106" width="6.875" style="94" customWidth="1"/>
    <col min="5107" max="5107" width="16.375" style="94" customWidth="1"/>
    <col min="5108" max="5108" width="14.125" style="94" customWidth="1"/>
    <col min="5109" max="5109" width="5.375" style="94" customWidth="1"/>
    <col min="5110" max="5110" width="44.875" style="94" customWidth="1"/>
    <col min="5111" max="5111" width="7.25" style="94" customWidth="1"/>
    <col min="5112" max="5112" width="6.375" style="94" customWidth="1"/>
    <col min="5113" max="5113" width="11.875" style="94" customWidth="1"/>
    <col min="5114" max="5114" width="14.625" style="94" customWidth="1"/>
    <col min="5115" max="5115" width="14.375" style="94" customWidth="1"/>
    <col min="5116" max="5116" width="12.75" style="94" customWidth="1"/>
    <col min="5117" max="5117" width="13.875" style="94" customWidth="1"/>
    <col min="5118" max="5118" width="14.375" style="94" customWidth="1"/>
    <col min="5119" max="5119" width="12.75" style="94" customWidth="1"/>
    <col min="5120" max="5120" width="13.875" style="94" customWidth="1"/>
    <col min="5121" max="5121" width="14.375" style="94" customWidth="1"/>
    <col min="5122" max="5122" width="12.75" style="94" customWidth="1"/>
    <col min="5123" max="5125" width="7.375" style="94" customWidth="1"/>
    <col min="5126" max="5126" width="10.75" style="94" customWidth="1"/>
    <col min="5127" max="5359" width="9.125" style="94"/>
    <col min="5360" max="5360" width="6.625" style="94" customWidth="1"/>
    <col min="5361" max="5361" width="11.375" style="94" customWidth="1"/>
    <col min="5362" max="5362" width="6.875" style="94" customWidth="1"/>
    <col min="5363" max="5363" width="16.375" style="94" customWidth="1"/>
    <col min="5364" max="5364" width="14.125" style="94" customWidth="1"/>
    <col min="5365" max="5365" width="5.375" style="94" customWidth="1"/>
    <col min="5366" max="5366" width="44.875" style="94" customWidth="1"/>
    <col min="5367" max="5367" width="7.25" style="94" customWidth="1"/>
    <col min="5368" max="5368" width="6.375" style="94" customWidth="1"/>
    <col min="5369" max="5369" width="11.875" style="94" customWidth="1"/>
    <col min="5370" max="5370" width="14.625" style="94" customWidth="1"/>
    <col min="5371" max="5371" width="14.375" style="94" customWidth="1"/>
    <col min="5372" max="5372" width="12.75" style="94" customWidth="1"/>
    <col min="5373" max="5373" width="13.875" style="94" customWidth="1"/>
    <col min="5374" max="5374" width="14.375" style="94" customWidth="1"/>
    <col min="5375" max="5375" width="12.75" style="94" customWidth="1"/>
    <col min="5376" max="5376" width="13.875" style="94" customWidth="1"/>
    <col min="5377" max="5377" width="14.375" style="94" customWidth="1"/>
    <col min="5378" max="5378" width="12.75" style="94" customWidth="1"/>
    <col min="5379" max="5381" width="7.375" style="94" customWidth="1"/>
    <col min="5382" max="5382" width="10.75" style="94" customWidth="1"/>
    <col min="5383" max="5615" width="9.125" style="94"/>
    <col min="5616" max="5616" width="6.625" style="94" customWidth="1"/>
    <col min="5617" max="5617" width="11.375" style="94" customWidth="1"/>
    <col min="5618" max="5618" width="6.875" style="94" customWidth="1"/>
    <col min="5619" max="5619" width="16.375" style="94" customWidth="1"/>
    <col min="5620" max="5620" width="14.125" style="94" customWidth="1"/>
    <col min="5621" max="5621" width="5.375" style="94" customWidth="1"/>
    <col min="5622" max="5622" width="44.875" style="94" customWidth="1"/>
    <col min="5623" max="5623" width="7.25" style="94" customWidth="1"/>
    <col min="5624" max="5624" width="6.375" style="94" customWidth="1"/>
    <col min="5625" max="5625" width="11.875" style="94" customWidth="1"/>
    <col min="5626" max="5626" width="14.625" style="94" customWidth="1"/>
    <col min="5627" max="5627" width="14.375" style="94" customWidth="1"/>
    <col min="5628" max="5628" width="12.75" style="94" customWidth="1"/>
    <col min="5629" max="5629" width="13.875" style="94" customWidth="1"/>
    <col min="5630" max="5630" width="14.375" style="94" customWidth="1"/>
    <col min="5631" max="5631" width="12.75" style="94" customWidth="1"/>
    <col min="5632" max="5632" width="13.875" style="94" customWidth="1"/>
    <col min="5633" max="5633" width="14.375" style="94" customWidth="1"/>
    <col min="5634" max="5634" width="12.75" style="94" customWidth="1"/>
    <col min="5635" max="5637" width="7.375" style="94" customWidth="1"/>
    <col min="5638" max="5638" width="10.75" style="94" customWidth="1"/>
    <col min="5639" max="5871" width="9.125" style="94"/>
    <col min="5872" max="5872" width="6.625" style="94" customWidth="1"/>
    <col min="5873" max="5873" width="11.375" style="94" customWidth="1"/>
    <col min="5874" max="5874" width="6.875" style="94" customWidth="1"/>
    <col min="5875" max="5875" width="16.375" style="94" customWidth="1"/>
    <col min="5876" max="5876" width="14.125" style="94" customWidth="1"/>
    <col min="5877" max="5877" width="5.375" style="94" customWidth="1"/>
    <col min="5878" max="5878" width="44.875" style="94" customWidth="1"/>
    <col min="5879" max="5879" width="7.25" style="94" customWidth="1"/>
    <col min="5880" max="5880" width="6.375" style="94" customWidth="1"/>
    <col min="5881" max="5881" width="11.875" style="94" customWidth="1"/>
    <col min="5882" max="5882" width="14.625" style="94" customWidth="1"/>
    <col min="5883" max="5883" width="14.375" style="94" customWidth="1"/>
    <col min="5884" max="5884" width="12.75" style="94" customWidth="1"/>
    <col min="5885" max="5885" width="13.875" style="94" customWidth="1"/>
    <col min="5886" max="5886" width="14.375" style="94" customWidth="1"/>
    <col min="5887" max="5887" width="12.75" style="94" customWidth="1"/>
    <col min="5888" max="5888" width="13.875" style="94" customWidth="1"/>
    <col min="5889" max="5889" width="14.375" style="94" customWidth="1"/>
    <col min="5890" max="5890" width="12.75" style="94" customWidth="1"/>
    <col min="5891" max="5893" width="7.375" style="94" customWidth="1"/>
    <col min="5894" max="5894" width="10.75" style="94" customWidth="1"/>
    <col min="5895" max="6127" width="9.125" style="94"/>
    <col min="6128" max="6128" width="6.625" style="94" customWidth="1"/>
    <col min="6129" max="6129" width="11.375" style="94" customWidth="1"/>
    <col min="6130" max="6130" width="6.875" style="94" customWidth="1"/>
    <col min="6131" max="6131" width="16.375" style="94" customWidth="1"/>
    <col min="6132" max="6132" width="14.125" style="94" customWidth="1"/>
    <col min="6133" max="6133" width="5.375" style="94" customWidth="1"/>
    <col min="6134" max="6134" width="44.875" style="94" customWidth="1"/>
    <col min="6135" max="6135" width="7.25" style="94" customWidth="1"/>
    <col min="6136" max="6136" width="6.375" style="94" customWidth="1"/>
    <col min="6137" max="6137" width="11.875" style="94" customWidth="1"/>
    <col min="6138" max="6138" width="14.625" style="94" customWidth="1"/>
    <col min="6139" max="6139" width="14.375" style="94" customWidth="1"/>
    <col min="6140" max="6140" width="12.75" style="94" customWidth="1"/>
    <col min="6141" max="6141" width="13.875" style="94" customWidth="1"/>
    <col min="6142" max="6142" width="14.375" style="94" customWidth="1"/>
    <col min="6143" max="6143" width="12.75" style="94" customWidth="1"/>
    <col min="6144" max="6144" width="13.875" style="94" customWidth="1"/>
    <col min="6145" max="6145" width="14.375" style="94" customWidth="1"/>
    <col min="6146" max="6146" width="12.75" style="94" customWidth="1"/>
    <col min="6147" max="6149" width="7.375" style="94" customWidth="1"/>
    <col min="6150" max="6150" width="10.75" style="94" customWidth="1"/>
    <col min="6151" max="6383" width="9.125" style="94"/>
    <col min="6384" max="6384" width="6.625" style="94" customWidth="1"/>
    <col min="6385" max="6385" width="11.375" style="94" customWidth="1"/>
    <col min="6386" max="6386" width="6.875" style="94" customWidth="1"/>
    <col min="6387" max="6387" width="16.375" style="94" customWidth="1"/>
    <col min="6388" max="6388" width="14.125" style="94" customWidth="1"/>
    <col min="6389" max="6389" width="5.375" style="94" customWidth="1"/>
    <col min="6390" max="6390" width="44.875" style="94" customWidth="1"/>
    <col min="6391" max="6391" width="7.25" style="94" customWidth="1"/>
    <col min="6392" max="6392" width="6.375" style="94" customWidth="1"/>
    <col min="6393" max="6393" width="11.875" style="94" customWidth="1"/>
    <col min="6394" max="6394" width="14.625" style="94" customWidth="1"/>
    <col min="6395" max="6395" width="14.375" style="94" customWidth="1"/>
    <col min="6396" max="6396" width="12.75" style="94" customWidth="1"/>
    <col min="6397" max="6397" width="13.875" style="94" customWidth="1"/>
    <col min="6398" max="6398" width="14.375" style="94" customWidth="1"/>
    <col min="6399" max="6399" width="12.75" style="94" customWidth="1"/>
    <col min="6400" max="6400" width="13.875" style="94" customWidth="1"/>
    <col min="6401" max="6401" width="14.375" style="94" customWidth="1"/>
    <col min="6402" max="6402" width="12.75" style="94" customWidth="1"/>
    <col min="6403" max="6405" width="7.375" style="94" customWidth="1"/>
    <col min="6406" max="6406" width="10.75" style="94" customWidth="1"/>
    <col min="6407" max="6639" width="9.125" style="94"/>
    <col min="6640" max="6640" width="6.625" style="94" customWidth="1"/>
    <col min="6641" max="6641" width="11.375" style="94" customWidth="1"/>
    <col min="6642" max="6642" width="6.875" style="94" customWidth="1"/>
    <col min="6643" max="6643" width="16.375" style="94" customWidth="1"/>
    <col min="6644" max="6644" width="14.125" style="94" customWidth="1"/>
    <col min="6645" max="6645" width="5.375" style="94" customWidth="1"/>
    <col min="6646" max="6646" width="44.875" style="94" customWidth="1"/>
    <col min="6647" max="6647" width="7.25" style="94" customWidth="1"/>
    <col min="6648" max="6648" width="6.375" style="94" customWidth="1"/>
    <col min="6649" max="6649" width="11.875" style="94" customWidth="1"/>
    <col min="6650" max="6650" width="14.625" style="94" customWidth="1"/>
    <col min="6651" max="6651" width="14.375" style="94" customWidth="1"/>
    <col min="6652" max="6652" width="12.75" style="94" customWidth="1"/>
    <col min="6653" max="6653" width="13.875" style="94" customWidth="1"/>
    <col min="6654" max="6654" width="14.375" style="94" customWidth="1"/>
    <col min="6655" max="6655" width="12.75" style="94" customWidth="1"/>
    <col min="6656" max="6656" width="13.875" style="94" customWidth="1"/>
    <col min="6657" max="6657" width="14.375" style="94" customWidth="1"/>
    <col min="6658" max="6658" width="12.75" style="94" customWidth="1"/>
    <col min="6659" max="6661" width="7.375" style="94" customWidth="1"/>
    <col min="6662" max="6662" width="10.75" style="94" customWidth="1"/>
    <col min="6663" max="6895" width="9.125" style="94"/>
    <col min="6896" max="6896" width="6.625" style="94" customWidth="1"/>
    <col min="6897" max="6897" width="11.375" style="94" customWidth="1"/>
    <col min="6898" max="6898" width="6.875" style="94" customWidth="1"/>
    <col min="6899" max="6899" width="16.375" style="94" customWidth="1"/>
    <col min="6900" max="6900" width="14.125" style="94" customWidth="1"/>
    <col min="6901" max="6901" width="5.375" style="94" customWidth="1"/>
    <col min="6902" max="6902" width="44.875" style="94" customWidth="1"/>
    <col min="6903" max="6903" width="7.25" style="94" customWidth="1"/>
    <col min="6904" max="6904" width="6.375" style="94" customWidth="1"/>
    <col min="6905" max="6905" width="11.875" style="94" customWidth="1"/>
    <col min="6906" max="6906" width="14.625" style="94" customWidth="1"/>
    <col min="6907" max="6907" width="14.375" style="94" customWidth="1"/>
    <col min="6908" max="6908" width="12.75" style="94" customWidth="1"/>
    <col min="6909" max="6909" width="13.875" style="94" customWidth="1"/>
    <col min="6910" max="6910" width="14.375" style="94" customWidth="1"/>
    <col min="6911" max="6911" width="12.75" style="94" customWidth="1"/>
    <col min="6912" max="6912" width="13.875" style="94" customWidth="1"/>
    <col min="6913" max="6913" width="14.375" style="94" customWidth="1"/>
    <col min="6914" max="6914" width="12.75" style="94" customWidth="1"/>
    <col min="6915" max="6917" width="7.375" style="94" customWidth="1"/>
    <col min="6918" max="6918" width="10.75" style="94" customWidth="1"/>
    <col min="6919" max="7151" width="9.125" style="94"/>
    <col min="7152" max="7152" width="6.625" style="94" customWidth="1"/>
    <col min="7153" max="7153" width="11.375" style="94" customWidth="1"/>
    <col min="7154" max="7154" width="6.875" style="94" customWidth="1"/>
    <col min="7155" max="7155" width="16.375" style="94" customWidth="1"/>
    <col min="7156" max="7156" width="14.125" style="94" customWidth="1"/>
    <col min="7157" max="7157" width="5.375" style="94" customWidth="1"/>
    <col min="7158" max="7158" width="44.875" style="94" customWidth="1"/>
    <col min="7159" max="7159" width="7.25" style="94" customWidth="1"/>
    <col min="7160" max="7160" width="6.375" style="94" customWidth="1"/>
    <col min="7161" max="7161" width="11.875" style="94" customWidth="1"/>
    <col min="7162" max="7162" width="14.625" style="94" customWidth="1"/>
    <col min="7163" max="7163" width="14.375" style="94" customWidth="1"/>
    <col min="7164" max="7164" width="12.75" style="94" customWidth="1"/>
    <col min="7165" max="7165" width="13.875" style="94" customWidth="1"/>
    <col min="7166" max="7166" width="14.375" style="94" customWidth="1"/>
    <col min="7167" max="7167" width="12.75" style="94" customWidth="1"/>
    <col min="7168" max="7168" width="13.875" style="94" customWidth="1"/>
    <col min="7169" max="7169" width="14.375" style="94" customWidth="1"/>
    <col min="7170" max="7170" width="12.75" style="94" customWidth="1"/>
    <col min="7171" max="7173" width="7.375" style="94" customWidth="1"/>
    <col min="7174" max="7174" width="10.75" style="94" customWidth="1"/>
    <col min="7175" max="7407" width="9.125" style="94"/>
    <col min="7408" max="7408" width="6.625" style="94" customWidth="1"/>
    <col min="7409" max="7409" width="11.375" style="94" customWidth="1"/>
    <col min="7410" max="7410" width="6.875" style="94" customWidth="1"/>
    <col min="7411" max="7411" width="16.375" style="94" customWidth="1"/>
    <col min="7412" max="7412" width="14.125" style="94" customWidth="1"/>
    <col min="7413" max="7413" width="5.375" style="94" customWidth="1"/>
    <col min="7414" max="7414" width="44.875" style="94" customWidth="1"/>
    <col min="7415" max="7415" width="7.25" style="94" customWidth="1"/>
    <col min="7416" max="7416" width="6.375" style="94" customWidth="1"/>
    <col min="7417" max="7417" width="11.875" style="94" customWidth="1"/>
    <col min="7418" max="7418" width="14.625" style="94" customWidth="1"/>
    <col min="7419" max="7419" width="14.375" style="94" customWidth="1"/>
    <col min="7420" max="7420" width="12.75" style="94" customWidth="1"/>
    <col min="7421" max="7421" width="13.875" style="94" customWidth="1"/>
    <col min="7422" max="7422" width="14.375" style="94" customWidth="1"/>
    <col min="7423" max="7423" width="12.75" style="94" customWidth="1"/>
    <col min="7424" max="7424" width="13.875" style="94" customWidth="1"/>
    <col min="7425" max="7425" width="14.375" style="94" customWidth="1"/>
    <col min="7426" max="7426" width="12.75" style="94" customWidth="1"/>
    <col min="7427" max="7429" width="7.375" style="94" customWidth="1"/>
    <col min="7430" max="7430" width="10.75" style="94" customWidth="1"/>
    <col min="7431" max="7663" width="9.125" style="94"/>
    <col min="7664" max="7664" width="6.625" style="94" customWidth="1"/>
    <col min="7665" max="7665" width="11.375" style="94" customWidth="1"/>
    <col min="7666" max="7666" width="6.875" style="94" customWidth="1"/>
    <col min="7667" max="7667" width="16.375" style="94" customWidth="1"/>
    <col min="7668" max="7668" width="14.125" style="94" customWidth="1"/>
    <col min="7669" max="7669" width="5.375" style="94" customWidth="1"/>
    <col min="7670" max="7670" width="44.875" style="94" customWidth="1"/>
    <col min="7671" max="7671" width="7.25" style="94" customWidth="1"/>
    <col min="7672" max="7672" width="6.375" style="94" customWidth="1"/>
    <col min="7673" max="7673" width="11.875" style="94" customWidth="1"/>
    <col min="7674" max="7674" width="14.625" style="94" customWidth="1"/>
    <col min="7675" max="7675" width="14.375" style="94" customWidth="1"/>
    <col min="7676" max="7676" width="12.75" style="94" customWidth="1"/>
    <col min="7677" max="7677" width="13.875" style="94" customWidth="1"/>
    <col min="7678" max="7678" width="14.375" style="94" customWidth="1"/>
    <col min="7679" max="7679" width="12.75" style="94" customWidth="1"/>
    <col min="7680" max="7680" width="13.875" style="94" customWidth="1"/>
    <col min="7681" max="7681" width="14.375" style="94" customWidth="1"/>
    <col min="7682" max="7682" width="12.75" style="94" customWidth="1"/>
    <col min="7683" max="7685" width="7.375" style="94" customWidth="1"/>
    <col min="7686" max="7686" width="10.75" style="94" customWidth="1"/>
    <col min="7687" max="7919" width="9.125" style="94"/>
    <col min="7920" max="7920" width="6.625" style="94" customWidth="1"/>
    <col min="7921" max="7921" width="11.375" style="94" customWidth="1"/>
    <col min="7922" max="7922" width="6.875" style="94" customWidth="1"/>
    <col min="7923" max="7923" width="16.375" style="94" customWidth="1"/>
    <col min="7924" max="7924" width="14.125" style="94" customWidth="1"/>
    <col min="7925" max="7925" width="5.375" style="94" customWidth="1"/>
    <col min="7926" max="7926" width="44.875" style="94" customWidth="1"/>
    <col min="7927" max="7927" width="7.25" style="94" customWidth="1"/>
    <col min="7928" max="7928" width="6.375" style="94" customWidth="1"/>
    <col min="7929" max="7929" width="11.875" style="94" customWidth="1"/>
    <col min="7930" max="7930" width="14.625" style="94" customWidth="1"/>
    <col min="7931" max="7931" width="14.375" style="94" customWidth="1"/>
    <col min="7932" max="7932" width="12.75" style="94" customWidth="1"/>
    <col min="7933" max="7933" width="13.875" style="94" customWidth="1"/>
    <col min="7934" max="7934" width="14.375" style="94" customWidth="1"/>
    <col min="7935" max="7935" width="12.75" style="94" customWidth="1"/>
    <col min="7936" max="7936" width="13.875" style="94" customWidth="1"/>
    <col min="7937" max="7937" width="14.375" style="94" customWidth="1"/>
    <col min="7938" max="7938" width="12.75" style="94" customWidth="1"/>
    <col min="7939" max="7941" width="7.375" style="94" customWidth="1"/>
    <col min="7942" max="7942" width="10.75" style="94" customWidth="1"/>
    <col min="7943" max="8175" width="9.125" style="94"/>
    <col min="8176" max="8176" width="6.625" style="94" customWidth="1"/>
    <col min="8177" max="8177" width="11.375" style="94" customWidth="1"/>
    <col min="8178" max="8178" width="6.875" style="94" customWidth="1"/>
    <col min="8179" max="8179" width="16.375" style="94" customWidth="1"/>
    <col min="8180" max="8180" width="14.125" style="94" customWidth="1"/>
    <col min="8181" max="8181" width="5.375" style="94" customWidth="1"/>
    <col min="8182" max="8182" width="44.875" style="94" customWidth="1"/>
    <col min="8183" max="8183" width="7.25" style="94" customWidth="1"/>
    <col min="8184" max="8184" width="6.375" style="94" customWidth="1"/>
    <col min="8185" max="8185" width="11.875" style="94" customWidth="1"/>
    <col min="8186" max="8186" width="14.625" style="94" customWidth="1"/>
    <col min="8187" max="8187" width="14.375" style="94" customWidth="1"/>
    <col min="8188" max="8188" width="12.75" style="94" customWidth="1"/>
    <col min="8189" max="8189" width="13.875" style="94" customWidth="1"/>
    <col min="8190" max="8190" width="14.375" style="94" customWidth="1"/>
    <col min="8191" max="8191" width="12.75" style="94" customWidth="1"/>
    <col min="8192" max="8192" width="13.875" style="94" customWidth="1"/>
    <col min="8193" max="8193" width="14.375" style="94" customWidth="1"/>
    <col min="8194" max="8194" width="12.75" style="94" customWidth="1"/>
    <col min="8195" max="8197" width="7.375" style="94" customWidth="1"/>
    <col min="8198" max="8198" width="10.75" style="94" customWidth="1"/>
    <col min="8199" max="8431" width="9.125" style="94"/>
    <col min="8432" max="8432" width="6.625" style="94" customWidth="1"/>
    <col min="8433" max="8433" width="11.375" style="94" customWidth="1"/>
    <col min="8434" max="8434" width="6.875" style="94" customWidth="1"/>
    <col min="8435" max="8435" width="16.375" style="94" customWidth="1"/>
    <col min="8436" max="8436" width="14.125" style="94" customWidth="1"/>
    <col min="8437" max="8437" width="5.375" style="94" customWidth="1"/>
    <col min="8438" max="8438" width="44.875" style="94" customWidth="1"/>
    <col min="8439" max="8439" width="7.25" style="94" customWidth="1"/>
    <col min="8440" max="8440" width="6.375" style="94" customWidth="1"/>
    <col min="8441" max="8441" width="11.875" style="94" customWidth="1"/>
    <col min="8442" max="8442" width="14.625" style="94" customWidth="1"/>
    <col min="8443" max="8443" width="14.375" style="94" customWidth="1"/>
    <col min="8444" max="8444" width="12.75" style="94" customWidth="1"/>
    <col min="8445" max="8445" width="13.875" style="94" customWidth="1"/>
    <col min="8446" max="8446" width="14.375" style="94" customWidth="1"/>
    <col min="8447" max="8447" width="12.75" style="94" customWidth="1"/>
    <col min="8448" max="8448" width="13.875" style="94" customWidth="1"/>
    <col min="8449" max="8449" width="14.375" style="94" customWidth="1"/>
    <col min="8450" max="8450" width="12.75" style="94" customWidth="1"/>
    <col min="8451" max="8453" width="7.375" style="94" customWidth="1"/>
    <col min="8454" max="8454" width="10.75" style="94" customWidth="1"/>
    <col min="8455" max="8687" width="9.125" style="94"/>
    <col min="8688" max="8688" width="6.625" style="94" customWidth="1"/>
    <col min="8689" max="8689" width="11.375" style="94" customWidth="1"/>
    <col min="8690" max="8690" width="6.875" style="94" customWidth="1"/>
    <col min="8691" max="8691" width="16.375" style="94" customWidth="1"/>
    <col min="8692" max="8692" width="14.125" style="94" customWidth="1"/>
    <col min="8693" max="8693" width="5.375" style="94" customWidth="1"/>
    <col min="8694" max="8694" width="44.875" style="94" customWidth="1"/>
    <col min="8695" max="8695" width="7.25" style="94" customWidth="1"/>
    <col min="8696" max="8696" width="6.375" style="94" customWidth="1"/>
    <col min="8697" max="8697" width="11.875" style="94" customWidth="1"/>
    <col min="8698" max="8698" width="14.625" style="94" customWidth="1"/>
    <col min="8699" max="8699" width="14.375" style="94" customWidth="1"/>
    <col min="8700" max="8700" width="12.75" style="94" customWidth="1"/>
    <col min="8701" max="8701" width="13.875" style="94" customWidth="1"/>
    <col min="8702" max="8702" width="14.375" style="94" customWidth="1"/>
    <col min="8703" max="8703" width="12.75" style="94" customWidth="1"/>
    <col min="8704" max="8704" width="13.875" style="94" customWidth="1"/>
    <col min="8705" max="8705" width="14.375" style="94" customWidth="1"/>
    <col min="8706" max="8706" width="12.75" style="94" customWidth="1"/>
    <col min="8707" max="8709" width="7.375" style="94" customWidth="1"/>
    <col min="8710" max="8710" width="10.75" style="94" customWidth="1"/>
    <col min="8711" max="8943" width="9.125" style="94"/>
    <col min="8944" max="8944" width="6.625" style="94" customWidth="1"/>
    <col min="8945" max="8945" width="11.375" style="94" customWidth="1"/>
    <col min="8946" max="8946" width="6.875" style="94" customWidth="1"/>
    <col min="8947" max="8947" width="16.375" style="94" customWidth="1"/>
    <col min="8948" max="8948" width="14.125" style="94" customWidth="1"/>
    <col min="8949" max="8949" width="5.375" style="94" customWidth="1"/>
    <col min="8950" max="8950" width="44.875" style="94" customWidth="1"/>
    <col min="8951" max="8951" width="7.25" style="94" customWidth="1"/>
    <col min="8952" max="8952" width="6.375" style="94" customWidth="1"/>
    <col min="8953" max="8953" width="11.875" style="94" customWidth="1"/>
    <col min="8954" max="8954" width="14.625" style="94" customWidth="1"/>
    <col min="8955" max="8955" width="14.375" style="94" customWidth="1"/>
    <col min="8956" max="8956" width="12.75" style="94" customWidth="1"/>
    <col min="8957" max="8957" width="13.875" style="94" customWidth="1"/>
    <col min="8958" max="8958" width="14.375" style="94" customWidth="1"/>
    <col min="8959" max="8959" width="12.75" style="94" customWidth="1"/>
    <col min="8960" max="8960" width="13.875" style="94" customWidth="1"/>
    <col min="8961" max="8961" width="14.375" style="94" customWidth="1"/>
    <col min="8962" max="8962" width="12.75" style="94" customWidth="1"/>
    <col min="8963" max="8965" width="7.375" style="94" customWidth="1"/>
    <col min="8966" max="8966" width="10.75" style="94" customWidth="1"/>
    <col min="8967" max="9199" width="9.125" style="94"/>
    <col min="9200" max="9200" width="6.625" style="94" customWidth="1"/>
    <col min="9201" max="9201" width="11.375" style="94" customWidth="1"/>
    <col min="9202" max="9202" width="6.875" style="94" customWidth="1"/>
    <col min="9203" max="9203" width="16.375" style="94" customWidth="1"/>
    <col min="9204" max="9204" width="14.125" style="94" customWidth="1"/>
    <col min="9205" max="9205" width="5.375" style="94" customWidth="1"/>
    <col min="9206" max="9206" width="44.875" style="94" customWidth="1"/>
    <col min="9207" max="9207" width="7.25" style="94" customWidth="1"/>
    <col min="9208" max="9208" width="6.375" style="94" customWidth="1"/>
    <col min="9209" max="9209" width="11.875" style="94" customWidth="1"/>
    <col min="9210" max="9210" width="14.625" style="94" customWidth="1"/>
    <col min="9211" max="9211" width="14.375" style="94" customWidth="1"/>
    <col min="9212" max="9212" width="12.75" style="94" customWidth="1"/>
    <col min="9213" max="9213" width="13.875" style="94" customWidth="1"/>
    <col min="9214" max="9214" width="14.375" style="94" customWidth="1"/>
    <col min="9215" max="9215" width="12.75" style="94" customWidth="1"/>
    <col min="9216" max="9216" width="13.875" style="94" customWidth="1"/>
    <col min="9217" max="9217" width="14.375" style="94" customWidth="1"/>
    <col min="9218" max="9218" width="12.75" style="94" customWidth="1"/>
    <col min="9219" max="9221" width="7.375" style="94" customWidth="1"/>
    <col min="9222" max="9222" width="10.75" style="94" customWidth="1"/>
    <col min="9223" max="9455" width="9.125" style="94"/>
    <col min="9456" max="9456" width="6.625" style="94" customWidth="1"/>
    <col min="9457" max="9457" width="11.375" style="94" customWidth="1"/>
    <col min="9458" max="9458" width="6.875" style="94" customWidth="1"/>
    <col min="9459" max="9459" width="16.375" style="94" customWidth="1"/>
    <col min="9460" max="9460" width="14.125" style="94" customWidth="1"/>
    <col min="9461" max="9461" width="5.375" style="94" customWidth="1"/>
    <col min="9462" max="9462" width="44.875" style="94" customWidth="1"/>
    <col min="9463" max="9463" width="7.25" style="94" customWidth="1"/>
    <col min="9464" max="9464" width="6.375" style="94" customWidth="1"/>
    <col min="9465" max="9465" width="11.875" style="94" customWidth="1"/>
    <col min="9466" max="9466" width="14.625" style="94" customWidth="1"/>
    <col min="9467" max="9467" width="14.375" style="94" customWidth="1"/>
    <col min="9468" max="9468" width="12.75" style="94" customWidth="1"/>
    <col min="9469" max="9469" width="13.875" style="94" customWidth="1"/>
    <col min="9470" max="9470" width="14.375" style="94" customWidth="1"/>
    <col min="9471" max="9471" width="12.75" style="94" customWidth="1"/>
    <col min="9472" max="9472" width="13.875" style="94" customWidth="1"/>
    <col min="9473" max="9473" width="14.375" style="94" customWidth="1"/>
    <col min="9474" max="9474" width="12.75" style="94" customWidth="1"/>
    <col min="9475" max="9477" width="7.375" style="94" customWidth="1"/>
    <col min="9478" max="9478" width="10.75" style="94" customWidth="1"/>
    <col min="9479" max="9711" width="9.125" style="94"/>
    <col min="9712" max="9712" width="6.625" style="94" customWidth="1"/>
    <col min="9713" max="9713" width="11.375" style="94" customWidth="1"/>
    <col min="9714" max="9714" width="6.875" style="94" customWidth="1"/>
    <col min="9715" max="9715" width="16.375" style="94" customWidth="1"/>
    <col min="9716" max="9716" width="14.125" style="94" customWidth="1"/>
    <col min="9717" max="9717" width="5.375" style="94" customWidth="1"/>
    <col min="9718" max="9718" width="44.875" style="94" customWidth="1"/>
    <col min="9719" max="9719" width="7.25" style="94" customWidth="1"/>
    <col min="9720" max="9720" width="6.375" style="94" customWidth="1"/>
    <col min="9721" max="9721" width="11.875" style="94" customWidth="1"/>
    <col min="9722" max="9722" width="14.625" style="94" customWidth="1"/>
    <col min="9723" max="9723" width="14.375" style="94" customWidth="1"/>
    <col min="9724" max="9724" width="12.75" style="94" customWidth="1"/>
    <col min="9725" max="9725" width="13.875" style="94" customWidth="1"/>
    <col min="9726" max="9726" width="14.375" style="94" customWidth="1"/>
    <col min="9727" max="9727" width="12.75" style="94" customWidth="1"/>
    <col min="9728" max="9728" width="13.875" style="94" customWidth="1"/>
    <col min="9729" max="9729" width="14.375" style="94" customWidth="1"/>
    <col min="9730" max="9730" width="12.75" style="94" customWidth="1"/>
    <col min="9731" max="9733" width="7.375" style="94" customWidth="1"/>
    <col min="9734" max="9734" width="10.75" style="94" customWidth="1"/>
    <col min="9735" max="9967" width="9.125" style="94"/>
    <col min="9968" max="9968" width="6.625" style="94" customWidth="1"/>
    <col min="9969" max="9969" width="11.375" style="94" customWidth="1"/>
    <col min="9970" max="9970" width="6.875" style="94" customWidth="1"/>
    <col min="9971" max="9971" width="16.375" style="94" customWidth="1"/>
    <col min="9972" max="9972" width="14.125" style="94" customWidth="1"/>
    <col min="9973" max="9973" width="5.375" style="94" customWidth="1"/>
    <col min="9974" max="9974" width="44.875" style="94" customWidth="1"/>
    <col min="9975" max="9975" width="7.25" style="94" customWidth="1"/>
    <col min="9976" max="9976" width="6.375" style="94" customWidth="1"/>
    <col min="9977" max="9977" width="11.875" style="94" customWidth="1"/>
    <col min="9978" max="9978" width="14.625" style="94" customWidth="1"/>
    <col min="9979" max="9979" width="14.375" style="94" customWidth="1"/>
    <col min="9980" max="9980" width="12.75" style="94" customWidth="1"/>
    <col min="9981" max="9981" width="13.875" style="94" customWidth="1"/>
    <col min="9982" max="9982" width="14.375" style="94" customWidth="1"/>
    <col min="9983" max="9983" width="12.75" style="94" customWidth="1"/>
    <col min="9984" max="9984" width="13.875" style="94" customWidth="1"/>
    <col min="9985" max="9985" width="14.375" style="94" customWidth="1"/>
    <col min="9986" max="9986" width="12.75" style="94" customWidth="1"/>
    <col min="9987" max="9989" width="7.375" style="94" customWidth="1"/>
    <col min="9990" max="9990" width="10.75" style="94" customWidth="1"/>
    <col min="9991" max="10223" width="9.125" style="94"/>
    <col min="10224" max="10224" width="6.625" style="94" customWidth="1"/>
    <col min="10225" max="10225" width="11.375" style="94" customWidth="1"/>
    <col min="10226" max="10226" width="6.875" style="94" customWidth="1"/>
    <col min="10227" max="10227" width="16.375" style="94" customWidth="1"/>
    <col min="10228" max="10228" width="14.125" style="94" customWidth="1"/>
    <col min="10229" max="10229" width="5.375" style="94" customWidth="1"/>
    <col min="10230" max="10230" width="44.875" style="94" customWidth="1"/>
    <col min="10231" max="10231" width="7.25" style="94" customWidth="1"/>
    <col min="10232" max="10232" width="6.375" style="94" customWidth="1"/>
    <col min="10233" max="10233" width="11.875" style="94" customWidth="1"/>
    <col min="10234" max="10234" width="14.625" style="94" customWidth="1"/>
    <col min="10235" max="10235" width="14.375" style="94" customWidth="1"/>
    <col min="10236" max="10236" width="12.75" style="94" customWidth="1"/>
    <col min="10237" max="10237" width="13.875" style="94" customWidth="1"/>
    <col min="10238" max="10238" width="14.375" style="94" customWidth="1"/>
    <col min="10239" max="10239" width="12.75" style="94" customWidth="1"/>
    <col min="10240" max="10240" width="13.875" style="94" customWidth="1"/>
    <col min="10241" max="10241" width="14.375" style="94" customWidth="1"/>
    <col min="10242" max="10242" width="12.75" style="94" customWidth="1"/>
    <col min="10243" max="10245" width="7.375" style="94" customWidth="1"/>
    <col min="10246" max="10246" width="10.75" style="94" customWidth="1"/>
    <col min="10247" max="10479" width="9.125" style="94"/>
    <col min="10480" max="10480" width="6.625" style="94" customWidth="1"/>
    <col min="10481" max="10481" width="11.375" style="94" customWidth="1"/>
    <col min="10482" max="10482" width="6.875" style="94" customWidth="1"/>
    <col min="10483" max="10483" width="16.375" style="94" customWidth="1"/>
    <col min="10484" max="10484" width="14.125" style="94" customWidth="1"/>
    <col min="10485" max="10485" width="5.375" style="94" customWidth="1"/>
    <col min="10486" max="10486" width="44.875" style="94" customWidth="1"/>
    <col min="10487" max="10487" width="7.25" style="94" customWidth="1"/>
    <col min="10488" max="10488" width="6.375" style="94" customWidth="1"/>
    <col min="10489" max="10489" width="11.875" style="94" customWidth="1"/>
    <col min="10490" max="10490" width="14.625" style="94" customWidth="1"/>
    <col min="10491" max="10491" width="14.375" style="94" customWidth="1"/>
    <col min="10492" max="10492" width="12.75" style="94" customWidth="1"/>
    <col min="10493" max="10493" width="13.875" style="94" customWidth="1"/>
    <col min="10494" max="10494" width="14.375" style="94" customWidth="1"/>
    <col min="10495" max="10495" width="12.75" style="94" customWidth="1"/>
    <col min="10496" max="10496" width="13.875" style="94" customWidth="1"/>
    <col min="10497" max="10497" width="14.375" style="94" customWidth="1"/>
    <col min="10498" max="10498" width="12.75" style="94" customWidth="1"/>
    <col min="10499" max="10501" width="7.375" style="94" customWidth="1"/>
    <col min="10502" max="10502" width="10.75" style="94" customWidth="1"/>
    <col min="10503" max="10735" width="9.125" style="94"/>
    <col min="10736" max="10736" width="6.625" style="94" customWidth="1"/>
    <col min="10737" max="10737" width="11.375" style="94" customWidth="1"/>
    <col min="10738" max="10738" width="6.875" style="94" customWidth="1"/>
    <col min="10739" max="10739" width="16.375" style="94" customWidth="1"/>
    <col min="10740" max="10740" width="14.125" style="94" customWidth="1"/>
    <col min="10741" max="10741" width="5.375" style="94" customWidth="1"/>
    <col min="10742" max="10742" width="44.875" style="94" customWidth="1"/>
    <col min="10743" max="10743" width="7.25" style="94" customWidth="1"/>
    <col min="10744" max="10744" width="6.375" style="94" customWidth="1"/>
    <col min="10745" max="10745" width="11.875" style="94" customWidth="1"/>
    <col min="10746" max="10746" width="14.625" style="94" customWidth="1"/>
    <col min="10747" max="10747" width="14.375" style="94" customWidth="1"/>
    <col min="10748" max="10748" width="12.75" style="94" customWidth="1"/>
    <col min="10749" max="10749" width="13.875" style="94" customWidth="1"/>
    <col min="10750" max="10750" width="14.375" style="94" customWidth="1"/>
    <col min="10751" max="10751" width="12.75" style="94" customWidth="1"/>
    <col min="10752" max="10752" width="13.875" style="94" customWidth="1"/>
    <col min="10753" max="10753" width="14.375" style="94" customWidth="1"/>
    <col min="10754" max="10754" width="12.75" style="94" customWidth="1"/>
    <col min="10755" max="10757" width="7.375" style="94" customWidth="1"/>
    <col min="10758" max="10758" width="10.75" style="94" customWidth="1"/>
    <col min="10759" max="10991" width="9.125" style="94"/>
    <col min="10992" max="10992" width="6.625" style="94" customWidth="1"/>
    <col min="10993" max="10993" width="11.375" style="94" customWidth="1"/>
    <col min="10994" max="10994" width="6.875" style="94" customWidth="1"/>
    <col min="10995" max="10995" width="16.375" style="94" customWidth="1"/>
    <col min="10996" max="10996" width="14.125" style="94" customWidth="1"/>
    <col min="10997" max="10997" width="5.375" style="94" customWidth="1"/>
    <col min="10998" max="10998" width="44.875" style="94" customWidth="1"/>
    <col min="10999" max="10999" width="7.25" style="94" customWidth="1"/>
    <col min="11000" max="11000" width="6.375" style="94" customWidth="1"/>
    <col min="11001" max="11001" width="11.875" style="94" customWidth="1"/>
    <col min="11002" max="11002" width="14.625" style="94" customWidth="1"/>
    <col min="11003" max="11003" width="14.375" style="94" customWidth="1"/>
    <col min="11004" max="11004" width="12.75" style="94" customWidth="1"/>
    <col min="11005" max="11005" width="13.875" style="94" customWidth="1"/>
    <col min="11006" max="11006" width="14.375" style="94" customWidth="1"/>
    <col min="11007" max="11007" width="12.75" style="94" customWidth="1"/>
    <col min="11008" max="11008" width="13.875" style="94" customWidth="1"/>
    <col min="11009" max="11009" width="14.375" style="94" customWidth="1"/>
    <col min="11010" max="11010" width="12.75" style="94" customWidth="1"/>
    <col min="11011" max="11013" width="7.375" style="94" customWidth="1"/>
    <col min="11014" max="11014" width="10.75" style="94" customWidth="1"/>
    <col min="11015" max="11247" width="9.125" style="94"/>
    <col min="11248" max="11248" width="6.625" style="94" customWidth="1"/>
    <col min="11249" max="11249" width="11.375" style="94" customWidth="1"/>
    <col min="11250" max="11250" width="6.875" style="94" customWidth="1"/>
    <col min="11251" max="11251" width="16.375" style="94" customWidth="1"/>
    <col min="11252" max="11252" width="14.125" style="94" customWidth="1"/>
    <col min="11253" max="11253" width="5.375" style="94" customWidth="1"/>
    <col min="11254" max="11254" width="44.875" style="94" customWidth="1"/>
    <col min="11255" max="11255" width="7.25" style="94" customWidth="1"/>
    <col min="11256" max="11256" width="6.375" style="94" customWidth="1"/>
    <col min="11257" max="11257" width="11.875" style="94" customWidth="1"/>
    <col min="11258" max="11258" width="14.625" style="94" customWidth="1"/>
    <col min="11259" max="11259" width="14.375" style="94" customWidth="1"/>
    <col min="11260" max="11260" width="12.75" style="94" customWidth="1"/>
    <col min="11261" max="11261" width="13.875" style="94" customWidth="1"/>
    <col min="11262" max="11262" width="14.375" style="94" customWidth="1"/>
    <col min="11263" max="11263" width="12.75" style="94" customWidth="1"/>
    <col min="11264" max="11264" width="13.875" style="94" customWidth="1"/>
    <col min="11265" max="11265" width="14.375" style="94" customWidth="1"/>
    <col min="11266" max="11266" width="12.75" style="94" customWidth="1"/>
    <col min="11267" max="11269" width="7.375" style="94" customWidth="1"/>
    <col min="11270" max="11270" width="10.75" style="94" customWidth="1"/>
    <col min="11271" max="11503" width="9.125" style="94"/>
    <col min="11504" max="11504" width="6.625" style="94" customWidth="1"/>
    <col min="11505" max="11505" width="11.375" style="94" customWidth="1"/>
    <col min="11506" max="11506" width="6.875" style="94" customWidth="1"/>
    <col min="11507" max="11507" width="16.375" style="94" customWidth="1"/>
    <col min="11508" max="11508" width="14.125" style="94" customWidth="1"/>
    <col min="11509" max="11509" width="5.375" style="94" customWidth="1"/>
    <col min="11510" max="11510" width="44.875" style="94" customWidth="1"/>
    <col min="11511" max="11511" width="7.25" style="94" customWidth="1"/>
    <col min="11512" max="11512" width="6.375" style="94" customWidth="1"/>
    <col min="11513" max="11513" width="11.875" style="94" customWidth="1"/>
    <col min="11514" max="11514" width="14.625" style="94" customWidth="1"/>
    <col min="11515" max="11515" width="14.375" style="94" customWidth="1"/>
    <col min="11516" max="11516" width="12.75" style="94" customWidth="1"/>
    <col min="11517" max="11517" width="13.875" style="94" customWidth="1"/>
    <col min="11518" max="11518" width="14.375" style="94" customWidth="1"/>
    <col min="11519" max="11519" width="12.75" style="94" customWidth="1"/>
    <col min="11520" max="11520" width="13.875" style="94" customWidth="1"/>
    <col min="11521" max="11521" width="14.375" style="94" customWidth="1"/>
    <col min="11522" max="11522" width="12.75" style="94" customWidth="1"/>
    <col min="11523" max="11525" width="7.375" style="94" customWidth="1"/>
    <col min="11526" max="11526" width="10.75" style="94" customWidth="1"/>
    <col min="11527" max="11759" width="9.125" style="94"/>
    <col min="11760" max="11760" width="6.625" style="94" customWidth="1"/>
    <col min="11761" max="11761" width="11.375" style="94" customWidth="1"/>
    <col min="11762" max="11762" width="6.875" style="94" customWidth="1"/>
    <col min="11763" max="11763" width="16.375" style="94" customWidth="1"/>
    <col min="11764" max="11764" width="14.125" style="94" customWidth="1"/>
    <col min="11765" max="11765" width="5.375" style="94" customWidth="1"/>
    <col min="11766" max="11766" width="44.875" style="94" customWidth="1"/>
    <col min="11767" max="11767" width="7.25" style="94" customWidth="1"/>
    <col min="11768" max="11768" width="6.375" style="94" customWidth="1"/>
    <col min="11769" max="11769" width="11.875" style="94" customWidth="1"/>
    <col min="11770" max="11770" width="14.625" style="94" customWidth="1"/>
    <col min="11771" max="11771" width="14.375" style="94" customWidth="1"/>
    <col min="11772" max="11772" width="12.75" style="94" customWidth="1"/>
    <col min="11773" max="11773" width="13.875" style="94" customWidth="1"/>
    <col min="11774" max="11774" width="14.375" style="94" customWidth="1"/>
    <col min="11775" max="11775" width="12.75" style="94" customWidth="1"/>
    <col min="11776" max="11776" width="13.875" style="94" customWidth="1"/>
    <col min="11777" max="11777" width="14.375" style="94" customWidth="1"/>
    <col min="11778" max="11778" width="12.75" style="94" customWidth="1"/>
    <col min="11779" max="11781" width="7.375" style="94" customWidth="1"/>
    <col min="11782" max="11782" width="10.75" style="94" customWidth="1"/>
    <col min="11783" max="12015" width="9.125" style="94"/>
    <col min="12016" max="12016" width="6.625" style="94" customWidth="1"/>
    <col min="12017" max="12017" width="11.375" style="94" customWidth="1"/>
    <col min="12018" max="12018" width="6.875" style="94" customWidth="1"/>
    <col min="12019" max="12019" width="16.375" style="94" customWidth="1"/>
    <col min="12020" max="12020" width="14.125" style="94" customWidth="1"/>
    <col min="12021" max="12021" width="5.375" style="94" customWidth="1"/>
    <col min="12022" max="12022" width="44.875" style="94" customWidth="1"/>
    <col min="12023" max="12023" width="7.25" style="94" customWidth="1"/>
    <col min="12024" max="12024" width="6.375" style="94" customWidth="1"/>
    <col min="12025" max="12025" width="11.875" style="94" customWidth="1"/>
    <col min="12026" max="12026" width="14.625" style="94" customWidth="1"/>
    <col min="12027" max="12027" width="14.375" style="94" customWidth="1"/>
    <col min="12028" max="12028" width="12.75" style="94" customWidth="1"/>
    <col min="12029" max="12029" width="13.875" style="94" customWidth="1"/>
    <col min="12030" max="12030" width="14.375" style="94" customWidth="1"/>
    <col min="12031" max="12031" width="12.75" style="94" customWidth="1"/>
    <col min="12032" max="12032" width="13.875" style="94" customWidth="1"/>
    <col min="12033" max="12033" width="14.375" style="94" customWidth="1"/>
    <col min="12034" max="12034" width="12.75" style="94" customWidth="1"/>
    <col min="12035" max="12037" width="7.375" style="94" customWidth="1"/>
    <col min="12038" max="12038" width="10.75" style="94" customWidth="1"/>
    <col min="12039" max="12271" width="9.125" style="94"/>
    <col min="12272" max="12272" width="6.625" style="94" customWidth="1"/>
    <col min="12273" max="12273" width="11.375" style="94" customWidth="1"/>
    <col min="12274" max="12274" width="6.875" style="94" customWidth="1"/>
    <col min="12275" max="12275" width="16.375" style="94" customWidth="1"/>
    <col min="12276" max="12276" width="14.125" style="94" customWidth="1"/>
    <col min="12277" max="12277" width="5.375" style="94" customWidth="1"/>
    <col min="12278" max="12278" width="44.875" style="94" customWidth="1"/>
    <col min="12279" max="12279" width="7.25" style="94" customWidth="1"/>
    <col min="12280" max="12280" width="6.375" style="94" customWidth="1"/>
    <col min="12281" max="12281" width="11.875" style="94" customWidth="1"/>
    <col min="12282" max="12282" width="14.625" style="94" customWidth="1"/>
    <col min="12283" max="12283" width="14.375" style="94" customWidth="1"/>
    <col min="12284" max="12284" width="12.75" style="94" customWidth="1"/>
    <col min="12285" max="12285" width="13.875" style="94" customWidth="1"/>
    <col min="12286" max="12286" width="14.375" style="94" customWidth="1"/>
    <col min="12287" max="12287" width="12.75" style="94" customWidth="1"/>
    <col min="12288" max="12288" width="13.875" style="94" customWidth="1"/>
    <col min="12289" max="12289" width="14.375" style="94" customWidth="1"/>
    <col min="12290" max="12290" width="12.75" style="94" customWidth="1"/>
    <col min="12291" max="12293" width="7.375" style="94" customWidth="1"/>
    <col min="12294" max="12294" width="10.75" style="94" customWidth="1"/>
    <col min="12295" max="12527" width="9.125" style="94"/>
    <col min="12528" max="12528" width="6.625" style="94" customWidth="1"/>
    <col min="12529" max="12529" width="11.375" style="94" customWidth="1"/>
    <col min="12530" max="12530" width="6.875" style="94" customWidth="1"/>
    <col min="12531" max="12531" width="16.375" style="94" customWidth="1"/>
    <col min="12532" max="12532" width="14.125" style="94" customWidth="1"/>
    <col min="12533" max="12533" width="5.375" style="94" customWidth="1"/>
    <col min="12534" max="12534" width="44.875" style="94" customWidth="1"/>
    <col min="12535" max="12535" width="7.25" style="94" customWidth="1"/>
    <col min="12536" max="12536" width="6.375" style="94" customWidth="1"/>
    <col min="12537" max="12537" width="11.875" style="94" customWidth="1"/>
    <col min="12538" max="12538" width="14.625" style="94" customWidth="1"/>
    <col min="12539" max="12539" width="14.375" style="94" customWidth="1"/>
    <col min="12540" max="12540" width="12.75" style="94" customWidth="1"/>
    <col min="12541" max="12541" width="13.875" style="94" customWidth="1"/>
    <col min="12542" max="12542" width="14.375" style="94" customWidth="1"/>
    <col min="12543" max="12543" width="12.75" style="94" customWidth="1"/>
    <col min="12544" max="12544" width="13.875" style="94" customWidth="1"/>
    <col min="12545" max="12545" width="14.375" style="94" customWidth="1"/>
    <col min="12546" max="12546" width="12.75" style="94" customWidth="1"/>
    <col min="12547" max="12549" width="7.375" style="94" customWidth="1"/>
    <col min="12550" max="12550" width="10.75" style="94" customWidth="1"/>
    <col min="12551" max="12783" width="9.125" style="94"/>
    <col min="12784" max="12784" width="6.625" style="94" customWidth="1"/>
    <col min="12785" max="12785" width="11.375" style="94" customWidth="1"/>
    <col min="12786" max="12786" width="6.875" style="94" customWidth="1"/>
    <col min="12787" max="12787" width="16.375" style="94" customWidth="1"/>
    <col min="12788" max="12788" width="14.125" style="94" customWidth="1"/>
    <col min="12789" max="12789" width="5.375" style="94" customWidth="1"/>
    <col min="12790" max="12790" width="44.875" style="94" customWidth="1"/>
    <col min="12791" max="12791" width="7.25" style="94" customWidth="1"/>
    <col min="12792" max="12792" width="6.375" style="94" customWidth="1"/>
    <col min="12793" max="12793" width="11.875" style="94" customWidth="1"/>
    <col min="12794" max="12794" width="14.625" style="94" customWidth="1"/>
    <col min="12795" max="12795" width="14.375" style="94" customWidth="1"/>
    <col min="12796" max="12796" width="12.75" style="94" customWidth="1"/>
    <col min="12797" max="12797" width="13.875" style="94" customWidth="1"/>
    <col min="12798" max="12798" width="14.375" style="94" customWidth="1"/>
    <col min="12799" max="12799" width="12.75" style="94" customWidth="1"/>
    <col min="12800" max="12800" width="13.875" style="94" customWidth="1"/>
    <col min="12801" max="12801" width="14.375" style="94" customWidth="1"/>
    <col min="12802" max="12802" width="12.75" style="94" customWidth="1"/>
    <col min="12803" max="12805" width="7.375" style="94" customWidth="1"/>
    <col min="12806" max="12806" width="10.75" style="94" customWidth="1"/>
    <col min="12807" max="13039" width="9.125" style="94"/>
    <col min="13040" max="13040" width="6.625" style="94" customWidth="1"/>
    <col min="13041" max="13041" width="11.375" style="94" customWidth="1"/>
    <col min="13042" max="13042" width="6.875" style="94" customWidth="1"/>
    <col min="13043" max="13043" width="16.375" style="94" customWidth="1"/>
    <col min="13044" max="13044" width="14.125" style="94" customWidth="1"/>
    <col min="13045" max="13045" width="5.375" style="94" customWidth="1"/>
    <col min="13046" max="13046" width="44.875" style="94" customWidth="1"/>
    <col min="13047" max="13047" width="7.25" style="94" customWidth="1"/>
    <col min="13048" max="13048" width="6.375" style="94" customWidth="1"/>
    <col min="13049" max="13049" width="11.875" style="94" customWidth="1"/>
    <col min="13050" max="13050" width="14.625" style="94" customWidth="1"/>
    <col min="13051" max="13051" width="14.375" style="94" customWidth="1"/>
    <col min="13052" max="13052" width="12.75" style="94" customWidth="1"/>
    <col min="13053" max="13053" width="13.875" style="94" customWidth="1"/>
    <col min="13054" max="13054" width="14.375" style="94" customWidth="1"/>
    <col min="13055" max="13055" width="12.75" style="94" customWidth="1"/>
    <col min="13056" max="13056" width="13.875" style="94" customWidth="1"/>
    <col min="13057" max="13057" width="14.375" style="94" customWidth="1"/>
    <col min="13058" max="13058" width="12.75" style="94" customWidth="1"/>
    <col min="13059" max="13061" width="7.375" style="94" customWidth="1"/>
    <col min="13062" max="13062" width="10.75" style="94" customWidth="1"/>
    <col min="13063" max="13295" width="9.125" style="94"/>
    <col min="13296" max="13296" width="6.625" style="94" customWidth="1"/>
    <col min="13297" max="13297" width="11.375" style="94" customWidth="1"/>
    <col min="13298" max="13298" width="6.875" style="94" customWidth="1"/>
    <col min="13299" max="13299" width="16.375" style="94" customWidth="1"/>
    <col min="13300" max="13300" width="14.125" style="94" customWidth="1"/>
    <col min="13301" max="13301" width="5.375" style="94" customWidth="1"/>
    <col min="13302" max="13302" width="44.875" style="94" customWidth="1"/>
    <col min="13303" max="13303" width="7.25" style="94" customWidth="1"/>
    <col min="13304" max="13304" width="6.375" style="94" customWidth="1"/>
    <col min="13305" max="13305" width="11.875" style="94" customWidth="1"/>
    <col min="13306" max="13306" width="14.625" style="94" customWidth="1"/>
    <col min="13307" max="13307" width="14.375" style="94" customWidth="1"/>
    <col min="13308" max="13308" width="12.75" style="94" customWidth="1"/>
    <col min="13309" max="13309" width="13.875" style="94" customWidth="1"/>
    <col min="13310" max="13310" width="14.375" style="94" customWidth="1"/>
    <col min="13311" max="13311" width="12.75" style="94" customWidth="1"/>
    <col min="13312" max="13312" width="13.875" style="94" customWidth="1"/>
    <col min="13313" max="13313" width="14.375" style="94" customWidth="1"/>
    <col min="13314" max="13314" width="12.75" style="94" customWidth="1"/>
    <col min="13315" max="13317" width="7.375" style="94" customWidth="1"/>
    <col min="13318" max="13318" width="10.75" style="94" customWidth="1"/>
    <col min="13319" max="13551" width="9.125" style="94"/>
    <col min="13552" max="13552" width="6.625" style="94" customWidth="1"/>
    <col min="13553" max="13553" width="11.375" style="94" customWidth="1"/>
    <col min="13554" max="13554" width="6.875" style="94" customWidth="1"/>
    <col min="13555" max="13555" width="16.375" style="94" customWidth="1"/>
    <col min="13556" max="13556" width="14.125" style="94" customWidth="1"/>
    <col min="13557" max="13557" width="5.375" style="94" customWidth="1"/>
    <col min="13558" max="13558" width="44.875" style="94" customWidth="1"/>
    <col min="13559" max="13559" width="7.25" style="94" customWidth="1"/>
    <col min="13560" max="13560" width="6.375" style="94" customWidth="1"/>
    <col min="13561" max="13561" width="11.875" style="94" customWidth="1"/>
    <col min="13562" max="13562" width="14.625" style="94" customWidth="1"/>
    <col min="13563" max="13563" width="14.375" style="94" customWidth="1"/>
    <col min="13564" max="13564" width="12.75" style="94" customWidth="1"/>
    <col min="13565" max="13565" width="13.875" style="94" customWidth="1"/>
    <col min="13566" max="13566" width="14.375" style="94" customWidth="1"/>
    <col min="13567" max="13567" width="12.75" style="94" customWidth="1"/>
    <col min="13568" max="13568" width="13.875" style="94" customWidth="1"/>
    <col min="13569" max="13569" width="14.375" style="94" customWidth="1"/>
    <col min="13570" max="13570" width="12.75" style="94" customWidth="1"/>
    <col min="13571" max="13573" width="7.375" style="94" customWidth="1"/>
    <col min="13574" max="13574" width="10.75" style="94" customWidth="1"/>
    <col min="13575" max="13807" width="9.125" style="94"/>
    <col min="13808" max="13808" width="6.625" style="94" customWidth="1"/>
    <col min="13809" max="13809" width="11.375" style="94" customWidth="1"/>
    <col min="13810" max="13810" width="6.875" style="94" customWidth="1"/>
    <col min="13811" max="13811" width="16.375" style="94" customWidth="1"/>
    <col min="13812" max="13812" width="14.125" style="94" customWidth="1"/>
    <col min="13813" max="13813" width="5.375" style="94" customWidth="1"/>
    <col min="13814" max="13814" width="44.875" style="94" customWidth="1"/>
    <col min="13815" max="13815" width="7.25" style="94" customWidth="1"/>
    <col min="13816" max="13816" width="6.375" style="94" customWidth="1"/>
    <col min="13817" max="13817" width="11.875" style="94" customWidth="1"/>
    <col min="13818" max="13818" width="14.625" style="94" customWidth="1"/>
    <col min="13819" max="13819" width="14.375" style="94" customWidth="1"/>
    <col min="13820" max="13820" width="12.75" style="94" customWidth="1"/>
    <col min="13821" max="13821" width="13.875" style="94" customWidth="1"/>
    <col min="13822" max="13822" width="14.375" style="94" customWidth="1"/>
    <col min="13823" max="13823" width="12.75" style="94" customWidth="1"/>
    <col min="13824" max="13824" width="13.875" style="94" customWidth="1"/>
    <col min="13825" max="13825" width="14.375" style="94" customWidth="1"/>
    <col min="13826" max="13826" width="12.75" style="94" customWidth="1"/>
    <col min="13827" max="13829" width="7.375" style="94" customWidth="1"/>
    <col min="13830" max="13830" width="10.75" style="94" customWidth="1"/>
    <col min="13831" max="14063" width="9.125" style="94"/>
    <col min="14064" max="14064" width="6.625" style="94" customWidth="1"/>
    <col min="14065" max="14065" width="11.375" style="94" customWidth="1"/>
    <col min="14066" max="14066" width="6.875" style="94" customWidth="1"/>
    <col min="14067" max="14067" width="16.375" style="94" customWidth="1"/>
    <col min="14068" max="14068" width="14.125" style="94" customWidth="1"/>
    <col min="14069" max="14069" width="5.375" style="94" customWidth="1"/>
    <col min="14070" max="14070" width="44.875" style="94" customWidth="1"/>
    <col min="14071" max="14071" width="7.25" style="94" customWidth="1"/>
    <col min="14072" max="14072" width="6.375" style="94" customWidth="1"/>
    <col min="14073" max="14073" width="11.875" style="94" customWidth="1"/>
    <col min="14074" max="14074" width="14.625" style="94" customWidth="1"/>
    <col min="14075" max="14075" width="14.375" style="94" customWidth="1"/>
    <col min="14076" max="14076" width="12.75" style="94" customWidth="1"/>
    <col min="14077" max="14077" width="13.875" style="94" customWidth="1"/>
    <col min="14078" max="14078" width="14.375" style="94" customWidth="1"/>
    <col min="14079" max="14079" width="12.75" style="94" customWidth="1"/>
    <col min="14080" max="14080" width="13.875" style="94" customWidth="1"/>
    <col min="14081" max="14081" width="14.375" style="94" customWidth="1"/>
    <col min="14082" max="14082" width="12.75" style="94" customWidth="1"/>
    <col min="14083" max="14085" width="7.375" style="94" customWidth="1"/>
    <col min="14086" max="14086" width="10.75" style="94" customWidth="1"/>
    <col min="14087" max="14319" width="9.125" style="94"/>
    <col min="14320" max="14320" width="6.625" style="94" customWidth="1"/>
    <col min="14321" max="14321" width="11.375" style="94" customWidth="1"/>
    <col min="14322" max="14322" width="6.875" style="94" customWidth="1"/>
    <col min="14323" max="14323" width="16.375" style="94" customWidth="1"/>
    <col min="14324" max="14324" width="14.125" style="94" customWidth="1"/>
    <col min="14325" max="14325" width="5.375" style="94" customWidth="1"/>
    <col min="14326" max="14326" width="44.875" style="94" customWidth="1"/>
    <col min="14327" max="14327" width="7.25" style="94" customWidth="1"/>
    <col min="14328" max="14328" width="6.375" style="94" customWidth="1"/>
    <col min="14329" max="14329" width="11.875" style="94" customWidth="1"/>
    <col min="14330" max="14330" width="14.625" style="94" customWidth="1"/>
    <col min="14331" max="14331" width="14.375" style="94" customWidth="1"/>
    <col min="14332" max="14332" width="12.75" style="94" customWidth="1"/>
    <col min="14333" max="14333" width="13.875" style="94" customWidth="1"/>
    <col min="14334" max="14334" width="14.375" style="94" customWidth="1"/>
    <col min="14335" max="14335" width="12.75" style="94" customWidth="1"/>
    <col min="14336" max="14336" width="13.875" style="94" customWidth="1"/>
    <col min="14337" max="14337" width="14.375" style="94" customWidth="1"/>
    <col min="14338" max="14338" width="12.75" style="94" customWidth="1"/>
    <col min="14339" max="14341" width="7.375" style="94" customWidth="1"/>
    <col min="14342" max="14342" width="10.75" style="94" customWidth="1"/>
    <col min="14343" max="14575" width="9.125" style="94"/>
    <col min="14576" max="14576" width="6.625" style="94" customWidth="1"/>
    <col min="14577" max="14577" width="11.375" style="94" customWidth="1"/>
    <col min="14578" max="14578" width="6.875" style="94" customWidth="1"/>
    <col min="14579" max="14579" width="16.375" style="94" customWidth="1"/>
    <col min="14580" max="14580" width="14.125" style="94" customWidth="1"/>
    <col min="14581" max="14581" width="5.375" style="94" customWidth="1"/>
    <col min="14582" max="14582" width="44.875" style="94" customWidth="1"/>
    <col min="14583" max="14583" width="7.25" style="94" customWidth="1"/>
    <col min="14584" max="14584" width="6.375" style="94" customWidth="1"/>
    <col min="14585" max="14585" width="11.875" style="94" customWidth="1"/>
    <col min="14586" max="14586" width="14.625" style="94" customWidth="1"/>
    <col min="14587" max="14587" width="14.375" style="94" customWidth="1"/>
    <col min="14588" max="14588" width="12.75" style="94" customWidth="1"/>
    <col min="14589" max="14589" width="13.875" style="94" customWidth="1"/>
    <col min="14590" max="14590" width="14.375" style="94" customWidth="1"/>
    <col min="14591" max="14591" width="12.75" style="94" customWidth="1"/>
    <col min="14592" max="14592" width="13.875" style="94" customWidth="1"/>
    <col min="14593" max="14593" width="14.375" style="94" customWidth="1"/>
    <col min="14594" max="14594" width="12.75" style="94" customWidth="1"/>
    <col min="14595" max="14597" width="7.375" style="94" customWidth="1"/>
    <col min="14598" max="14598" width="10.75" style="94" customWidth="1"/>
    <col min="14599" max="14831" width="9.125" style="94"/>
    <col min="14832" max="14832" width="6.625" style="94" customWidth="1"/>
    <col min="14833" max="14833" width="11.375" style="94" customWidth="1"/>
    <col min="14834" max="14834" width="6.875" style="94" customWidth="1"/>
    <col min="14835" max="14835" width="16.375" style="94" customWidth="1"/>
    <col min="14836" max="14836" width="14.125" style="94" customWidth="1"/>
    <col min="14837" max="14837" width="5.375" style="94" customWidth="1"/>
    <col min="14838" max="14838" width="44.875" style="94" customWidth="1"/>
    <col min="14839" max="14839" width="7.25" style="94" customWidth="1"/>
    <col min="14840" max="14840" width="6.375" style="94" customWidth="1"/>
    <col min="14841" max="14841" width="11.875" style="94" customWidth="1"/>
    <col min="14842" max="14842" width="14.625" style="94" customWidth="1"/>
    <col min="14843" max="14843" width="14.375" style="94" customWidth="1"/>
    <col min="14844" max="14844" width="12.75" style="94" customWidth="1"/>
    <col min="14845" max="14845" width="13.875" style="94" customWidth="1"/>
    <col min="14846" max="14846" width="14.375" style="94" customWidth="1"/>
    <col min="14847" max="14847" width="12.75" style="94" customWidth="1"/>
    <col min="14848" max="14848" width="13.875" style="94" customWidth="1"/>
    <col min="14849" max="14849" width="14.375" style="94" customWidth="1"/>
    <col min="14850" max="14850" width="12.75" style="94" customWidth="1"/>
    <col min="14851" max="14853" width="7.375" style="94" customWidth="1"/>
    <col min="14854" max="14854" width="10.75" style="94" customWidth="1"/>
    <col min="14855" max="15087" width="9.125" style="94"/>
    <col min="15088" max="15088" width="6.625" style="94" customWidth="1"/>
    <col min="15089" max="15089" width="11.375" style="94" customWidth="1"/>
    <col min="15090" max="15090" width="6.875" style="94" customWidth="1"/>
    <col min="15091" max="15091" width="16.375" style="94" customWidth="1"/>
    <col min="15092" max="15092" width="14.125" style="94" customWidth="1"/>
    <col min="15093" max="15093" width="5.375" style="94" customWidth="1"/>
    <col min="15094" max="15094" width="44.875" style="94" customWidth="1"/>
    <col min="15095" max="15095" width="7.25" style="94" customWidth="1"/>
    <col min="15096" max="15096" width="6.375" style="94" customWidth="1"/>
    <col min="15097" max="15097" width="11.875" style="94" customWidth="1"/>
    <col min="15098" max="15098" width="14.625" style="94" customWidth="1"/>
    <col min="15099" max="15099" width="14.375" style="94" customWidth="1"/>
    <col min="15100" max="15100" width="12.75" style="94" customWidth="1"/>
    <col min="15101" max="15101" width="13.875" style="94" customWidth="1"/>
    <col min="15102" max="15102" width="14.375" style="94" customWidth="1"/>
    <col min="15103" max="15103" width="12.75" style="94" customWidth="1"/>
    <col min="15104" max="15104" width="13.875" style="94" customWidth="1"/>
    <col min="15105" max="15105" width="14.375" style="94" customWidth="1"/>
    <col min="15106" max="15106" width="12.75" style="94" customWidth="1"/>
    <col min="15107" max="15109" width="7.375" style="94" customWidth="1"/>
    <col min="15110" max="15110" width="10.75" style="94" customWidth="1"/>
    <col min="15111" max="15343" width="9.125" style="94"/>
    <col min="15344" max="15344" width="6.625" style="94" customWidth="1"/>
    <col min="15345" max="15345" width="11.375" style="94" customWidth="1"/>
    <col min="15346" max="15346" width="6.875" style="94" customWidth="1"/>
    <col min="15347" max="15347" width="16.375" style="94" customWidth="1"/>
    <col min="15348" max="15348" width="14.125" style="94" customWidth="1"/>
    <col min="15349" max="15349" width="5.375" style="94" customWidth="1"/>
    <col min="15350" max="15350" width="44.875" style="94" customWidth="1"/>
    <col min="15351" max="15351" width="7.25" style="94" customWidth="1"/>
    <col min="15352" max="15352" width="6.375" style="94" customWidth="1"/>
    <col min="15353" max="15353" width="11.875" style="94" customWidth="1"/>
    <col min="15354" max="15354" width="14.625" style="94" customWidth="1"/>
    <col min="15355" max="15355" width="14.375" style="94" customWidth="1"/>
    <col min="15356" max="15356" width="12.75" style="94" customWidth="1"/>
    <col min="15357" max="15357" width="13.875" style="94" customWidth="1"/>
    <col min="15358" max="15358" width="14.375" style="94" customWidth="1"/>
    <col min="15359" max="15359" width="12.75" style="94" customWidth="1"/>
    <col min="15360" max="15360" width="13.875" style="94" customWidth="1"/>
    <col min="15361" max="15361" width="14.375" style="94" customWidth="1"/>
    <col min="15362" max="15362" width="12.75" style="94" customWidth="1"/>
    <col min="15363" max="15365" width="7.375" style="94" customWidth="1"/>
    <col min="15366" max="15366" width="10.75" style="94" customWidth="1"/>
    <col min="15367" max="15599" width="9.125" style="94"/>
    <col min="15600" max="15600" width="6.625" style="94" customWidth="1"/>
    <col min="15601" max="15601" width="11.375" style="94" customWidth="1"/>
    <col min="15602" max="15602" width="6.875" style="94" customWidth="1"/>
    <col min="15603" max="15603" width="16.375" style="94" customWidth="1"/>
    <col min="15604" max="15604" width="14.125" style="94" customWidth="1"/>
    <col min="15605" max="15605" width="5.375" style="94" customWidth="1"/>
    <col min="15606" max="15606" width="44.875" style="94" customWidth="1"/>
    <col min="15607" max="15607" width="7.25" style="94" customWidth="1"/>
    <col min="15608" max="15608" width="6.375" style="94" customWidth="1"/>
    <col min="15609" max="15609" width="11.875" style="94" customWidth="1"/>
    <col min="15610" max="15610" width="14.625" style="94" customWidth="1"/>
    <col min="15611" max="15611" width="14.375" style="94" customWidth="1"/>
    <col min="15612" max="15612" width="12.75" style="94" customWidth="1"/>
    <col min="15613" max="15613" width="13.875" style="94" customWidth="1"/>
    <col min="15614" max="15614" width="14.375" style="94" customWidth="1"/>
    <col min="15615" max="15615" width="12.75" style="94" customWidth="1"/>
    <col min="15616" max="15616" width="13.875" style="94" customWidth="1"/>
    <col min="15617" max="15617" width="14.375" style="94" customWidth="1"/>
    <col min="15618" max="15618" width="12.75" style="94" customWidth="1"/>
    <col min="15619" max="15621" width="7.375" style="94" customWidth="1"/>
    <col min="15622" max="15622" width="10.75" style="94" customWidth="1"/>
    <col min="15623" max="15855" width="9.125" style="94"/>
    <col min="15856" max="15856" width="6.625" style="94" customWidth="1"/>
    <col min="15857" max="15857" width="11.375" style="94" customWidth="1"/>
    <col min="15858" max="15858" width="6.875" style="94" customWidth="1"/>
    <col min="15859" max="15859" width="16.375" style="94" customWidth="1"/>
    <col min="15860" max="15860" width="14.125" style="94" customWidth="1"/>
    <col min="15861" max="15861" width="5.375" style="94" customWidth="1"/>
    <col min="15862" max="15862" width="44.875" style="94" customWidth="1"/>
    <col min="15863" max="15863" width="7.25" style="94" customWidth="1"/>
    <col min="15864" max="15864" width="6.375" style="94" customWidth="1"/>
    <col min="15865" max="15865" width="11.875" style="94" customWidth="1"/>
    <col min="15866" max="15866" width="14.625" style="94" customWidth="1"/>
    <col min="15867" max="15867" width="14.375" style="94" customWidth="1"/>
    <col min="15868" max="15868" width="12.75" style="94" customWidth="1"/>
    <col min="15869" max="15869" width="13.875" style="94" customWidth="1"/>
    <col min="15870" max="15870" width="14.375" style="94" customWidth="1"/>
    <col min="15871" max="15871" width="12.75" style="94" customWidth="1"/>
    <col min="15872" max="15872" width="13.875" style="94" customWidth="1"/>
    <col min="15873" max="15873" width="14.375" style="94" customWidth="1"/>
    <col min="15874" max="15874" width="12.75" style="94" customWidth="1"/>
    <col min="15875" max="15877" width="7.375" style="94" customWidth="1"/>
    <col min="15878" max="15878" width="10.75" style="94" customWidth="1"/>
    <col min="15879" max="16111" width="9.125" style="94"/>
    <col min="16112" max="16112" width="6.625" style="94" customWidth="1"/>
    <col min="16113" max="16113" width="11.375" style="94" customWidth="1"/>
    <col min="16114" max="16114" width="6.875" style="94" customWidth="1"/>
    <col min="16115" max="16115" width="16.375" style="94" customWidth="1"/>
    <col min="16116" max="16116" width="14.125" style="94" customWidth="1"/>
    <col min="16117" max="16117" width="5.375" style="94" customWidth="1"/>
    <col min="16118" max="16118" width="44.875" style="94" customWidth="1"/>
    <col min="16119" max="16119" width="7.25" style="94" customWidth="1"/>
    <col min="16120" max="16120" width="6.375" style="94" customWidth="1"/>
    <col min="16121" max="16121" width="11.875" style="94" customWidth="1"/>
    <col min="16122" max="16122" width="14.625" style="94" customWidth="1"/>
    <col min="16123" max="16123" width="14.375" style="94" customWidth="1"/>
    <col min="16124" max="16124" width="12.75" style="94" customWidth="1"/>
    <col min="16125" max="16125" width="13.875" style="94" customWidth="1"/>
    <col min="16126" max="16126" width="14.375" style="94" customWidth="1"/>
    <col min="16127" max="16127" width="12.75" style="94" customWidth="1"/>
    <col min="16128" max="16128" width="13.875" style="94" customWidth="1"/>
    <col min="16129" max="16129" width="14.375" style="94" customWidth="1"/>
    <col min="16130" max="16130" width="12.75" style="94" customWidth="1"/>
    <col min="16131" max="16133" width="7.375" style="94" customWidth="1"/>
    <col min="16134" max="16134" width="10.75" style="94" customWidth="1"/>
    <col min="16135" max="16384" width="9.125" style="94"/>
  </cols>
  <sheetData>
    <row r="1" spans="1:19" x14ac:dyDescent="0.55000000000000004">
      <c r="A1" s="383" t="s">
        <v>595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90" t="s">
        <v>596</v>
      </c>
      <c r="N1" s="91"/>
      <c r="O1" s="91"/>
      <c r="P1" s="91"/>
    </row>
    <row r="2" spans="1:19" ht="24" customHeight="1" x14ac:dyDescent="0.55000000000000004">
      <c r="A2" s="384" t="s">
        <v>3364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95"/>
      <c r="N2" s="96"/>
      <c r="O2" s="96"/>
      <c r="P2" s="96"/>
    </row>
    <row r="3" spans="1:19" s="97" customFormat="1" ht="36.75" customHeight="1" x14ac:dyDescent="0.2">
      <c r="A3" s="391" t="s">
        <v>63</v>
      </c>
      <c r="B3" s="391" t="s">
        <v>161</v>
      </c>
      <c r="C3" s="391" t="s">
        <v>162</v>
      </c>
      <c r="D3" s="391" t="s">
        <v>163</v>
      </c>
      <c r="E3" s="391" t="s">
        <v>75</v>
      </c>
      <c r="F3" s="391" t="s">
        <v>164</v>
      </c>
      <c r="G3" s="391" t="s">
        <v>165</v>
      </c>
      <c r="H3" s="403" t="s">
        <v>166</v>
      </c>
      <c r="I3" s="391" t="s">
        <v>167</v>
      </c>
      <c r="J3" s="400" t="s">
        <v>168</v>
      </c>
      <c r="K3" s="401" t="s">
        <v>169</v>
      </c>
      <c r="L3" s="393" t="s">
        <v>591</v>
      </c>
      <c r="M3" s="393" t="s">
        <v>10</v>
      </c>
      <c r="N3" s="396" t="s">
        <v>170</v>
      </c>
      <c r="O3" s="397"/>
      <c r="P3" s="398"/>
      <c r="Q3" s="399" t="s">
        <v>11</v>
      </c>
      <c r="R3" s="395" t="s">
        <v>594</v>
      </c>
      <c r="S3" s="379"/>
    </row>
    <row r="4" spans="1:19" s="97" customFormat="1" ht="72" x14ac:dyDescent="0.2">
      <c r="A4" s="392"/>
      <c r="B4" s="392"/>
      <c r="C4" s="392"/>
      <c r="D4" s="392"/>
      <c r="E4" s="392"/>
      <c r="F4" s="392"/>
      <c r="G4" s="392"/>
      <c r="H4" s="404"/>
      <c r="I4" s="392"/>
      <c r="J4" s="400"/>
      <c r="K4" s="402"/>
      <c r="L4" s="394"/>
      <c r="M4" s="394"/>
      <c r="N4" s="98" t="s">
        <v>171</v>
      </c>
      <c r="O4" s="98" t="s">
        <v>172</v>
      </c>
      <c r="P4" s="98" t="s">
        <v>65</v>
      </c>
      <c r="Q4" s="399"/>
      <c r="R4" s="395"/>
      <c r="S4" s="379"/>
    </row>
    <row r="5" spans="1:19" hidden="1" x14ac:dyDescent="0.55000000000000004">
      <c r="A5" s="99">
        <v>1</v>
      </c>
      <c r="B5" s="100" t="s">
        <v>57</v>
      </c>
      <c r="C5" s="100" t="s">
        <v>173</v>
      </c>
      <c r="D5" s="100" t="s">
        <v>1418</v>
      </c>
      <c r="E5" s="100" t="s">
        <v>174</v>
      </c>
      <c r="F5" s="100" t="s">
        <v>175</v>
      </c>
      <c r="G5" s="100" t="s">
        <v>176</v>
      </c>
      <c r="H5" s="101"/>
      <c r="I5" s="99"/>
      <c r="J5" s="102"/>
      <c r="K5" s="103"/>
      <c r="L5" s="104"/>
      <c r="M5" s="104"/>
      <c r="N5" s="100"/>
      <c r="O5" s="100"/>
      <c r="P5" s="100"/>
    </row>
    <row r="6" spans="1:19" hidden="1" x14ac:dyDescent="0.55000000000000004">
      <c r="A6" s="99">
        <v>2</v>
      </c>
      <c r="B6" s="100" t="s">
        <v>57</v>
      </c>
      <c r="C6" s="100" t="s">
        <v>177</v>
      </c>
      <c r="D6" s="100" t="s">
        <v>1418</v>
      </c>
      <c r="E6" s="100" t="s">
        <v>174</v>
      </c>
      <c r="F6" s="100" t="s">
        <v>178</v>
      </c>
      <c r="G6" s="100" t="s">
        <v>1431</v>
      </c>
      <c r="H6" s="101">
        <v>8185</v>
      </c>
      <c r="I6" s="99">
        <v>5</v>
      </c>
      <c r="J6" s="102">
        <f>บึงกาฬ!F10</f>
        <v>1172874.8799999999</v>
      </c>
      <c r="K6" s="103">
        <f>บึงกาฬ!AI10</f>
        <v>939141.06999999983</v>
      </c>
      <c r="L6" s="104">
        <f>บึงกาฬ!AJ10</f>
        <v>4689592.68</v>
      </c>
      <c r="M6" s="104">
        <f>บึงกาฬ!AK10</f>
        <v>4938289.4000000004</v>
      </c>
      <c r="N6" s="100"/>
      <c r="O6" s="100"/>
      <c r="P6" s="100"/>
      <c r="Q6" s="92">
        <f>L6-M6</f>
        <v>-248696.72000000067</v>
      </c>
      <c r="R6" s="93">
        <f>L6/H6</f>
        <v>572.94962492364073</v>
      </c>
    </row>
    <row r="7" spans="1:19" hidden="1" x14ac:dyDescent="0.55000000000000004">
      <c r="A7" s="99">
        <v>3</v>
      </c>
      <c r="B7" s="100" t="s">
        <v>57</v>
      </c>
      <c r="C7" s="100" t="s">
        <v>180</v>
      </c>
      <c r="D7" s="100" t="s">
        <v>1418</v>
      </c>
      <c r="E7" s="100" t="s">
        <v>174</v>
      </c>
      <c r="F7" s="100" t="s">
        <v>178</v>
      </c>
      <c r="G7" s="100" t="s">
        <v>181</v>
      </c>
      <c r="H7" s="101">
        <v>4332</v>
      </c>
      <c r="I7" s="99">
        <v>3</v>
      </c>
      <c r="J7" s="102">
        <f>บึงกาฬ!F11</f>
        <v>414371.39</v>
      </c>
      <c r="K7" s="103">
        <f>บึงกาฬ!AI11</f>
        <v>358264.91000000003</v>
      </c>
      <c r="L7" s="104">
        <f>บึงกาฬ!AJ11</f>
        <v>3679680.5599999996</v>
      </c>
      <c r="M7" s="104">
        <f>บึงกาฬ!AK11</f>
        <v>2914913.99</v>
      </c>
      <c r="N7" s="100"/>
      <c r="O7" s="100"/>
      <c r="P7" s="100"/>
      <c r="Q7" s="92">
        <f t="shared" ref="Q7:Q70" si="0">L7-M7</f>
        <v>764766.56999999937</v>
      </c>
      <c r="R7" s="93">
        <f t="shared" ref="R7:R70" si="1">L7/H7</f>
        <v>849.41841181902112</v>
      </c>
    </row>
    <row r="8" spans="1:19" hidden="1" x14ac:dyDescent="0.55000000000000004">
      <c r="A8" s="99">
        <v>4</v>
      </c>
      <c r="B8" s="100" t="s">
        <v>57</v>
      </c>
      <c r="C8" s="100" t="s">
        <v>182</v>
      </c>
      <c r="D8" s="100" t="s">
        <v>1418</v>
      </c>
      <c r="E8" s="100" t="s">
        <v>174</v>
      </c>
      <c r="F8" s="100" t="s">
        <v>178</v>
      </c>
      <c r="G8" s="100" t="s">
        <v>183</v>
      </c>
      <c r="H8" s="101">
        <v>2987</v>
      </c>
      <c r="I8" s="99">
        <v>2</v>
      </c>
      <c r="J8" s="102">
        <f>บึงกาฬ!F12</f>
        <v>687501.02</v>
      </c>
      <c r="K8" s="103">
        <f>บึงกาฬ!AI12</f>
        <v>722677.24000000011</v>
      </c>
      <c r="L8" s="104">
        <f>บึงกาฬ!AJ12</f>
        <v>4626295.7</v>
      </c>
      <c r="M8" s="104">
        <f>บึงกาฬ!AK12</f>
        <v>5500594.96</v>
      </c>
      <c r="N8" s="100"/>
      <c r="O8" s="100"/>
      <c r="P8" s="100"/>
      <c r="Q8" s="92">
        <f t="shared" si="0"/>
        <v>-874299.25999999978</v>
      </c>
      <c r="R8" s="93">
        <f t="shared" si="1"/>
        <v>1548.8100770003348</v>
      </c>
    </row>
    <row r="9" spans="1:19" hidden="1" x14ac:dyDescent="0.55000000000000004">
      <c r="A9" s="99">
        <v>5</v>
      </c>
      <c r="B9" s="100" t="s">
        <v>57</v>
      </c>
      <c r="C9" s="100" t="s">
        <v>184</v>
      </c>
      <c r="D9" s="100" t="s">
        <v>1418</v>
      </c>
      <c r="E9" s="100" t="s">
        <v>174</v>
      </c>
      <c r="F9" s="100" t="s">
        <v>178</v>
      </c>
      <c r="G9" s="100" t="s">
        <v>185</v>
      </c>
      <c r="H9" s="101">
        <v>2269</v>
      </c>
      <c r="I9" s="99">
        <v>2</v>
      </c>
      <c r="J9" s="102">
        <f>บึงกาฬ!F13</f>
        <v>1169464.5900000001</v>
      </c>
      <c r="K9" s="103">
        <f>บึงกาฬ!AI13</f>
        <v>749775.45000000019</v>
      </c>
      <c r="L9" s="104">
        <f>บึงกาฬ!AJ13</f>
        <v>2794396.6399999997</v>
      </c>
      <c r="M9" s="104">
        <f>บึงกาฬ!AK13</f>
        <v>3455630.81</v>
      </c>
      <c r="N9" s="100"/>
      <c r="O9" s="100"/>
      <c r="P9" s="100"/>
      <c r="Q9" s="92">
        <f t="shared" si="0"/>
        <v>-661234.17000000039</v>
      </c>
      <c r="R9" s="93">
        <f t="shared" si="1"/>
        <v>1231.55427060379</v>
      </c>
    </row>
    <row r="10" spans="1:19" hidden="1" x14ac:dyDescent="0.55000000000000004">
      <c r="A10" s="99">
        <v>6</v>
      </c>
      <c r="B10" s="100" t="s">
        <v>57</v>
      </c>
      <c r="C10" s="100" t="s">
        <v>186</v>
      </c>
      <c r="D10" s="100" t="s">
        <v>1418</v>
      </c>
      <c r="E10" s="100" t="s">
        <v>174</v>
      </c>
      <c r="F10" s="100" t="s">
        <v>178</v>
      </c>
      <c r="G10" s="100" t="s">
        <v>187</v>
      </c>
      <c r="H10" s="101">
        <v>6836</v>
      </c>
      <c r="I10" s="99">
        <v>5</v>
      </c>
      <c r="J10" s="102">
        <f>บึงกาฬ!F14</f>
        <v>977850.25</v>
      </c>
      <c r="K10" s="103">
        <f>บึงกาฬ!AI14</f>
        <v>519068.24999999988</v>
      </c>
      <c r="L10" s="104">
        <f>บึงกาฬ!AJ14</f>
        <v>3691926.21</v>
      </c>
      <c r="M10" s="104">
        <f>บึงกาฬ!AK14</f>
        <v>4251270.41</v>
      </c>
      <c r="N10" s="100"/>
      <c r="O10" s="100"/>
      <c r="P10" s="100"/>
      <c r="Q10" s="92">
        <f t="shared" si="0"/>
        <v>-559344.20000000019</v>
      </c>
      <c r="R10" s="93">
        <f t="shared" si="1"/>
        <v>540.07112492685781</v>
      </c>
    </row>
    <row r="11" spans="1:19" hidden="1" x14ac:dyDescent="0.55000000000000004">
      <c r="A11" s="99">
        <v>7</v>
      </c>
      <c r="B11" s="100" t="s">
        <v>57</v>
      </c>
      <c r="C11" s="100" t="s">
        <v>188</v>
      </c>
      <c r="D11" s="100" t="s">
        <v>1418</v>
      </c>
      <c r="E11" s="100" t="s">
        <v>174</v>
      </c>
      <c r="F11" s="100" t="s">
        <v>178</v>
      </c>
      <c r="G11" s="100" t="s">
        <v>189</v>
      </c>
      <c r="H11" s="101">
        <v>5382</v>
      </c>
      <c r="I11" s="99">
        <v>4</v>
      </c>
      <c r="J11" s="102">
        <f>บึงกาฬ!F15</f>
        <v>896351.53</v>
      </c>
      <c r="K11" s="103">
        <f>บึงกาฬ!AI15</f>
        <v>991064.94</v>
      </c>
      <c r="L11" s="104">
        <f>บึงกาฬ!AJ15</f>
        <v>3824539.13</v>
      </c>
      <c r="M11" s="104">
        <f>บึงกาฬ!AK15</f>
        <v>3552286.4800000004</v>
      </c>
      <c r="N11" s="100"/>
      <c r="O11" s="100"/>
      <c r="P11" s="100"/>
      <c r="Q11" s="92">
        <f t="shared" si="0"/>
        <v>272252.64999999944</v>
      </c>
      <c r="R11" s="93">
        <f t="shared" si="1"/>
        <v>710.61670940170939</v>
      </c>
    </row>
    <row r="12" spans="1:19" hidden="1" x14ac:dyDescent="0.55000000000000004">
      <c r="A12" s="99">
        <v>8</v>
      </c>
      <c r="B12" s="100" t="s">
        <v>57</v>
      </c>
      <c r="C12" s="100" t="s">
        <v>190</v>
      </c>
      <c r="D12" s="100" t="s">
        <v>1418</v>
      </c>
      <c r="E12" s="100" t="s">
        <v>174</v>
      </c>
      <c r="F12" s="100" t="s">
        <v>178</v>
      </c>
      <c r="G12" s="100" t="s">
        <v>191</v>
      </c>
      <c r="H12" s="101">
        <v>5561</v>
      </c>
      <c r="I12" s="99">
        <v>4</v>
      </c>
      <c r="J12" s="102">
        <f>บึงกาฬ!F16</f>
        <v>457909.59</v>
      </c>
      <c r="K12" s="103">
        <f>บึงกาฬ!AI16</f>
        <v>513049.48</v>
      </c>
      <c r="L12" s="104">
        <f>บึงกาฬ!AJ16</f>
        <v>3177621.73</v>
      </c>
      <c r="M12" s="104">
        <f>บึงกาฬ!AK16</f>
        <v>2992361.53</v>
      </c>
      <c r="N12" s="100"/>
      <c r="O12" s="100"/>
      <c r="P12" s="100"/>
      <c r="Q12" s="92">
        <f t="shared" si="0"/>
        <v>185260.20000000019</v>
      </c>
      <c r="R12" s="93">
        <f t="shared" si="1"/>
        <v>571.41192771084332</v>
      </c>
    </row>
    <row r="13" spans="1:19" hidden="1" x14ac:dyDescent="0.55000000000000004">
      <c r="A13" s="99">
        <v>9</v>
      </c>
      <c r="B13" s="100" t="s">
        <v>57</v>
      </c>
      <c r="C13" s="100" t="s">
        <v>192</v>
      </c>
      <c r="D13" s="100" t="s">
        <v>1418</v>
      </c>
      <c r="E13" s="100" t="s">
        <v>174</v>
      </c>
      <c r="F13" s="100" t="s">
        <v>178</v>
      </c>
      <c r="G13" s="100" t="s">
        <v>193</v>
      </c>
      <c r="H13" s="101">
        <v>3976</v>
      </c>
      <c r="I13" s="99">
        <v>3</v>
      </c>
      <c r="J13" s="102">
        <f>บึงกาฬ!F17</f>
        <v>565501.97</v>
      </c>
      <c r="K13" s="103">
        <f>บึงกาฬ!AI17</f>
        <v>224856.86</v>
      </c>
      <c r="L13" s="104">
        <f>บึงกาฬ!AJ17</f>
        <v>2815985.29</v>
      </c>
      <c r="M13" s="104">
        <f>บึงกาฬ!AK17</f>
        <v>2537964.7400000002</v>
      </c>
      <c r="N13" s="100"/>
      <c r="O13" s="100"/>
      <c r="P13" s="100"/>
      <c r="Q13" s="92">
        <f t="shared" si="0"/>
        <v>278020.54999999981</v>
      </c>
      <c r="R13" s="93">
        <f t="shared" si="1"/>
        <v>708.24579728370225</v>
      </c>
    </row>
    <row r="14" spans="1:19" hidden="1" x14ac:dyDescent="0.55000000000000004">
      <c r="A14" s="99">
        <v>10</v>
      </c>
      <c r="B14" s="100" t="s">
        <v>57</v>
      </c>
      <c r="C14" s="100" t="s">
        <v>194</v>
      </c>
      <c r="D14" s="100" t="s">
        <v>1418</v>
      </c>
      <c r="E14" s="100" t="s">
        <v>174</v>
      </c>
      <c r="F14" s="100" t="s">
        <v>178</v>
      </c>
      <c r="G14" s="100" t="s">
        <v>195</v>
      </c>
      <c r="H14" s="101">
        <v>2661</v>
      </c>
      <c r="I14" s="99">
        <v>2</v>
      </c>
      <c r="J14" s="102">
        <f>บึงกาฬ!F18</f>
        <v>396566.48</v>
      </c>
      <c r="K14" s="103">
        <f>บึงกาฬ!AI18</f>
        <v>286088.74</v>
      </c>
      <c r="L14" s="104">
        <f>บึงกาฬ!AJ18</f>
        <v>2599809.7200000002</v>
      </c>
      <c r="M14" s="104">
        <f>บึงกาฬ!AK18</f>
        <v>2921701.92</v>
      </c>
      <c r="N14" s="100"/>
      <c r="O14" s="100"/>
      <c r="P14" s="100"/>
      <c r="Q14" s="92">
        <f t="shared" si="0"/>
        <v>-321892.19999999972</v>
      </c>
      <c r="R14" s="93">
        <f t="shared" si="1"/>
        <v>977.00478015783551</v>
      </c>
    </row>
    <row r="15" spans="1:19" hidden="1" x14ac:dyDescent="0.55000000000000004">
      <c r="A15" s="99">
        <v>11</v>
      </c>
      <c r="B15" s="100" t="s">
        <v>57</v>
      </c>
      <c r="C15" s="100" t="s">
        <v>196</v>
      </c>
      <c r="D15" s="100" t="s">
        <v>1418</v>
      </c>
      <c r="E15" s="100" t="s">
        <v>174</v>
      </c>
      <c r="F15" s="100" t="s">
        <v>178</v>
      </c>
      <c r="G15" s="100" t="s">
        <v>197</v>
      </c>
      <c r="H15" s="101">
        <v>4126</v>
      </c>
      <c r="I15" s="99">
        <v>3</v>
      </c>
      <c r="J15" s="102">
        <f>บึงกาฬ!F19</f>
        <v>600181.48</v>
      </c>
      <c r="K15" s="103">
        <f>บึงกาฬ!AI19</f>
        <v>-176286.14</v>
      </c>
      <c r="L15" s="104">
        <f>บึงกาฬ!AJ19</f>
        <v>3151541.3</v>
      </c>
      <c r="M15" s="104">
        <f>บึงกาฬ!AK19</f>
        <v>3330154.23</v>
      </c>
      <c r="N15" s="100"/>
      <c r="O15" s="100"/>
      <c r="P15" s="100"/>
      <c r="Q15" s="92">
        <f t="shared" si="0"/>
        <v>-178612.93000000017</v>
      </c>
      <c r="R15" s="93">
        <f t="shared" si="1"/>
        <v>763.82484246243325</v>
      </c>
    </row>
    <row r="16" spans="1:19" hidden="1" x14ac:dyDescent="0.55000000000000004">
      <c r="A16" s="99">
        <v>12</v>
      </c>
      <c r="B16" s="100" t="s">
        <v>57</v>
      </c>
      <c r="C16" s="100" t="s">
        <v>198</v>
      </c>
      <c r="D16" s="100" t="s">
        <v>1418</v>
      </c>
      <c r="E16" s="100" t="s">
        <v>174</v>
      </c>
      <c r="F16" s="100" t="s">
        <v>178</v>
      </c>
      <c r="G16" s="100" t="s">
        <v>199</v>
      </c>
      <c r="H16" s="101">
        <v>7075</v>
      </c>
      <c r="I16" s="99">
        <v>5</v>
      </c>
      <c r="J16" s="102">
        <f>บึงกาฬ!F20</f>
        <v>903403.68</v>
      </c>
      <c r="K16" s="103">
        <f>บึงกาฬ!AI20</f>
        <v>601465.69999999995</v>
      </c>
      <c r="L16" s="104">
        <f>บึงกาฬ!AJ20</f>
        <v>4466845.5999999996</v>
      </c>
      <c r="M16" s="104">
        <f>บึงกาฬ!AK20</f>
        <v>4526737.68</v>
      </c>
      <c r="N16" s="100"/>
      <c r="O16" s="100"/>
      <c r="P16" s="100"/>
      <c r="Q16" s="92">
        <f t="shared" si="0"/>
        <v>-59892.080000000075</v>
      </c>
      <c r="R16" s="93">
        <f t="shared" si="1"/>
        <v>631.35626855123667</v>
      </c>
    </row>
    <row r="17" spans="1:18" hidden="1" x14ac:dyDescent="0.55000000000000004">
      <c r="A17" s="99">
        <v>13</v>
      </c>
      <c r="B17" s="100" t="s">
        <v>57</v>
      </c>
      <c r="C17" s="100" t="s">
        <v>200</v>
      </c>
      <c r="D17" s="100" t="s">
        <v>1418</v>
      </c>
      <c r="E17" s="100" t="s">
        <v>174</v>
      </c>
      <c r="F17" s="100" t="s">
        <v>178</v>
      </c>
      <c r="G17" s="100" t="s">
        <v>201</v>
      </c>
      <c r="H17" s="101">
        <v>4195</v>
      </c>
      <c r="I17" s="99">
        <v>3</v>
      </c>
      <c r="J17" s="102">
        <f>บึงกาฬ!F21</f>
        <v>190478.66</v>
      </c>
      <c r="K17" s="103">
        <f>บึงกาฬ!AI21</f>
        <v>14049.530000000028</v>
      </c>
      <c r="L17" s="104">
        <f>บึงกาฬ!AJ21</f>
        <v>3174713.05</v>
      </c>
      <c r="M17" s="104">
        <f>บึงกาฬ!AK21</f>
        <v>3752592.84</v>
      </c>
      <c r="N17" s="100"/>
      <c r="O17" s="100"/>
      <c r="P17" s="100"/>
      <c r="Q17" s="92">
        <f t="shared" si="0"/>
        <v>-577879.79</v>
      </c>
      <c r="R17" s="93">
        <f t="shared" si="1"/>
        <v>756.78499404052434</v>
      </c>
    </row>
    <row r="18" spans="1:18" hidden="1" x14ac:dyDescent="0.55000000000000004">
      <c r="A18" s="99">
        <v>14</v>
      </c>
      <c r="B18" s="100" t="s">
        <v>57</v>
      </c>
      <c r="C18" s="100" t="s">
        <v>202</v>
      </c>
      <c r="D18" s="100" t="s">
        <v>1418</v>
      </c>
      <c r="E18" s="100" t="s">
        <v>174</v>
      </c>
      <c r="F18" s="100" t="s">
        <v>178</v>
      </c>
      <c r="G18" s="100" t="s">
        <v>203</v>
      </c>
      <c r="H18" s="101">
        <v>3963</v>
      </c>
      <c r="I18" s="99">
        <v>3</v>
      </c>
      <c r="J18" s="102">
        <f>บึงกาฬ!F22</f>
        <v>882985.33</v>
      </c>
      <c r="K18" s="103">
        <f>บึงกาฬ!AI22</f>
        <v>985466.3899999999</v>
      </c>
      <c r="L18" s="104">
        <f>บึงกาฬ!AJ22</f>
        <v>2043155.85</v>
      </c>
      <c r="M18" s="104">
        <f>บึงกาฬ!AK22</f>
        <v>2248875.9500000002</v>
      </c>
      <c r="N18" s="100"/>
      <c r="O18" s="100"/>
      <c r="P18" s="100"/>
      <c r="Q18" s="92">
        <f t="shared" si="0"/>
        <v>-205720.10000000009</v>
      </c>
      <c r="R18" s="93">
        <f t="shared" si="1"/>
        <v>515.55787282361848</v>
      </c>
    </row>
    <row r="19" spans="1:18" hidden="1" x14ac:dyDescent="0.55000000000000004">
      <c r="A19" s="99">
        <v>15</v>
      </c>
      <c r="B19" s="100" t="s">
        <v>57</v>
      </c>
      <c r="C19" s="100" t="s">
        <v>204</v>
      </c>
      <c r="D19" s="100" t="s">
        <v>1418</v>
      </c>
      <c r="E19" s="100" t="s">
        <v>174</v>
      </c>
      <c r="F19" s="100" t="s">
        <v>178</v>
      </c>
      <c r="G19" s="100" t="s">
        <v>205</v>
      </c>
      <c r="H19" s="101">
        <v>1183</v>
      </c>
      <c r="I19" s="99">
        <v>1</v>
      </c>
      <c r="J19" s="102">
        <f>บึงกาฬ!F23</f>
        <v>584513.52</v>
      </c>
      <c r="K19" s="103">
        <f>บึงกาฬ!AI23</f>
        <v>382845.62000000005</v>
      </c>
      <c r="L19" s="104">
        <f>บึงกาฬ!AJ23</f>
        <v>2357443.7800000003</v>
      </c>
      <c r="M19" s="104">
        <f>บึงกาฬ!AK23</f>
        <v>2704880.83</v>
      </c>
      <c r="N19" s="100"/>
      <c r="O19" s="100"/>
      <c r="P19" s="100"/>
      <c r="Q19" s="92">
        <f t="shared" si="0"/>
        <v>-347437.04999999981</v>
      </c>
      <c r="R19" s="93">
        <f t="shared" si="1"/>
        <v>1992.7673541842776</v>
      </c>
    </row>
    <row r="20" spans="1:18" s="111" customFormat="1" hidden="1" x14ac:dyDescent="0.55000000000000004">
      <c r="A20" s="105">
        <v>1</v>
      </c>
      <c r="B20" s="106" t="s">
        <v>57</v>
      </c>
      <c r="C20" s="106"/>
      <c r="D20" s="106"/>
      <c r="E20" s="106" t="s">
        <v>75</v>
      </c>
      <c r="F20" s="106"/>
      <c r="G20" s="106" t="s">
        <v>206</v>
      </c>
      <c r="H20" s="107">
        <f>SUM(H5:H19)</f>
        <v>62731</v>
      </c>
      <c r="I20" s="105"/>
      <c r="J20" s="108">
        <f>SUM(J5:J19)</f>
        <v>9899954.3699999992</v>
      </c>
      <c r="K20" s="108">
        <f>SUM(K5:K19)</f>
        <v>7111528.040000001</v>
      </c>
      <c r="L20" s="108">
        <f>SUM(L5:L19)</f>
        <v>47093547.239999995</v>
      </c>
      <c r="M20" s="108">
        <f>SUM(M5:M19)</f>
        <v>49628255.769999996</v>
      </c>
      <c r="N20" s="106">
        <v>14</v>
      </c>
      <c r="O20" s="106">
        <v>14</v>
      </c>
      <c r="P20" s="106">
        <f>N20-O20</f>
        <v>0</v>
      </c>
      <c r="Q20" s="109">
        <f t="shared" si="0"/>
        <v>-2534708.5300000012</v>
      </c>
      <c r="R20" s="110">
        <f>L20/H20</f>
        <v>750.7220870064242</v>
      </c>
    </row>
    <row r="21" spans="1:18" hidden="1" x14ac:dyDescent="0.55000000000000004">
      <c r="A21" s="99">
        <v>1</v>
      </c>
      <c r="B21" s="100" t="s">
        <v>57</v>
      </c>
      <c r="C21" s="100" t="s">
        <v>177</v>
      </c>
      <c r="D21" s="100" t="s">
        <v>92</v>
      </c>
      <c r="E21" s="100" t="s">
        <v>207</v>
      </c>
      <c r="F21" s="100" t="s">
        <v>208</v>
      </c>
      <c r="G21" s="100" t="s">
        <v>209</v>
      </c>
      <c r="H21" s="101"/>
      <c r="I21" s="99"/>
      <c r="J21" s="102"/>
      <c r="K21" s="103"/>
      <c r="L21" s="104"/>
      <c r="M21" s="104"/>
      <c r="N21" s="100"/>
      <c r="O21" s="100"/>
      <c r="P21" s="100"/>
    </row>
    <row r="22" spans="1:18" hidden="1" x14ac:dyDescent="0.55000000000000004">
      <c r="A22" s="99">
        <v>2</v>
      </c>
      <c r="B22" s="100" t="s">
        <v>57</v>
      </c>
      <c r="C22" s="100" t="s">
        <v>180</v>
      </c>
      <c r="D22" s="100" t="s">
        <v>92</v>
      </c>
      <c r="E22" s="100" t="s">
        <v>207</v>
      </c>
      <c r="F22" s="100" t="s">
        <v>178</v>
      </c>
      <c r="G22" s="100" t="s">
        <v>210</v>
      </c>
      <c r="H22" s="101">
        <v>6164</v>
      </c>
      <c r="I22" s="99">
        <v>5</v>
      </c>
      <c r="J22" s="102">
        <f>บึงกาฬ!F24</f>
        <v>245665.51</v>
      </c>
      <c r="K22" s="103">
        <f>บึงกาฬ!AI24</f>
        <v>296868.98</v>
      </c>
      <c r="L22" s="104">
        <f>บึงกาฬ!AJ24</f>
        <v>4509807</v>
      </c>
      <c r="M22" s="104">
        <f>บึงกาฬ!AK24</f>
        <v>4547104.88</v>
      </c>
      <c r="N22" s="100"/>
      <c r="O22" s="100"/>
      <c r="P22" s="100"/>
      <c r="Q22" s="92">
        <f t="shared" si="0"/>
        <v>-37297.879999999888</v>
      </c>
      <c r="R22" s="93">
        <f t="shared" si="1"/>
        <v>731.63643737832581</v>
      </c>
    </row>
    <row r="23" spans="1:18" hidden="1" x14ac:dyDescent="0.55000000000000004">
      <c r="A23" s="99">
        <v>3</v>
      </c>
      <c r="B23" s="100" t="s">
        <v>57</v>
      </c>
      <c r="C23" s="100" t="s">
        <v>182</v>
      </c>
      <c r="D23" s="100" t="s">
        <v>92</v>
      </c>
      <c r="E23" s="100" t="s">
        <v>207</v>
      </c>
      <c r="F23" s="100" t="s">
        <v>178</v>
      </c>
      <c r="G23" s="100" t="s">
        <v>211</v>
      </c>
      <c r="H23" s="101">
        <v>4337</v>
      </c>
      <c r="I23" s="99">
        <v>3</v>
      </c>
      <c r="J23" s="102">
        <f>บึงกาฬ!F25</f>
        <v>198152.24</v>
      </c>
      <c r="K23" s="103">
        <f>บึงกาฬ!AI25</f>
        <v>202311.63</v>
      </c>
      <c r="L23" s="104">
        <f>บึงกาฬ!AJ25</f>
        <v>3648220.4400000004</v>
      </c>
      <c r="M23" s="104">
        <f>บึงกาฬ!AK25</f>
        <v>3673076.42</v>
      </c>
      <c r="N23" s="100"/>
      <c r="O23" s="100"/>
      <c r="P23" s="100"/>
      <c r="Q23" s="92">
        <f t="shared" si="0"/>
        <v>-24855.979999999516</v>
      </c>
      <c r="R23" s="93">
        <f t="shared" si="1"/>
        <v>841.18525247867194</v>
      </c>
    </row>
    <row r="24" spans="1:18" hidden="1" x14ac:dyDescent="0.55000000000000004">
      <c r="A24" s="99">
        <v>4</v>
      </c>
      <c r="B24" s="100" t="s">
        <v>57</v>
      </c>
      <c r="C24" s="100" t="s">
        <v>184</v>
      </c>
      <c r="D24" s="100" t="s">
        <v>92</v>
      </c>
      <c r="E24" s="100" t="s">
        <v>207</v>
      </c>
      <c r="F24" s="100" t="s">
        <v>178</v>
      </c>
      <c r="G24" s="100" t="s">
        <v>212</v>
      </c>
      <c r="H24" s="101">
        <v>3695</v>
      </c>
      <c r="I24" s="99">
        <v>3</v>
      </c>
      <c r="J24" s="102">
        <f>บึงกาฬ!F26</f>
        <v>45066.98</v>
      </c>
      <c r="K24" s="103">
        <f>บึงกาฬ!AI26</f>
        <v>-239010.43000000002</v>
      </c>
      <c r="L24" s="104">
        <f>บึงกาฬ!AJ26</f>
        <v>1687069.3900000001</v>
      </c>
      <c r="M24" s="104">
        <f>บึงกาฬ!AK26</f>
        <v>2103248.7600000002</v>
      </c>
      <c r="N24" s="100"/>
      <c r="O24" s="100"/>
      <c r="P24" s="100"/>
      <c r="Q24" s="92">
        <f t="shared" si="0"/>
        <v>-416179.37000000011</v>
      </c>
      <c r="R24" s="93">
        <f t="shared" si="1"/>
        <v>456.58170230040599</v>
      </c>
    </row>
    <row r="25" spans="1:18" hidden="1" x14ac:dyDescent="0.55000000000000004">
      <c r="A25" s="99">
        <v>5</v>
      </c>
      <c r="B25" s="100" t="s">
        <v>57</v>
      </c>
      <c r="C25" s="100" t="s">
        <v>186</v>
      </c>
      <c r="D25" s="100" t="s">
        <v>92</v>
      </c>
      <c r="E25" s="100" t="s">
        <v>207</v>
      </c>
      <c r="F25" s="100" t="s">
        <v>178</v>
      </c>
      <c r="G25" s="100" t="s">
        <v>213</v>
      </c>
      <c r="H25" s="101">
        <v>4281</v>
      </c>
      <c r="I25" s="99">
        <v>3</v>
      </c>
      <c r="J25" s="102">
        <f>บึงกาฬ!F27</f>
        <v>248436.56</v>
      </c>
      <c r="K25" s="103">
        <f>บึงกาฬ!AI27</f>
        <v>-127743.85</v>
      </c>
      <c r="L25" s="104">
        <f>บึงกาฬ!AJ27</f>
        <v>3003728.44</v>
      </c>
      <c r="M25" s="104">
        <f>บึงกาฬ!AK27</f>
        <v>3559584.7700000005</v>
      </c>
      <c r="N25" s="100"/>
      <c r="O25" s="100"/>
      <c r="P25" s="100"/>
      <c r="Q25" s="92">
        <f t="shared" si="0"/>
        <v>-555856.33000000054</v>
      </c>
      <c r="R25" s="93">
        <f t="shared" si="1"/>
        <v>701.64177528614812</v>
      </c>
    </row>
    <row r="26" spans="1:18" hidden="1" x14ac:dyDescent="0.55000000000000004">
      <c r="A26" s="99">
        <v>6</v>
      </c>
      <c r="B26" s="100" t="s">
        <v>57</v>
      </c>
      <c r="C26" s="100" t="s">
        <v>188</v>
      </c>
      <c r="D26" s="100" t="s">
        <v>92</v>
      </c>
      <c r="E26" s="100" t="s">
        <v>207</v>
      </c>
      <c r="F26" s="100" t="s">
        <v>178</v>
      </c>
      <c r="G26" s="100" t="s">
        <v>214</v>
      </c>
      <c r="H26" s="101">
        <v>2675</v>
      </c>
      <c r="I26" s="99">
        <v>2</v>
      </c>
      <c r="J26" s="102">
        <f>บึงกาฬ!F28</f>
        <v>66247.78</v>
      </c>
      <c r="K26" s="103">
        <f>บึงกาฬ!AI28</f>
        <v>84753.659999999989</v>
      </c>
      <c r="L26" s="104">
        <f>บึงกาฬ!AJ28</f>
        <v>1815014.2100000002</v>
      </c>
      <c r="M26" s="104">
        <f>บึงกาฬ!AK28</f>
        <v>2089567.8900000001</v>
      </c>
      <c r="N26" s="100"/>
      <c r="O26" s="100"/>
      <c r="P26" s="100"/>
      <c r="Q26" s="92">
        <f t="shared" si="0"/>
        <v>-274553.67999999993</v>
      </c>
      <c r="R26" s="93">
        <f t="shared" si="1"/>
        <v>678.50998504672907</v>
      </c>
    </row>
    <row r="27" spans="1:18" x14ac:dyDescent="0.55000000000000004">
      <c r="A27" s="99">
        <v>7</v>
      </c>
      <c r="B27" s="100" t="s">
        <v>57</v>
      </c>
      <c r="C27" s="100" t="s">
        <v>190</v>
      </c>
      <c r="D27" s="100" t="s">
        <v>92</v>
      </c>
      <c r="E27" s="100" t="s">
        <v>207</v>
      </c>
      <c r="F27" s="100" t="s">
        <v>178</v>
      </c>
      <c r="G27" s="100" t="s">
        <v>215</v>
      </c>
      <c r="H27" s="101">
        <v>3198</v>
      </c>
      <c r="I27" s="99">
        <v>3</v>
      </c>
      <c r="J27" s="102">
        <f>บึงกาฬ!F29</f>
        <v>193718.83</v>
      </c>
      <c r="K27" s="103">
        <f>บึงกาฬ!AI29</f>
        <v>-2241503.65</v>
      </c>
      <c r="L27" s="104">
        <f>บึงกาฬ!AJ29</f>
        <v>1682734.7099999997</v>
      </c>
      <c r="M27" s="104">
        <f>บึงกาฬ!AK29</f>
        <v>2318314.9700000002</v>
      </c>
      <c r="N27" s="100"/>
      <c r="O27" s="100"/>
      <c r="P27" s="100"/>
      <c r="Q27" s="92">
        <f t="shared" si="0"/>
        <v>-635580.26000000047</v>
      </c>
      <c r="R27" s="93">
        <f t="shared" si="1"/>
        <v>526.18346153846142</v>
      </c>
    </row>
    <row r="28" spans="1:18" hidden="1" x14ac:dyDescent="0.55000000000000004">
      <c r="A28" s="99">
        <v>8</v>
      </c>
      <c r="B28" s="100" t="s">
        <v>57</v>
      </c>
      <c r="C28" s="100" t="s">
        <v>192</v>
      </c>
      <c r="D28" s="100" t="s">
        <v>92</v>
      </c>
      <c r="E28" s="100" t="s">
        <v>207</v>
      </c>
      <c r="F28" s="100" t="s">
        <v>178</v>
      </c>
      <c r="G28" s="100" t="s">
        <v>216</v>
      </c>
      <c r="H28" s="101">
        <v>1853</v>
      </c>
      <c r="I28" s="99">
        <v>2</v>
      </c>
      <c r="J28" s="102">
        <f>บึงกาฬ!F30</f>
        <v>249313.37</v>
      </c>
      <c r="K28" s="103">
        <f>บึงกาฬ!AI30</f>
        <v>80279.609999999986</v>
      </c>
      <c r="L28" s="104">
        <f>บึงกาฬ!AJ30</f>
        <v>1598313.78</v>
      </c>
      <c r="M28" s="104">
        <f>บึงกาฬ!AK30</f>
        <v>1819662.54</v>
      </c>
      <c r="N28" s="100"/>
      <c r="O28" s="100"/>
      <c r="P28" s="100"/>
      <c r="Q28" s="92">
        <f t="shared" si="0"/>
        <v>-221348.76</v>
      </c>
      <c r="R28" s="93">
        <f t="shared" si="1"/>
        <v>862.55465731246625</v>
      </c>
    </row>
    <row r="29" spans="1:18" hidden="1" x14ac:dyDescent="0.55000000000000004">
      <c r="A29" s="99">
        <v>9</v>
      </c>
      <c r="B29" s="100" t="s">
        <v>57</v>
      </c>
      <c r="C29" s="100" t="s">
        <v>194</v>
      </c>
      <c r="D29" s="100" t="s">
        <v>92</v>
      </c>
      <c r="E29" s="100" t="s">
        <v>207</v>
      </c>
      <c r="F29" s="100" t="s">
        <v>178</v>
      </c>
      <c r="G29" s="100" t="s">
        <v>217</v>
      </c>
      <c r="H29" s="101">
        <v>2837</v>
      </c>
      <c r="I29" s="99">
        <v>2</v>
      </c>
      <c r="J29" s="102">
        <f>บึงกาฬ!F31</f>
        <v>137906.84</v>
      </c>
      <c r="K29" s="103">
        <f>บึงกาฬ!AI31</f>
        <v>-75082.37</v>
      </c>
      <c r="L29" s="104">
        <f>บึงกาฬ!AJ31</f>
        <v>2916049.58</v>
      </c>
      <c r="M29" s="104">
        <f>บึงกาฬ!AK31</f>
        <v>3179241.79</v>
      </c>
      <c r="N29" s="100"/>
      <c r="O29" s="100"/>
      <c r="P29" s="100"/>
      <c r="Q29" s="92">
        <f t="shared" si="0"/>
        <v>-263192.20999999996</v>
      </c>
      <c r="R29" s="93">
        <f t="shared" si="1"/>
        <v>1027.8637927388086</v>
      </c>
    </row>
    <row r="30" spans="1:18" hidden="1" x14ac:dyDescent="0.55000000000000004">
      <c r="A30" s="99">
        <v>10</v>
      </c>
      <c r="B30" s="100" t="s">
        <v>57</v>
      </c>
      <c r="C30" s="100" t="s">
        <v>177</v>
      </c>
      <c r="D30" s="100" t="s">
        <v>92</v>
      </c>
      <c r="E30" s="100" t="s">
        <v>207</v>
      </c>
      <c r="F30" s="100" t="s">
        <v>178</v>
      </c>
      <c r="G30" s="100" t="s">
        <v>218</v>
      </c>
      <c r="H30" s="101">
        <v>6949</v>
      </c>
      <c r="I30" s="99">
        <v>5</v>
      </c>
      <c r="J30" s="102">
        <f>บึงกาฬ!F32</f>
        <v>457852.73</v>
      </c>
      <c r="K30" s="103">
        <f>บึงกาฬ!AI32</f>
        <v>106733.72999999998</v>
      </c>
      <c r="L30" s="104">
        <f>บึงกาฬ!AJ32</f>
        <v>5222963.4000000004</v>
      </c>
      <c r="M30" s="104">
        <f>บึงกาฬ!AK32</f>
        <v>6136951.0399999991</v>
      </c>
      <c r="N30" s="100"/>
      <c r="O30" s="100"/>
      <c r="P30" s="100"/>
      <c r="Q30" s="92">
        <f t="shared" si="0"/>
        <v>-913987.63999999873</v>
      </c>
      <c r="R30" s="93">
        <f t="shared" si="1"/>
        <v>751.61367103180316</v>
      </c>
    </row>
    <row r="31" spans="1:18" hidden="1" x14ac:dyDescent="0.55000000000000004">
      <c r="A31" s="99">
        <v>11</v>
      </c>
      <c r="B31" s="100" t="s">
        <v>57</v>
      </c>
      <c r="C31" s="100" t="s">
        <v>177</v>
      </c>
      <c r="D31" s="100" t="s">
        <v>92</v>
      </c>
      <c r="E31" s="100" t="s">
        <v>207</v>
      </c>
      <c r="F31" s="100" t="s">
        <v>178</v>
      </c>
      <c r="G31" s="100" t="s">
        <v>219</v>
      </c>
      <c r="H31" s="101">
        <v>5245</v>
      </c>
      <c r="I31" s="99">
        <v>4</v>
      </c>
      <c r="J31" s="102">
        <f>บึงกาฬ!F33</f>
        <v>61177.79</v>
      </c>
      <c r="K31" s="103">
        <f>บึงกาฬ!AI33</f>
        <v>68666.53</v>
      </c>
      <c r="L31" s="104">
        <f>บึงกาฬ!AJ33</f>
        <v>3594275.85</v>
      </c>
      <c r="M31" s="104">
        <f>บึงกาฬ!AK33</f>
        <v>3670237.58</v>
      </c>
      <c r="N31" s="100"/>
      <c r="O31" s="100"/>
      <c r="P31" s="100"/>
      <c r="Q31" s="92">
        <f t="shared" si="0"/>
        <v>-75961.729999999981</v>
      </c>
      <c r="R31" s="93">
        <f t="shared" si="1"/>
        <v>685.27661582459484</v>
      </c>
    </row>
    <row r="32" spans="1:18" hidden="1" x14ac:dyDescent="0.55000000000000004">
      <c r="A32" s="99">
        <v>12</v>
      </c>
      <c r="B32" s="100" t="s">
        <v>57</v>
      </c>
      <c r="C32" s="100" t="s">
        <v>177</v>
      </c>
      <c r="D32" s="100" t="s">
        <v>92</v>
      </c>
      <c r="E32" s="100" t="s">
        <v>207</v>
      </c>
      <c r="F32" s="100" t="s">
        <v>178</v>
      </c>
      <c r="G32" s="100" t="s">
        <v>220</v>
      </c>
      <c r="H32" s="101">
        <v>4916</v>
      </c>
      <c r="I32" s="99">
        <v>4</v>
      </c>
      <c r="J32" s="102">
        <f>บึงกาฬ!F34</f>
        <v>185558.53</v>
      </c>
      <c r="K32" s="103">
        <f>บึงกาฬ!AI34</f>
        <v>668952.93000000005</v>
      </c>
      <c r="L32" s="104">
        <f>บึงกาฬ!AJ34</f>
        <v>2235822.29</v>
      </c>
      <c r="M32" s="104">
        <f>บึงกาฬ!AK34</f>
        <v>1995392.0899999999</v>
      </c>
      <c r="N32" s="100"/>
      <c r="O32" s="100"/>
      <c r="P32" s="100"/>
      <c r="Q32" s="92">
        <f t="shared" si="0"/>
        <v>240430.20000000019</v>
      </c>
      <c r="R32" s="93">
        <f t="shared" si="1"/>
        <v>454.80518510984541</v>
      </c>
    </row>
    <row r="33" spans="1:18" hidden="1" x14ac:dyDescent="0.55000000000000004">
      <c r="A33" s="99">
        <v>13</v>
      </c>
      <c r="B33" s="100" t="s">
        <v>57</v>
      </c>
      <c r="C33" s="100" t="s">
        <v>177</v>
      </c>
      <c r="D33" s="100" t="s">
        <v>92</v>
      </c>
      <c r="E33" s="100" t="s">
        <v>207</v>
      </c>
      <c r="F33" s="100" t="s">
        <v>178</v>
      </c>
      <c r="G33" s="100" t="s">
        <v>221</v>
      </c>
      <c r="H33" s="101">
        <v>1492</v>
      </c>
      <c r="I33" s="99">
        <v>1</v>
      </c>
      <c r="J33" s="102">
        <f>บึงกาฬ!F35</f>
        <v>208910.68</v>
      </c>
      <c r="K33" s="103">
        <f>บึงกาฬ!AI35</f>
        <v>129175.20000000001</v>
      </c>
      <c r="L33" s="104">
        <f>บึงกาฬ!AJ35</f>
        <v>2029978.07</v>
      </c>
      <c r="M33" s="104">
        <f>บึงกาฬ!AK35</f>
        <v>2263790.14</v>
      </c>
      <c r="N33" s="100"/>
      <c r="O33" s="100"/>
      <c r="P33" s="100"/>
      <c r="Q33" s="92">
        <f t="shared" si="0"/>
        <v>-233812.07000000007</v>
      </c>
      <c r="R33" s="93">
        <f t="shared" si="1"/>
        <v>1360.5751139410188</v>
      </c>
    </row>
    <row r="34" spans="1:18" s="111" customFormat="1" hidden="1" x14ac:dyDescent="0.55000000000000004">
      <c r="A34" s="105">
        <v>2</v>
      </c>
      <c r="B34" s="106" t="s">
        <v>57</v>
      </c>
      <c r="C34" s="106"/>
      <c r="D34" s="106"/>
      <c r="E34" s="106" t="s">
        <v>75</v>
      </c>
      <c r="F34" s="106"/>
      <c r="G34" s="106" t="s">
        <v>222</v>
      </c>
      <c r="H34" s="112">
        <f>SUM(H22:H33)</f>
        <v>47642</v>
      </c>
      <c r="I34" s="105"/>
      <c r="J34" s="108">
        <f>SUM(J21:J33)</f>
        <v>2298007.8400000003</v>
      </c>
      <c r="K34" s="108">
        <f>SUM(K21:K33)</f>
        <v>-1045598.03</v>
      </c>
      <c r="L34" s="108">
        <f>SUM(L21:L33)</f>
        <v>33943977.159999996</v>
      </c>
      <c r="M34" s="108">
        <f>SUM(M21:M33)</f>
        <v>37356172.870000005</v>
      </c>
      <c r="N34" s="106">
        <v>12</v>
      </c>
      <c r="O34" s="106">
        <v>12</v>
      </c>
      <c r="P34" s="106">
        <f>N34-O34</f>
        <v>0</v>
      </c>
      <c r="Q34" s="109">
        <f t="shared" si="0"/>
        <v>-3412195.7100000083</v>
      </c>
      <c r="R34" s="110">
        <f>L34/H34</f>
        <v>712.48010494941434</v>
      </c>
    </row>
    <row r="35" spans="1:18" hidden="1" x14ac:dyDescent="0.55000000000000004">
      <c r="A35" s="99">
        <v>1</v>
      </c>
      <c r="B35" s="100" t="s">
        <v>57</v>
      </c>
      <c r="C35" s="100" t="s">
        <v>180</v>
      </c>
      <c r="D35" s="100" t="s">
        <v>85</v>
      </c>
      <c r="E35" s="100" t="s">
        <v>223</v>
      </c>
      <c r="F35" s="100" t="s">
        <v>208</v>
      </c>
      <c r="G35" s="100" t="s">
        <v>224</v>
      </c>
      <c r="H35" s="101"/>
      <c r="I35" s="99"/>
      <c r="J35" s="102"/>
      <c r="K35" s="103"/>
      <c r="L35" s="104"/>
      <c r="M35" s="104"/>
      <c r="N35" s="100"/>
      <c r="O35" s="100"/>
      <c r="P35" s="100"/>
    </row>
    <row r="36" spans="1:18" hidden="1" x14ac:dyDescent="0.55000000000000004">
      <c r="A36" s="99">
        <v>2</v>
      </c>
      <c r="B36" s="100" t="s">
        <v>57</v>
      </c>
      <c r="C36" s="100" t="s">
        <v>180</v>
      </c>
      <c r="D36" s="100" t="s">
        <v>85</v>
      </c>
      <c r="E36" s="100" t="s">
        <v>223</v>
      </c>
      <c r="F36" s="100" t="s">
        <v>178</v>
      </c>
      <c r="G36" s="100" t="s">
        <v>225</v>
      </c>
      <c r="H36" s="101">
        <v>6263</v>
      </c>
      <c r="I36" s="99">
        <v>5</v>
      </c>
      <c r="J36" s="102">
        <f>บึงกาฬ!F36</f>
        <v>990468.29</v>
      </c>
      <c r="K36" s="103">
        <f>บึงกาฬ!AI36</f>
        <v>552282.85</v>
      </c>
      <c r="L36" s="104">
        <f>บึงกาฬ!AJ36</f>
        <v>3550783.3</v>
      </c>
      <c r="M36" s="104">
        <f>บึงกาฬ!AK36</f>
        <v>4064509.36</v>
      </c>
      <c r="N36" s="100"/>
      <c r="O36" s="100"/>
      <c r="P36" s="100"/>
      <c r="Q36" s="92">
        <f t="shared" si="0"/>
        <v>-513726.06000000006</v>
      </c>
      <c r="R36" s="93">
        <f t="shared" si="1"/>
        <v>566.94608015328117</v>
      </c>
    </row>
    <row r="37" spans="1:18" hidden="1" x14ac:dyDescent="0.55000000000000004">
      <c r="A37" s="99">
        <v>3</v>
      </c>
      <c r="B37" s="100" t="s">
        <v>57</v>
      </c>
      <c r="C37" s="100" t="s">
        <v>180</v>
      </c>
      <c r="D37" s="100" t="s">
        <v>85</v>
      </c>
      <c r="E37" s="100" t="s">
        <v>223</v>
      </c>
      <c r="F37" s="100" t="s">
        <v>178</v>
      </c>
      <c r="G37" s="100" t="s">
        <v>226</v>
      </c>
      <c r="H37" s="101">
        <v>4267</v>
      </c>
      <c r="I37" s="99">
        <v>3</v>
      </c>
      <c r="J37" s="102">
        <f>บึงกาฬ!F37</f>
        <v>752826.14</v>
      </c>
      <c r="K37" s="103">
        <f>บึงกาฬ!AI37</f>
        <v>756957.29</v>
      </c>
      <c r="L37" s="104">
        <f>บึงกาฬ!AJ37</f>
        <v>2115759.46</v>
      </c>
      <c r="M37" s="104">
        <f>บึงกาฬ!AK37</f>
        <v>2155272.7000000002</v>
      </c>
      <c r="N37" s="100"/>
      <c r="O37" s="100"/>
      <c r="P37" s="100"/>
      <c r="Q37" s="92">
        <f t="shared" si="0"/>
        <v>-39513.240000000224</v>
      </c>
      <c r="R37" s="93">
        <f t="shared" si="1"/>
        <v>495.84238575111317</v>
      </c>
    </row>
    <row r="38" spans="1:18" hidden="1" x14ac:dyDescent="0.55000000000000004">
      <c r="A38" s="99">
        <v>4</v>
      </c>
      <c r="B38" s="100" t="s">
        <v>57</v>
      </c>
      <c r="C38" s="100" t="s">
        <v>180</v>
      </c>
      <c r="D38" s="100" t="s">
        <v>85</v>
      </c>
      <c r="E38" s="100" t="s">
        <v>223</v>
      </c>
      <c r="F38" s="100" t="s">
        <v>178</v>
      </c>
      <c r="G38" s="100" t="s">
        <v>1415</v>
      </c>
      <c r="H38" s="101">
        <v>5651</v>
      </c>
      <c r="I38" s="99">
        <v>4</v>
      </c>
      <c r="J38" s="102">
        <f>บึงกาฬ!F38</f>
        <v>384732.66</v>
      </c>
      <c r="K38" s="103">
        <f>บึงกาฬ!AI38</f>
        <v>-344359.24000000005</v>
      </c>
      <c r="L38" s="104">
        <f>บึงกาฬ!AJ38</f>
        <v>2288164.27</v>
      </c>
      <c r="M38" s="104">
        <f>บึงกาฬ!AK38</f>
        <v>3105809.74</v>
      </c>
      <c r="N38" s="100"/>
      <c r="O38" s="100"/>
      <c r="P38" s="100"/>
      <c r="Q38" s="92">
        <f t="shared" si="0"/>
        <v>-817645.4700000002</v>
      </c>
      <c r="R38" s="93">
        <f t="shared" si="1"/>
        <v>404.91316050256592</v>
      </c>
    </row>
    <row r="39" spans="1:18" hidden="1" x14ac:dyDescent="0.55000000000000004">
      <c r="A39" s="99">
        <v>5</v>
      </c>
      <c r="B39" s="100" t="s">
        <v>57</v>
      </c>
      <c r="C39" s="100" t="s">
        <v>180</v>
      </c>
      <c r="D39" s="100" t="s">
        <v>85</v>
      </c>
      <c r="E39" s="100" t="s">
        <v>223</v>
      </c>
      <c r="F39" s="100" t="s">
        <v>178</v>
      </c>
      <c r="G39" s="100" t="s">
        <v>228</v>
      </c>
      <c r="H39" s="101">
        <v>2509</v>
      </c>
      <c r="I39" s="99">
        <v>2</v>
      </c>
      <c r="J39" s="102">
        <f>บึงกาฬ!F39</f>
        <v>463847.75</v>
      </c>
      <c r="K39" s="103">
        <f>บึงกาฬ!AI39</f>
        <v>506785.41000000003</v>
      </c>
      <c r="L39" s="104">
        <f>บึงกาฬ!AJ39</f>
        <v>1941798.34</v>
      </c>
      <c r="M39" s="104">
        <f>บึงกาฬ!AK39</f>
        <v>1889017.1700000002</v>
      </c>
      <c r="N39" s="100"/>
      <c r="O39" s="100"/>
      <c r="P39" s="100"/>
      <c r="Q39" s="92">
        <f t="shared" si="0"/>
        <v>52781.169999999925</v>
      </c>
      <c r="R39" s="93">
        <f t="shared" si="1"/>
        <v>773.9331765643683</v>
      </c>
    </row>
    <row r="40" spans="1:18" hidden="1" x14ac:dyDescent="0.55000000000000004">
      <c r="A40" s="99">
        <v>6</v>
      </c>
      <c r="B40" s="100" t="s">
        <v>57</v>
      </c>
      <c r="C40" s="100" t="s">
        <v>180</v>
      </c>
      <c r="D40" s="100" t="s">
        <v>85</v>
      </c>
      <c r="E40" s="100" t="s">
        <v>223</v>
      </c>
      <c r="F40" s="100" t="s">
        <v>178</v>
      </c>
      <c r="G40" s="100" t="s">
        <v>229</v>
      </c>
      <c r="H40" s="101">
        <v>2165</v>
      </c>
      <c r="I40" s="99">
        <v>2</v>
      </c>
      <c r="J40" s="102">
        <f>บึงกาฬ!F40</f>
        <v>433220.7</v>
      </c>
      <c r="K40" s="103">
        <f>บึงกาฬ!AI40</f>
        <v>462390.09</v>
      </c>
      <c r="L40" s="104">
        <f>บึงกาฬ!AJ40</f>
        <v>2627049.94</v>
      </c>
      <c r="M40" s="104">
        <f>บึงกาฬ!AK40</f>
        <v>2647912.4500000002</v>
      </c>
      <c r="N40" s="100"/>
      <c r="O40" s="100"/>
      <c r="P40" s="100"/>
      <c r="Q40" s="92">
        <f t="shared" si="0"/>
        <v>-20862.510000000242</v>
      </c>
      <c r="R40" s="93">
        <f t="shared" si="1"/>
        <v>1213.4179861431871</v>
      </c>
    </row>
    <row r="41" spans="1:18" hidden="1" x14ac:dyDescent="0.55000000000000004">
      <c r="A41" s="99">
        <v>7</v>
      </c>
      <c r="B41" s="100" t="s">
        <v>57</v>
      </c>
      <c r="C41" s="100" t="s">
        <v>180</v>
      </c>
      <c r="D41" s="100" t="s">
        <v>85</v>
      </c>
      <c r="E41" s="100" t="s">
        <v>223</v>
      </c>
      <c r="F41" s="100" t="s">
        <v>178</v>
      </c>
      <c r="G41" s="100" t="s">
        <v>230</v>
      </c>
      <c r="H41" s="101">
        <v>2535</v>
      </c>
      <c r="I41" s="99">
        <v>2</v>
      </c>
      <c r="J41" s="102">
        <f>บึงกาฬ!F41</f>
        <v>409118.11</v>
      </c>
      <c r="K41" s="103">
        <f>บึงกาฬ!AI41</f>
        <v>194276.56</v>
      </c>
      <c r="L41" s="104">
        <f>บึงกาฬ!AJ41</f>
        <v>2225589.4700000002</v>
      </c>
      <c r="M41" s="104">
        <f>บึงกาฬ!AK41</f>
        <v>2098855.54</v>
      </c>
      <c r="N41" s="100"/>
      <c r="O41" s="100"/>
      <c r="P41" s="100"/>
      <c r="Q41" s="92">
        <f t="shared" si="0"/>
        <v>126733.93000000017</v>
      </c>
      <c r="R41" s="93">
        <f t="shared" si="1"/>
        <v>877.94456410256419</v>
      </c>
    </row>
    <row r="42" spans="1:18" hidden="1" x14ac:dyDescent="0.55000000000000004">
      <c r="A42" s="99">
        <v>8</v>
      </c>
      <c r="B42" s="100" t="s">
        <v>57</v>
      </c>
      <c r="C42" s="100" t="s">
        <v>180</v>
      </c>
      <c r="D42" s="100" t="s">
        <v>85</v>
      </c>
      <c r="E42" s="100" t="s">
        <v>223</v>
      </c>
      <c r="F42" s="100" t="s">
        <v>178</v>
      </c>
      <c r="G42" s="100" t="s">
        <v>231</v>
      </c>
      <c r="H42" s="101">
        <v>4564</v>
      </c>
      <c r="I42" s="99">
        <v>4</v>
      </c>
      <c r="J42" s="102">
        <f>บึงกาฬ!F42</f>
        <v>493180.86</v>
      </c>
      <c r="K42" s="103">
        <f>บึงกาฬ!AI42</f>
        <v>141097.28999999998</v>
      </c>
      <c r="L42" s="104">
        <f>บึงกาฬ!AJ42</f>
        <v>3052559.91</v>
      </c>
      <c r="M42" s="104">
        <f>บึงกาฬ!AK42</f>
        <v>3480158.66</v>
      </c>
      <c r="N42" s="100"/>
      <c r="O42" s="100"/>
      <c r="P42" s="100"/>
      <c r="Q42" s="92">
        <f t="shared" si="0"/>
        <v>-427598.75</v>
      </c>
      <c r="R42" s="93">
        <f t="shared" si="1"/>
        <v>668.83433610867667</v>
      </c>
    </row>
    <row r="43" spans="1:18" hidden="1" x14ac:dyDescent="0.55000000000000004">
      <c r="A43" s="99">
        <v>9</v>
      </c>
      <c r="B43" s="100" t="s">
        <v>57</v>
      </c>
      <c r="C43" s="100" t="s">
        <v>180</v>
      </c>
      <c r="D43" s="100" t="s">
        <v>85</v>
      </c>
      <c r="E43" s="100" t="s">
        <v>223</v>
      </c>
      <c r="F43" s="100" t="s">
        <v>178</v>
      </c>
      <c r="G43" s="100" t="s">
        <v>232</v>
      </c>
      <c r="H43" s="101">
        <v>2825</v>
      </c>
      <c r="I43" s="99">
        <v>2</v>
      </c>
      <c r="J43" s="102">
        <f>บึงกาฬ!F43</f>
        <v>519159.71</v>
      </c>
      <c r="K43" s="103">
        <f>บึงกาฬ!AI43</f>
        <v>609832.52</v>
      </c>
      <c r="L43" s="104">
        <f>บึงกาฬ!AJ43</f>
        <v>2165172.7000000002</v>
      </c>
      <c r="M43" s="104">
        <f>บึงกาฬ!AK43</f>
        <v>2495807.2000000002</v>
      </c>
      <c r="N43" s="100"/>
      <c r="O43" s="100"/>
      <c r="P43" s="100"/>
      <c r="Q43" s="92">
        <f t="shared" si="0"/>
        <v>-330634.5</v>
      </c>
      <c r="R43" s="93">
        <f t="shared" si="1"/>
        <v>766.43281415929209</v>
      </c>
    </row>
    <row r="44" spans="1:18" hidden="1" x14ac:dyDescent="0.55000000000000004">
      <c r="A44" s="99">
        <v>10</v>
      </c>
      <c r="B44" s="100" t="s">
        <v>57</v>
      </c>
      <c r="C44" s="100" t="s">
        <v>180</v>
      </c>
      <c r="D44" s="100" t="s">
        <v>85</v>
      </c>
      <c r="E44" s="100" t="s">
        <v>223</v>
      </c>
      <c r="F44" s="100" t="s">
        <v>178</v>
      </c>
      <c r="G44" s="100" t="s">
        <v>233</v>
      </c>
      <c r="H44" s="101">
        <v>3497</v>
      </c>
      <c r="I44" s="99">
        <v>3</v>
      </c>
      <c r="J44" s="102">
        <f>บึงกาฬ!F44</f>
        <v>414499.1</v>
      </c>
      <c r="K44" s="103">
        <f>บึงกาฬ!AI44</f>
        <v>431843.35</v>
      </c>
      <c r="L44" s="104">
        <f>บึงกาฬ!AJ44</f>
        <v>2534691.83</v>
      </c>
      <c r="M44" s="104">
        <f>บึงกาฬ!AK44</f>
        <v>2454522.1800000002</v>
      </c>
      <c r="N44" s="100"/>
      <c r="O44" s="100"/>
      <c r="P44" s="100"/>
      <c r="Q44" s="92">
        <f t="shared" si="0"/>
        <v>80169.649999999907</v>
      </c>
      <c r="R44" s="93">
        <f t="shared" si="1"/>
        <v>724.81893909064911</v>
      </c>
    </row>
    <row r="45" spans="1:18" hidden="1" x14ac:dyDescent="0.55000000000000004">
      <c r="A45" s="99">
        <v>11</v>
      </c>
      <c r="B45" s="100" t="s">
        <v>57</v>
      </c>
      <c r="C45" s="100" t="s">
        <v>180</v>
      </c>
      <c r="D45" s="100" t="s">
        <v>85</v>
      </c>
      <c r="E45" s="100" t="s">
        <v>223</v>
      </c>
      <c r="F45" s="100" t="s">
        <v>178</v>
      </c>
      <c r="G45" s="100" t="s">
        <v>234</v>
      </c>
      <c r="H45" s="101">
        <v>4246</v>
      </c>
      <c r="I45" s="99">
        <v>3</v>
      </c>
      <c r="J45" s="102">
        <f>บึงกาฬ!F45</f>
        <v>90085.07</v>
      </c>
      <c r="K45" s="103">
        <f>บึงกาฬ!AI45</f>
        <v>100359.59000000003</v>
      </c>
      <c r="L45" s="104">
        <f>บึงกาฬ!AJ45</f>
        <v>2920345.71</v>
      </c>
      <c r="M45" s="104">
        <f>บึงกาฬ!AK45</f>
        <v>3044605.9</v>
      </c>
      <c r="N45" s="100" t="s">
        <v>235</v>
      </c>
      <c r="O45" s="100"/>
      <c r="P45" s="100"/>
      <c r="Q45" s="92">
        <f t="shared" si="0"/>
        <v>-124260.18999999994</v>
      </c>
      <c r="R45" s="93">
        <f t="shared" si="1"/>
        <v>687.78749646726328</v>
      </c>
    </row>
    <row r="46" spans="1:18" hidden="1" x14ac:dyDescent="0.55000000000000004">
      <c r="A46" s="99">
        <v>12</v>
      </c>
      <c r="B46" s="100" t="s">
        <v>57</v>
      </c>
      <c r="C46" s="100" t="s">
        <v>180</v>
      </c>
      <c r="D46" s="100" t="s">
        <v>85</v>
      </c>
      <c r="E46" s="100" t="s">
        <v>223</v>
      </c>
      <c r="F46" s="100" t="s">
        <v>178</v>
      </c>
      <c r="G46" s="100" t="s">
        <v>236</v>
      </c>
      <c r="H46" s="101">
        <v>3019</v>
      </c>
      <c r="I46" s="99">
        <v>3</v>
      </c>
      <c r="J46" s="102">
        <f>บึงกาฬ!F46</f>
        <v>70692.070000000007</v>
      </c>
      <c r="K46" s="103">
        <f>บึงกาฬ!AI46</f>
        <v>60770.640000000007</v>
      </c>
      <c r="L46" s="104">
        <f>บึงกาฬ!AJ46</f>
        <v>2777993.2700000005</v>
      </c>
      <c r="M46" s="104">
        <f>บึงกาฬ!AK46</f>
        <v>2937826.32</v>
      </c>
      <c r="N46" s="100"/>
      <c r="O46" s="100"/>
      <c r="P46" s="100"/>
      <c r="Q46" s="92">
        <f t="shared" si="0"/>
        <v>-159833.04999999935</v>
      </c>
      <c r="R46" s="93">
        <f t="shared" si="1"/>
        <v>920.17001324942055</v>
      </c>
    </row>
    <row r="47" spans="1:18" s="111" customFormat="1" hidden="1" x14ac:dyDescent="0.55000000000000004">
      <c r="A47" s="105">
        <v>3</v>
      </c>
      <c r="B47" s="106" t="s">
        <v>57</v>
      </c>
      <c r="C47" s="106"/>
      <c r="D47" s="106"/>
      <c r="E47" s="106" t="s">
        <v>75</v>
      </c>
      <c r="F47" s="106"/>
      <c r="G47" s="106" t="s">
        <v>237</v>
      </c>
      <c r="H47" s="112">
        <f>SUM(H36:H46)</f>
        <v>41541</v>
      </c>
      <c r="I47" s="105"/>
      <c r="J47" s="108">
        <f>SUM(J35:J46)</f>
        <v>5021830.4600000009</v>
      </c>
      <c r="K47" s="108">
        <f>SUM(K35:K46)</f>
        <v>3472236.35</v>
      </c>
      <c r="L47" s="108">
        <f>SUM(L35:L46)</f>
        <v>28199908.199999999</v>
      </c>
      <c r="M47" s="108">
        <f>SUM(M35:M46)</f>
        <v>30374297.219999999</v>
      </c>
      <c r="N47" s="106">
        <v>11</v>
      </c>
      <c r="O47" s="106">
        <v>11</v>
      </c>
      <c r="P47" s="106">
        <f>N47-O47</f>
        <v>0</v>
      </c>
      <c r="Q47" s="109">
        <f t="shared" si="0"/>
        <v>-2174389.0199999996</v>
      </c>
      <c r="R47" s="110">
        <f>L47/H47</f>
        <v>678.84519390481694</v>
      </c>
    </row>
    <row r="48" spans="1:18" hidden="1" x14ac:dyDescent="0.55000000000000004">
      <c r="A48" s="99">
        <v>1</v>
      </c>
      <c r="B48" s="100" t="s">
        <v>57</v>
      </c>
      <c r="C48" s="100" t="s">
        <v>182</v>
      </c>
      <c r="D48" s="100" t="s">
        <v>120</v>
      </c>
      <c r="E48" s="100" t="s">
        <v>238</v>
      </c>
      <c r="F48" s="100" t="s">
        <v>208</v>
      </c>
      <c r="G48" s="100" t="s">
        <v>239</v>
      </c>
      <c r="H48" s="101"/>
      <c r="I48" s="99"/>
      <c r="J48" s="102"/>
      <c r="K48" s="103"/>
      <c r="L48" s="104"/>
      <c r="M48" s="104"/>
      <c r="N48" s="100"/>
      <c r="O48" s="100"/>
      <c r="P48" s="100"/>
    </row>
    <row r="49" spans="1:18" hidden="1" x14ac:dyDescent="0.55000000000000004">
      <c r="A49" s="99">
        <v>2</v>
      </c>
      <c r="B49" s="100" t="s">
        <v>57</v>
      </c>
      <c r="C49" s="100" t="s">
        <v>182</v>
      </c>
      <c r="D49" s="100" t="s">
        <v>120</v>
      </c>
      <c r="E49" s="100" t="s">
        <v>238</v>
      </c>
      <c r="F49" s="100" t="s">
        <v>178</v>
      </c>
      <c r="G49" s="100" t="s">
        <v>240</v>
      </c>
      <c r="H49" s="101">
        <v>2825</v>
      </c>
      <c r="I49" s="99">
        <v>2</v>
      </c>
      <c r="J49" s="102">
        <f>บึงกาฬ!F47</f>
        <v>661678.43000000005</v>
      </c>
      <c r="K49" s="103">
        <f>บึงกาฬ!AI47</f>
        <v>784045.05</v>
      </c>
      <c r="L49" s="104">
        <f>บึงกาฬ!AJ47</f>
        <v>2259448.19</v>
      </c>
      <c r="M49" s="104">
        <f>บึงกาฬ!AK47</f>
        <v>2466119.5499999998</v>
      </c>
      <c r="N49" s="100"/>
      <c r="O49" s="100"/>
      <c r="P49" s="100"/>
      <c r="Q49" s="92">
        <f t="shared" si="0"/>
        <v>-206671.35999999987</v>
      </c>
      <c r="R49" s="93">
        <f t="shared" si="1"/>
        <v>799.80466902654871</v>
      </c>
    </row>
    <row r="50" spans="1:18" hidden="1" x14ac:dyDescent="0.55000000000000004">
      <c r="A50" s="99">
        <v>3</v>
      </c>
      <c r="B50" s="100" t="s">
        <v>57</v>
      </c>
      <c r="C50" s="100" t="s">
        <v>182</v>
      </c>
      <c r="D50" s="100" t="s">
        <v>120</v>
      </c>
      <c r="E50" s="100" t="s">
        <v>238</v>
      </c>
      <c r="F50" s="100" t="s">
        <v>178</v>
      </c>
      <c r="G50" s="100" t="s">
        <v>241</v>
      </c>
      <c r="H50" s="101">
        <v>3818</v>
      </c>
      <c r="I50" s="99">
        <v>3</v>
      </c>
      <c r="J50" s="102">
        <f>บึงกาฬ!F48</f>
        <v>398832.41</v>
      </c>
      <c r="K50" s="103">
        <f>บึงกาฬ!AI48</f>
        <v>350955.54</v>
      </c>
      <c r="L50" s="104">
        <f>บึงกาฬ!AJ48</f>
        <v>2528865.04</v>
      </c>
      <c r="M50" s="104">
        <f>บึงกาฬ!AK48</f>
        <v>2755803.65</v>
      </c>
      <c r="N50" s="100"/>
      <c r="O50" s="100"/>
      <c r="P50" s="100"/>
      <c r="Q50" s="92">
        <f t="shared" si="0"/>
        <v>-226938.60999999987</v>
      </c>
      <c r="R50" s="93">
        <f t="shared" si="1"/>
        <v>662.35333682556313</v>
      </c>
    </row>
    <row r="51" spans="1:18" hidden="1" x14ac:dyDescent="0.55000000000000004">
      <c r="A51" s="99">
        <v>4</v>
      </c>
      <c r="B51" s="100" t="s">
        <v>57</v>
      </c>
      <c r="C51" s="100" t="s">
        <v>182</v>
      </c>
      <c r="D51" s="100" t="s">
        <v>120</v>
      </c>
      <c r="E51" s="100" t="s">
        <v>238</v>
      </c>
      <c r="F51" s="100" t="s">
        <v>178</v>
      </c>
      <c r="G51" s="100" t="s">
        <v>242</v>
      </c>
      <c r="H51" s="101">
        <v>2042</v>
      </c>
      <c r="I51" s="99">
        <v>2</v>
      </c>
      <c r="J51" s="102">
        <f>บึงกาฬ!F49</f>
        <v>1126422.7</v>
      </c>
      <c r="K51" s="103">
        <f>บึงกาฬ!AI49</f>
        <v>1134805.32</v>
      </c>
      <c r="L51" s="104">
        <f>บึงกาฬ!AJ49</f>
        <v>2012357.61</v>
      </c>
      <c r="M51" s="104">
        <f>บึงกาฬ!AK49</f>
        <v>2105098</v>
      </c>
      <c r="N51" s="100"/>
      <c r="O51" s="100"/>
      <c r="P51" s="100"/>
      <c r="Q51" s="92">
        <f t="shared" si="0"/>
        <v>-92740.389999999898</v>
      </c>
      <c r="R51" s="93">
        <f t="shared" si="1"/>
        <v>985.48364838393741</v>
      </c>
    </row>
    <row r="52" spans="1:18" s="111" customFormat="1" hidden="1" x14ac:dyDescent="0.55000000000000004">
      <c r="A52" s="105">
        <v>4</v>
      </c>
      <c r="B52" s="106" t="s">
        <v>57</v>
      </c>
      <c r="C52" s="106"/>
      <c r="D52" s="106"/>
      <c r="E52" s="106" t="s">
        <v>75</v>
      </c>
      <c r="F52" s="106"/>
      <c r="G52" s="106" t="s">
        <v>243</v>
      </c>
      <c r="H52" s="112">
        <f>SUM(H49:H51)</f>
        <v>8685</v>
      </c>
      <c r="I52" s="105"/>
      <c r="J52" s="108">
        <f>SUM(J48:J51)</f>
        <v>2186933.54</v>
      </c>
      <c r="K52" s="108">
        <f>SUM(K48:K51)</f>
        <v>2269805.91</v>
      </c>
      <c r="L52" s="108">
        <f>SUM(L48:L51)</f>
        <v>6800670.8400000008</v>
      </c>
      <c r="M52" s="108">
        <f>SUM(M48:M51)</f>
        <v>7327021.1999999993</v>
      </c>
      <c r="N52" s="106">
        <v>3</v>
      </c>
      <c r="O52" s="106">
        <v>3</v>
      </c>
      <c r="P52" s="106">
        <f>N52-O52</f>
        <v>0</v>
      </c>
      <c r="Q52" s="109">
        <f t="shared" si="0"/>
        <v>-526350.35999999847</v>
      </c>
      <c r="R52" s="110">
        <f>L52/H52</f>
        <v>783.03636614853201</v>
      </c>
    </row>
    <row r="53" spans="1:18" hidden="1" x14ac:dyDescent="0.55000000000000004">
      <c r="A53" s="99">
        <v>1</v>
      </c>
      <c r="B53" s="100" t="s">
        <v>57</v>
      </c>
      <c r="C53" s="100" t="s">
        <v>184</v>
      </c>
      <c r="D53" s="100" t="s">
        <v>106</v>
      </c>
      <c r="E53" s="100" t="s">
        <v>244</v>
      </c>
      <c r="F53" s="100" t="s">
        <v>208</v>
      </c>
      <c r="G53" s="100" t="s">
        <v>245</v>
      </c>
      <c r="H53" s="101"/>
      <c r="I53" s="99"/>
      <c r="J53" s="102"/>
      <c r="K53" s="103"/>
      <c r="L53" s="104"/>
      <c r="M53" s="104"/>
      <c r="N53" s="100"/>
      <c r="O53" s="100"/>
      <c r="P53" s="100"/>
    </row>
    <row r="54" spans="1:18" hidden="1" x14ac:dyDescent="0.55000000000000004">
      <c r="A54" s="99">
        <v>2</v>
      </c>
      <c r="B54" s="100" t="s">
        <v>57</v>
      </c>
      <c r="C54" s="100" t="s">
        <v>184</v>
      </c>
      <c r="D54" s="100" t="s">
        <v>106</v>
      </c>
      <c r="E54" s="100" t="s">
        <v>244</v>
      </c>
      <c r="F54" s="100" t="s">
        <v>178</v>
      </c>
      <c r="G54" s="100" t="s">
        <v>246</v>
      </c>
      <c r="H54" s="101">
        <v>2916</v>
      </c>
      <c r="I54" s="99">
        <v>2</v>
      </c>
      <c r="J54" s="102">
        <f>บึงกาฬ!F50</f>
        <v>516901.45</v>
      </c>
      <c r="K54" s="103">
        <f>บึงกาฬ!AI50</f>
        <v>445781.13999999996</v>
      </c>
      <c r="L54" s="104">
        <f>บึงกาฬ!AJ50</f>
        <v>3587209.89</v>
      </c>
      <c r="M54" s="104">
        <f>บึงกาฬ!AK50</f>
        <v>3376566.0700000003</v>
      </c>
      <c r="N54" s="100"/>
      <c r="O54" s="100"/>
      <c r="P54" s="100"/>
      <c r="Q54" s="92">
        <f t="shared" si="0"/>
        <v>210643.81999999983</v>
      </c>
      <c r="R54" s="93">
        <f t="shared" si="1"/>
        <v>1230.181718106996</v>
      </c>
    </row>
    <row r="55" spans="1:18" hidden="1" x14ac:dyDescent="0.55000000000000004">
      <c r="A55" s="99">
        <v>3</v>
      </c>
      <c r="B55" s="100" t="s">
        <v>57</v>
      </c>
      <c r="C55" s="100" t="s">
        <v>184</v>
      </c>
      <c r="D55" s="100" t="s">
        <v>106</v>
      </c>
      <c r="E55" s="100" t="s">
        <v>244</v>
      </c>
      <c r="F55" s="100" t="s">
        <v>178</v>
      </c>
      <c r="G55" s="100" t="s">
        <v>247</v>
      </c>
      <c r="H55" s="101">
        <v>9798</v>
      </c>
      <c r="I55" s="99">
        <v>5</v>
      </c>
      <c r="J55" s="102">
        <f>บึงกาฬ!F51</f>
        <v>1704660.33</v>
      </c>
      <c r="K55" s="103">
        <f>บึงกาฬ!AI51</f>
        <v>1576200.81</v>
      </c>
      <c r="L55" s="104">
        <f>บึงกาฬ!AJ51</f>
        <v>6804460.5099999998</v>
      </c>
      <c r="M55" s="104">
        <f>บึงกาฬ!AK51</f>
        <v>6732879.3599999994</v>
      </c>
      <c r="N55" s="100"/>
      <c r="O55" s="100"/>
      <c r="P55" s="100"/>
      <c r="Q55" s="92">
        <f t="shared" si="0"/>
        <v>71581.150000000373</v>
      </c>
      <c r="R55" s="93">
        <f t="shared" si="1"/>
        <v>694.47443457848533</v>
      </c>
    </row>
    <row r="56" spans="1:18" hidden="1" x14ac:dyDescent="0.55000000000000004">
      <c r="A56" s="99">
        <v>4</v>
      </c>
      <c r="B56" s="100" t="s">
        <v>57</v>
      </c>
      <c r="C56" s="100" t="s">
        <v>184</v>
      </c>
      <c r="D56" s="100" t="s">
        <v>106</v>
      </c>
      <c r="E56" s="100" t="s">
        <v>244</v>
      </c>
      <c r="F56" s="100" t="s">
        <v>178</v>
      </c>
      <c r="G56" s="100" t="s">
        <v>248</v>
      </c>
      <c r="H56" s="101">
        <v>4843</v>
      </c>
      <c r="I56" s="99">
        <v>4</v>
      </c>
      <c r="J56" s="102">
        <f>บึงกาฬ!F52</f>
        <v>12713.95</v>
      </c>
      <c r="K56" s="103">
        <f>บึงกาฬ!AI52</f>
        <v>765.7400000000016</v>
      </c>
      <c r="L56" s="104">
        <f>บึงกาฬ!AJ52</f>
        <v>4442050.4499999993</v>
      </c>
      <c r="M56" s="104">
        <f>บึงกาฬ!AK52</f>
        <v>4322191.58</v>
      </c>
      <c r="N56" s="100"/>
      <c r="O56" s="100"/>
      <c r="P56" s="100"/>
      <c r="Q56" s="92">
        <f t="shared" si="0"/>
        <v>119858.86999999918</v>
      </c>
      <c r="R56" s="93">
        <f t="shared" si="1"/>
        <v>917.21049969027445</v>
      </c>
    </row>
    <row r="57" spans="1:18" hidden="1" x14ac:dyDescent="0.55000000000000004">
      <c r="A57" s="99">
        <v>5</v>
      </c>
      <c r="B57" s="100" t="s">
        <v>57</v>
      </c>
      <c r="C57" s="100" t="s">
        <v>184</v>
      </c>
      <c r="D57" s="100" t="s">
        <v>106</v>
      </c>
      <c r="E57" s="100" t="s">
        <v>244</v>
      </c>
      <c r="F57" s="100" t="s">
        <v>178</v>
      </c>
      <c r="G57" s="100" t="s">
        <v>249</v>
      </c>
      <c r="H57" s="101">
        <v>5611</v>
      </c>
      <c r="I57" s="99">
        <v>4</v>
      </c>
      <c r="J57" s="102">
        <f>บึงกาฬ!F53</f>
        <v>809465.21</v>
      </c>
      <c r="K57" s="103">
        <f>บึงกาฬ!AI53</f>
        <v>382712.01</v>
      </c>
      <c r="L57" s="104">
        <f>บึงกาฬ!AJ53</f>
        <v>4054795.52</v>
      </c>
      <c r="M57" s="104">
        <f>บึงกาฬ!AK53</f>
        <v>3927869.4400000004</v>
      </c>
      <c r="N57" s="100"/>
      <c r="O57" s="100"/>
      <c r="P57" s="100"/>
      <c r="Q57" s="92">
        <f t="shared" si="0"/>
        <v>126926.07999999961</v>
      </c>
      <c r="R57" s="93">
        <f t="shared" si="1"/>
        <v>722.6511352700054</v>
      </c>
    </row>
    <row r="58" spans="1:18" s="111" customFormat="1" hidden="1" x14ac:dyDescent="0.55000000000000004">
      <c r="A58" s="105">
        <v>5</v>
      </c>
      <c r="B58" s="106" t="s">
        <v>57</v>
      </c>
      <c r="C58" s="106"/>
      <c r="D58" s="106"/>
      <c r="E58" s="106" t="s">
        <v>75</v>
      </c>
      <c r="F58" s="106"/>
      <c r="G58" s="106" t="s">
        <v>250</v>
      </c>
      <c r="H58" s="112">
        <f>SUM(H54:H57)</f>
        <v>23168</v>
      </c>
      <c r="I58" s="105"/>
      <c r="J58" s="108">
        <f>SUM(J53:J57)</f>
        <v>3043740.9400000004</v>
      </c>
      <c r="K58" s="108">
        <f>SUM(K53:K57)</f>
        <v>2405459.7000000002</v>
      </c>
      <c r="L58" s="108">
        <f>SUM(L53:L57)</f>
        <v>18888516.370000001</v>
      </c>
      <c r="M58" s="108">
        <f>SUM(M53:M57)</f>
        <v>18359506.449999999</v>
      </c>
      <c r="N58" s="106">
        <v>4</v>
      </c>
      <c r="O58" s="106">
        <v>4</v>
      </c>
      <c r="P58" s="106">
        <f>N58-O58</f>
        <v>0</v>
      </c>
      <c r="Q58" s="109">
        <f t="shared" si="0"/>
        <v>529009.92000000179</v>
      </c>
      <c r="R58" s="110">
        <f>L58/H58</f>
        <v>815.28471900897796</v>
      </c>
    </row>
    <row r="59" spans="1:18" hidden="1" x14ac:dyDescent="0.55000000000000004">
      <c r="A59" s="99">
        <v>1</v>
      </c>
      <c r="B59" s="100" t="s">
        <v>57</v>
      </c>
      <c r="C59" s="100" t="s">
        <v>186</v>
      </c>
      <c r="D59" s="100" t="s">
        <v>99</v>
      </c>
      <c r="E59" s="100" t="s">
        <v>251</v>
      </c>
      <c r="F59" s="100" t="s">
        <v>208</v>
      </c>
      <c r="G59" s="100" t="s">
        <v>252</v>
      </c>
      <c r="H59" s="101"/>
      <c r="I59" s="99"/>
      <c r="J59" s="102"/>
      <c r="K59" s="103"/>
      <c r="L59" s="104"/>
      <c r="M59" s="104"/>
      <c r="N59" s="100"/>
      <c r="O59" s="100"/>
      <c r="P59" s="100"/>
    </row>
    <row r="60" spans="1:18" s="119" customFormat="1" hidden="1" x14ac:dyDescent="0.55000000000000004">
      <c r="A60" s="113">
        <v>2</v>
      </c>
      <c r="B60" s="114" t="s">
        <v>57</v>
      </c>
      <c r="C60" s="114" t="s">
        <v>186</v>
      </c>
      <c r="D60" s="114" t="s">
        <v>99</v>
      </c>
      <c r="E60" s="114" t="s">
        <v>251</v>
      </c>
      <c r="F60" s="114" t="s">
        <v>178</v>
      </c>
      <c r="G60" s="114" t="s">
        <v>253</v>
      </c>
      <c r="H60" s="115">
        <v>2845</v>
      </c>
      <c r="I60" s="113">
        <v>2</v>
      </c>
      <c r="J60" s="104">
        <f>บึงกาฬ!F54</f>
        <v>223873.32</v>
      </c>
      <c r="K60" s="116">
        <f>บึงกาฬ!AI54</f>
        <v>87689.900000000023</v>
      </c>
      <c r="L60" s="104">
        <f>บึงกาฬ!AJ54</f>
        <v>2615513.9699999997</v>
      </c>
      <c r="M60" s="104">
        <f>บึงกาฬ!AK54</f>
        <v>3254229.81</v>
      </c>
      <c r="N60" s="114"/>
      <c r="O60" s="114"/>
      <c r="P60" s="114"/>
      <c r="Q60" s="117">
        <f t="shared" si="0"/>
        <v>-638715.84000000032</v>
      </c>
      <c r="R60" s="118">
        <f t="shared" si="1"/>
        <v>919.33707205623898</v>
      </c>
    </row>
    <row r="61" spans="1:18" x14ac:dyDescent="0.55000000000000004">
      <c r="A61" s="99">
        <v>3</v>
      </c>
      <c r="B61" s="100" t="s">
        <v>57</v>
      </c>
      <c r="C61" s="100" t="s">
        <v>186</v>
      </c>
      <c r="D61" s="100" t="s">
        <v>99</v>
      </c>
      <c r="E61" s="100" t="s">
        <v>251</v>
      </c>
      <c r="F61" s="100" t="s">
        <v>178</v>
      </c>
      <c r="G61" s="100" t="s">
        <v>254</v>
      </c>
      <c r="H61" s="101">
        <v>4775</v>
      </c>
      <c r="I61" s="99">
        <v>4</v>
      </c>
      <c r="J61" s="104">
        <f>บึงกาฬ!F55</f>
        <v>1937848.36</v>
      </c>
      <c r="K61" s="116">
        <f>บึงกาฬ!AI55</f>
        <v>-4737285.1399999997</v>
      </c>
      <c r="L61" s="104">
        <f>บึงกาฬ!AJ55</f>
        <v>1749304.9100000001</v>
      </c>
      <c r="M61" s="104">
        <f>บึงกาฬ!AK55</f>
        <v>8029755.8200000003</v>
      </c>
      <c r="N61" s="100"/>
      <c r="O61" s="100"/>
      <c r="P61" s="100"/>
      <c r="Q61" s="92">
        <f t="shared" si="0"/>
        <v>-6280450.9100000001</v>
      </c>
      <c r="R61" s="93">
        <f t="shared" si="1"/>
        <v>366.34657801047126</v>
      </c>
    </row>
    <row r="62" spans="1:18" hidden="1" x14ac:dyDescent="0.55000000000000004">
      <c r="A62" s="99">
        <v>4</v>
      </c>
      <c r="B62" s="100" t="s">
        <v>57</v>
      </c>
      <c r="C62" s="100" t="s">
        <v>186</v>
      </c>
      <c r="D62" s="100" t="s">
        <v>99</v>
      </c>
      <c r="E62" s="100" t="s">
        <v>251</v>
      </c>
      <c r="F62" s="100" t="s">
        <v>178</v>
      </c>
      <c r="G62" s="100" t="s">
        <v>255</v>
      </c>
      <c r="H62" s="101">
        <v>2422</v>
      </c>
      <c r="I62" s="99">
        <v>2</v>
      </c>
      <c r="J62" s="104">
        <f>บึงกาฬ!F56</f>
        <v>9699.82</v>
      </c>
      <c r="K62" s="246">
        <f>บึงกาฬ!AI56</f>
        <v>-320302.87</v>
      </c>
      <c r="L62" s="104">
        <f>บึงกาฬ!AJ56</f>
        <v>2057217.0799999998</v>
      </c>
      <c r="M62" s="104">
        <f>บึงกาฬ!AK56</f>
        <v>2502879.21</v>
      </c>
      <c r="N62" s="100"/>
      <c r="O62" s="100"/>
      <c r="P62" s="100"/>
      <c r="Q62" s="92">
        <f t="shared" si="0"/>
        <v>-445662.13000000012</v>
      </c>
      <c r="R62" s="93">
        <f t="shared" si="1"/>
        <v>849.38772914946321</v>
      </c>
    </row>
    <row r="63" spans="1:18" hidden="1" x14ac:dyDescent="0.55000000000000004">
      <c r="A63" s="99">
        <v>5</v>
      </c>
      <c r="B63" s="100" t="s">
        <v>57</v>
      </c>
      <c r="C63" s="100" t="s">
        <v>186</v>
      </c>
      <c r="D63" s="100" t="s">
        <v>99</v>
      </c>
      <c r="E63" s="100" t="s">
        <v>251</v>
      </c>
      <c r="F63" s="100" t="s">
        <v>178</v>
      </c>
      <c r="G63" s="100" t="s">
        <v>256</v>
      </c>
      <c r="H63" s="101">
        <v>4314</v>
      </c>
      <c r="I63" s="99">
        <v>3</v>
      </c>
      <c r="J63" s="104">
        <f>บึงกาฬ!F57</f>
        <v>250891.06</v>
      </c>
      <c r="K63" s="104">
        <f>บึงกาฬ!AI57</f>
        <v>-469319.41</v>
      </c>
      <c r="L63" s="104">
        <f>บึงกาฬ!AJ57</f>
        <v>2803190.95</v>
      </c>
      <c r="M63" s="104">
        <f>บึงกาฬ!AK57</f>
        <v>4166895.63</v>
      </c>
      <c r="N63" s="100"/>
      <c r="O63" s="100"/>
      <c r="P63" s="100"/>
      <c r="Q63" s="92">
        <f t="shared" si="0"/>
        <v>-1363704.6799999997</v>
      </c>
      <c r="R63" s="93">
        <f t="shared" si="1"/>
        <v>649.78927909133063</v>
      </c>
    </row>
    <row r="64" spans="1:18" hidden="1" x14ac:dyDescent="0.55000000000000004">
      <c r="A64" s="99">
        <v>6</v>
      </c>
      <c r="B64" s="100" t="s">
        <v>57</v>
      </c>
      <c r="C64" s="100" t="s">
        <v>186</v>
      </c>
      <c r="D64" s="100" t="s">
        <v>99</v>
      </c>
      <c r="E64" s="100" t="s">
        <v>251</v>
      </c>
      <c r="F64" s="100" t="s">
        <v>178</v>
      </c>
      <c r="G64" s="100" t="s">
        <v>257</v>
      </c>
      <c r="H64" s="101">
        <v>3240</v>
      </c>
      <c r="I64" s="99">
        <v>3</v>
      </c>
      <c r="J64" s="104">
        <f>บึงกาฬ!F58</f>
        <v>52491.839999999997</v>
      </c>
      <c r="K64" s="104">
        <f>บึงกาฬ!AI58</f>
        <v>-78769.73</v>
      </c>
      <c r="L64" s="104">
        <f>บึงกาฬ!AJ58</f>
        <v>2096696.68</v>
      </c>
      <c r="M64" s="104">
        <f>บึงกาฬ!AK58</f>
        <v>2390167.98</v>
      </c>
      <c r="N64" s="100"/>
      <c r="O64" s="100"/>
      <c r="P64" s="100"/>
      <c r="Q64" s="92">
        <f t="shared" si="0"/>
        <v>-293471.30000000005</v>
      </c>
      <c r="R64" s="93">
        <f t="shared" si="1"/>
        <v>647.12860493827156</v>
      </c>
    </row>
    <row r="65" spans="1:18" s="119" customFormat="1" hidden="1" x14ac:dyDescent="0.55000000000000004">
      <c r="A65" s="113">
        <v>7</v>
      </c>
      <c r="B65" s="114" t="s">
        <v>57</v>
      </c>
      <c r="C65" s="114" t="s">
        <v>186</v>
      </c>
      <c r="D65" s="114" t="s">
        <v>99</v>
      </c>
      <c r="E65" s="114" t="s">
        <v>251</v>
      </c>
      <c r="F65" s="114" t="s">
        <v>178</v>
      </c>
      <c r="G65" s="114" t="s">
        <v>258</v>
      </c>
      <c r="H65" s="115">
        <v>1140</v>
      </c>
      <c r="I65" s="113">
        <v>1</v>
      </c>
      <c r="J65" s="104">
        <f>บึงกาฬ!F59</f>
        <v>315449.74</v>
      </c>
      <c r="K65" s="104">
        <f>บึงกาฬ!AI59</f>
        <v>146568.88</v>
      </c>
      <c r="L65" s="104">
        <f>บึงกาฬ!AJ59</f>
        <v>900652.45</v>
      </c>
      <c r="M65" s="104">
        <f>บึงกาฬ!AK59</f>
        <v>994717.5</v>
      </c>
      <c r="N65" s="114"/>
      <c r="O65" s="114"/>
      <c r="P65" s="114"/>
      <c r="Q65" s="117">
        <f t="shared" si="0"/>
        <v>-94065.050000000047</v>
      </c>
      <c r="R65" s="118">
        <f t="shared" si="1"/>
        <v>790.04600877192979</v>
      </c>
    </row>
    <row r="66" spans="1:18" s="111" customFormat="1" hidden="1" x14ac:dyDescent="0.55000000000000004">
      <c r="A66" s="105">
        <v>6</v>
      </c>
      <c r="B66" s="106" t="s">
        <v>57</v>
      </c>
      <c r="C66" s="106"/>
      <c r="D66" s="106"/>
      <c r="E66" s="106" t="s">
        <v>75</v>
      </c>
      <c r="F66" s="106"/>
      <c r="G66" s="106" t="s">
        <v>259</v>
      </c>
      <c r="H66" s="112">
        <f>SUM(H59:H65)</f>
        <v>18736</v>
      </c>
      <c r="I66" s="105"/>
      <c r="J66" s="108">
        <f>SUM(J59:J65)</f>
        <v>2790254.1399999997</v>
      </c>
      <c r="K66" s="108">
        <f>SUM(K59:K65)</f>
        <v>-5371418.3700000001</v>
      </c>
      <c r="L66" s="108">
        <f>SUM(L59:L65)</f>
        <v>12222576.039999999</v>
      </c>
      <c r="M66" s="108">
        <f>SUM(M59:M65)</f>
        <v>21338645.949999999</v>
      </c>
      <c r="N66" s="106">
        <v>6</v>
      </c>
      <c r="O66" s="106">
        <v>6</v>
      </c>
      <c r="P66" s="106">
        <f>N66-O66</f>
        <v>0</v>
      </c>
      <c r="Q66" s="109">
        <f t="shared" si="0"/>
        <v>-9116069.9100000001</v>
      </c>
      <c r="R66" s="110">
        <f>L66/H66</f>
        <v>652.35781596925699</v>
      </c>
    </row>
    <row r="67" spans="1:18" hidden="1" x14ac:dyDescent="0.55000000000000004">
      <c r="A67" s="99">
        <v>1</v>
      </c>
      <c r="B67" s="100" t="s">
        <v>57</v>
      </c>
      <c r="C67" s="100" t="s">
        <v>188</v>
      </c>
      <c r="D67" s="100" t="s">
        <v>78</v>
      </c>
      <c r="E67" s="100" t="s">
        <v>260</v>
      </c>
      <c r="F67" s="100" t="s">
        <v>208</v>
      </c>
      <c r="G67" s="100" t="s">
        <v>261</v>
      </c>
      <c r="H67" s="101"/>
      <c r="I67" s="99"/>
      <c r="J67" s="102"/>
      <c r="K67" s="103"/>
      <c r="L67" s="104"/>
      <c r="M67" s="104"/>
      <c r="N67" s="100"/>
      <c r="O67" s="100"/>
      <c r="P67" s="100"/>
    </row>
    <row r="68" spans="1:18" hidden="1" x14ac:dyDescent="0.55000000000000004">
      <c r="A68" s="99">
        <v>2</v>
      </c>
      <c r="B68" s="100" t="s">
        <v>57</v>
      </c>
      <c r="C68" s="100" t="s">
        <v>188</v>
      </c>
      <c r="D68" s="100" t="s">
        <v>78</v>
      </c>
      <c r="E68" s="100" t="s">
        <v>260</v>
      </c>
      <c r="F68" s="100" t="s">
        <v>178</v>
      </c>
      <c r="G68" s="100" t="s">
        <v>1416</v>
      </c>
      <c r="H68" s="101">
        <v>3670</v>
      </c>
      <c r="I68" s="99">
        <v>3</v>
      </c>
      <c r="J68" s="102">
        <f>บึงกาฬ!F60</f>
        <v>212849.4</v>
      </c>
      <c r="K68" s="103">
        <f>บึงกาฬ!AI60</f>
        <v>-538181.3899999999</v>
      </c>
      <c r="L68" s="104">
        <f>บึงกาฬ!AJ60</f>
        <v>3357033.11</v>
      </c>
      <c r="M68" s="104">
        <f>บึงกาฬ!AK60</f>
        <v>3699278.67</v>
      </c>
      <c r="N68" s="100"/>
      <c r="O68" s="100"/>
      <c r="P68" s="100"/>
      <c r="Q68" s="92">
        <f t="shared" si="0"/>
        <v>-342245.56000000006</v>
      </c>
      <c r="R68" s="93">
        <f t="shared" si="1"/>
        <v>914.72291825613081</v>
      </c>
    </row>
    <row r="69" spans="1:18" hidden="1" x14ac:dyDescent="0.55000000000000004">
      <c r="A69" s="99">
        <v>3</v>
      </c>
      <c r="B69" s="100" t="s">
        <v>57</v>
      </c>
      <c r="C69" s="100" t="s">
        <v>188</v>
      </c>
      <c r="D69" s="100" t="s">
        <v>78</v>
      </c>
      <c r="E69" s="100" t="s">
        <v>260</v>
      </c>
      <c r="F69" s="100" t="s">
        <v>178</v>
      </c>
      <c r="G69" s="100" t="s">
        <v>263</v>
      </c>
      <c r="H69" s="101">
        <v>3487</v>
      </c>
      <c r="I69" s="99">
        <v>3</v>
      </c>
      <c r="J69" s="102">
        <f>บึงกาฬ!F61</f>
        <v>228484.51</v>
      </c>
      <c r="K69" s="103">
        <f>บึงกาฬ!AI61</f>
        <v>469357.01</v>
      </c>
      <c r="L69" s="104">
        <f>บึงกาฬ!AJ61</f>
        <v>4104451.1100000003</v>
      </c>
      <c r="M69" s="104">
        <f>บึงกาฬ!AK61</f>
        <v>4294644.7</v>
      </c>
      <c r="N69" s="100"/>
      <c r="O69" s="100"/>
      <c r="P69" s="100"/>
      <c r="Q69" s="92">
        <f t="shared" si="0"/>
        <v>-190193.58999999985</v>
      </c>
      <c r="R69" s="93">
        <f t="shared" si="1"/>
        <v>1177.0722999713221</v>
      </c>
    </row>
    <row r="70" spans="1:18" x14ac:dyDescent="0.55000000000000004">
      <c r="A70" s="99">
        <v>4</v>
      </c>
      <c r="B70" s="100" t="s">
        <v>57</v>
      </c>
      <c r="C70" s="100" t="s">
        <v>188</v>
      </c>
      <c r="D70" s="100" t="s">
        <v>78</v>
      </c>
      <c r="E70" s="100" t="s">
        <v>260</v>
      </c>
      <c r="F70" s="100" t="s">
        <v>178</v>
      </c>
      <c r="G70" s="100" t="s">
        <v>264</v>
      </c>
      <c r="H70" s="101">
        <v>6286</v>
      </c>
      <c r="I70" s="99">
        <v>5</v>
      </c>
      <c r="J70" s="102">
        <f>บึงกาฬ!F62</f>
        <v>139003.79</v>
      </c>
      <c r="K70" s="103">
        <f>บึงกาฬ!AI62</f>
        <v>-1012131.8200000001</v>
      </c>
      <c r="L70" s="104">
        <f>บึงกาฬ!AJ62</f>
        <v>3903663.06</v>
      </c>
      <c r="M70" s="104">
        <f>บึงกาฬ!AK62</f>
        <v>3977178.02</v>
      </c>
      <c r="N70" s="100"/>
      <c r="O70" s="100"/>
      <c r="P70" s="100"/>
      <c r="Q70" s="92">
        <f t="shared" si="0"/>
        <v>-73514.959999999963</v>
      </c>
      <c r="R70" s="93">
        <f t="shared" si="1"/>
        <v>621.00907731466748</v>
      </c>
    </row>
    <row r="71" spans="1:18" hidden="1" x14ac:dyDescent="0.55000000000000004">
      <c r="A71" s="99">
        <v>5</v>
      </c>
      <c r="B71" s="100" t="s">
        <v>57</v>
      </c>
      <c r="C71" s="100" t="s">
        <v>188</v>
      </c>
      <c r="D71" s="100" t="s">
        <v>78</v>
      </c>
      <c r="E71" s="100" t="s">
        <v>260</v>
      </c>
      <c r="F71" s="100" t="s">
        <v>178</v>
      </c>
      <c r="G71" s="100" t="s">
        <v>265</v>
      </c>
      <c r="H71" s="101">
        <v>3436</v>
      </c>
      <c r="I71" s="99">
        <v>3</v>
      </c>
      <c r="J71" s="102">
        <f>บึงกาฬ!F63</f>
        <v>129234.58</v>
      </c>
      <c r="K71" s="103">
        <f>บึงกาฬ!AI63</f>
        <v>-144442.09999999998</v>
      </c>
      <c r="L71" s="104">
        <f>บึงกาฬ!AJ63</f>
        <v>2329046.6</v>
      </c>
      <c r="M71" s="104">
        <f>บึงกาฬ!AK63</f>
        <v>2281561.4899999998</v>
      </c>
      <c r="N71" s="100"/>
      <c r="O71" s="100"/>
      <c r="P71" s="100"/>
      <c r="Q71" s="92">
        <f t="shared" ref="Q71:Q134" si="2">L71-M71</f>
        <v>47485.110000000335</v>
      </c>
      <c r="R71" s="93">
        <f t="shared" ref="R71:R134" si="3">L71/H71</f>
        <v>677.83661233993018</v>
      </c>
    </row>
    <row r="72" spans="1:18" hidden="1" x14ac:dyDescent="0.55000000000000004">
      <c r="A72" s="99">
        <v>6</v>
      </c>
      <c r="B72" s="100" t="s">
        <v>57</v>
      </c>
      <c r="C72" s="100" t="s">
        <v>188</v>
      </c>
      <c r="D72" s="100" t="s">
        <v>78</v>
      </c>
      <c r="E72" s="100" t="s">
        <v>260</v>
      </c>
      <c r="F72" s="100" t="s">
        <v>178</v>
      </c>
      <c r="G72" s="100" t="s">
        <v>266</v>
      </c>
      <c r="H72" s="101">
        <v>3629</v>
      </c>
      <c r="I72" s="99">
        <v>3</v>
      </c>
      <c r="J72" s="102">
        <f>บึงกาฬ!F64</f>
        <v>104019.77</v>
      </c>
      <c r="K72" s="103">
        <f>บึงกาฬ!AI64</f>
        <v>-4516.8699999999953</v>
      </c>
      <c r="L72" s="104">
        <f>บึงกาฬ!AJ64</f>
        <v>3246287.97</v>
      </c>
      <c r="M72" s="104">
        <f>บึงกาฬ!AK64</f>
        <v>3471548.45</v>
      </c>
      <c r="N72" s="100"/>
      <c r="O72" s="100"/>
      <c r="P72" s="100"/>
      <c r="Q72" s="92">
        <f t="shared" si="2"/>
        <v>-225260.47999999998</v>
      </c>
      <c r="R72" s="93">
        <f t="shared" si="3"/>
        <v>894.54063653899152</v>
      </c>
    </row>
    <row r="73" spans="1:18" hidden="1" x14ac:dyDescent="0.55000000000000004">
      <c r="A73" s="99">
        <v>7</v>
      </c>
      <c r="B73" s="100" t="s">
        <v>57</v>
      </c>
      <c r="C73" s="100" t="s">
        <v>188</v>
      </c>
      <c r="D73" s="100" t="s">
        <v>78</v>
      </c>
      <c r="E73" s="100" t="s">
        <v>260</v>
      </c>
      <c r="F73" s="100" t="s">
        <v>178</v>
      </c>
      <c r="G73" s="100" t="s">
        <v>267</v>
      </c>
      <c r="H73" s="101">
        <v>4573</v>
      </c>
      <c r="I73" s="99">
        <v>4</v>
      </c>
      <c r="J73" s="102">
        <f>บึงกาฬ!F65</f>
        <v>522943.56</v>
      </c>
      <c r="K73" s="103">
        <f>บึงกาฬ!AI65</f>
        <v>170215.06000000006</v>
      </c>
      <c r="L73" s="104">
        <f>บึงกาฬ!AJ65</f>
        <v>3466216.63</v>
      </c>
      <c r="M73" s="104">
        <f>บึงกาฬ!AK65</f>
        <v>3700267.5100000002</v>
      </c>
      <c r="N73" s="100"/>
      <c r="O73" s="100"/>
      <c r="P73" s="100"/>
      <c r="Q73" s="92">
        <f t="shared" si="2"/>
        <v>-234050.88000000035</v>
      </c>
      <c r="R73" s="93">
        <f t="shared" si="3"/>
        <v>757.97433413514102</v>
      </c>
    </row>
    <row r="74" spans="1:18" s="111" customFormat="1" hidden="1" x14ac:dyDescent="0.55000000000000004">
      <c r="A74" s="105">
        <v>7</v>
      </c>
      <c r="B74" s="106" t="s">
        <v>57</v>
      </c>
      <c r="C74" s="106"/>
      <c r="D74" s="106"/>
      <c r="E74" s="106" t="s">
        <v>75</v>
      </c>
      <c r="F74" s="106"/>
      <c r="G74" s="106" t="s">
        <v>268</v>
      </c>
      <c r="H74" s="112">
        <f>SUM(H67:H73)</f>
        <v>25081</v>
      </c>
      <c r="I74" s="105"/>
      <c r="J74" s="108">
        <f>SUM(J67:J73)</f>
        <v>1336535.6100000001</v>
      </c>
      <c r="K74" s="108">
        <f>SUM(K67:K73)</f>
        <v>-1059700.1099999999</v>
      </c>
      <c r="L74" s="108">
        <f>SUM(L67:L73)</f>
        <v>20406698.48</v>
      </c>
      <c r="M74" s="108">
        <f>SUM(M67:M73)</f>
        <v>21424478.840000004</v>
      </c>
      <c r="N74" s="106">
        <v>6</v>
      </c>
      <c r="O74" s="106">
        <v>6</v>
      </c>
      <c r="P74" s="106">
        <f>N74-O74</f>
        <v>0</v>
      </c>
      <c r="Q74" s="109">
        <f>L74-M74</f>
        <v>-1017780.3600000031</v>
      </c>
      <c r="R74" s="110">
        <f>L74/H74</f>
        <v>813.63177225788445</v>
      </c>
    </row>
    <row r="75" spans="1:18" hidden="1" x14ac:dyDescent="0.55000000000000004">
      <c r="A75" s="99">
        <v>1</v>
      </c>
      <c r="B75" s="100" t="s">
        <v>57</v>
      </c>
      <c r="C75" s="100" t="s">
        <v>190</v>
      </c>
      <c r="D75" s="100" t="s">
        <v>113</v>
      </c>
      <c r="E75" s="100" t="s">
        <v>269</v>
      </c>
      <c r="F75" s="100" t="s">
        <v>208</v>
      </c>
      <c r="G75" s="100" t="s">
        <v>270</v>
      </c>
      <c r="H75" s="101"/>
      <c r="I75" s="99"/>
      <c r="J75" s="102"/>
      <c r="K75" s="103"/>
      <c r="L75" s="104"/>
      <c r="M75" s="104"/>
      <c r="N75" s="100"/>
      <c r="O75" s="100"/>
      <c r="P75" s="100"/>
    </row>
    <row r="76" spans="1:18" hidden="1" x14ac:dyDescent="0.55000000000000004">
      <c r="A76" s="99">
        <v>2</v>
      </c>
      <c r="B76" s="100" t="s">
        <v>57</v>
      </c>
      <c r="C76" s="100" t="s">
        <v>190</v>
      </c>
      <c r="D76" s="100" t="s">
        <v>113</v>
      </c>
      <c r="E76" s="100" t="s">
        <v>269</v>
      </c>
      <c r="F76" s="100" t="s">
        <v>178</v>
      </c>
      <c r="G76" s="100" t="s">
        <v>271</v>
      </c>
      <c r="H76" s="101">
        <v>5752</v>
      </c>
      <c r="I76" s="99">
        <v>4</v>
      </c>
      <c r="J76" s="102">
        <f>บึงกาฬ!F66</f>
        <v>533695.79</v>
      </c>
      <c r="K76" s="103">
        <f>บึงกาฬ!AI66</f>
        <v>592600.31000000006</v>
      </c>
      <c r="L76" s="103">
        <f>บึงกาฬ!AJ66</f>
        <v>2824670.54</v>
      </c>
      <c r="M76" s="103">
        <f>บึงกาฬ!AK66</f>
        <v>2745898.6999999997</v>
      </c>
      <c r="N76" s="100"/>
      <c r="O76" s="100"/>
      <c r="P76" s="100"/>
      <c r="Q76" s="92">
        <f t="shared" si="2"/>
        <v>78771.840000000317</v>
      </c>
      <c r="R76" s="93">
        <f t="shared" si="3"/>
        <v>491.07624130737133</v>
      </c>
    </row>
    <row r="77" spans="1:18" hidden="1" x14ac:dyDescent="0.55000000000000004">
      <c r="A77" s="99">
        <v>3</v>
      </c>
      <c r="B77" s="100" t="s">
        <v>57</v>
      </c>
      <c r="C77" s="100" t="s">
        <v>190</v>
      </c>
      <c r="D77" s="100" t="s">
        <v>113</v>
      </c>
      <c r="E77" s="100" t="s">
        <v>269</v>
      </c>
      <c r="F77" s="100" t="s">
        <v>178</v>
      </c>
      <c r="G77" s="100" t="s">
        <v>272</v>
      </c>
      <c r="H77" s="101">
        <v>4383</v>
      </c>
      <c r="I77" s="99">
        <v>3</v>
      </c>
      <c r="J77" s="102">
        <f>บึงกาฬ!F67</f>
        <v>527205.82999999996</v>
      </c>
      <c r="K77" s="103">
        <f>บึงกาฬ!AI67</f>
        <v>414136.55999999994</v>
      </c>
      <c r="L77" s="103">
        <f>บึงกาฬ!AJ67</f>
        <v>1630940.48</v>
      </c>
      <c r="M77" s="103">
        <f>บึงกาฬ!AK67</f>
        <v>1635126.79</v>
      </c>
      <c r="N77" s="100"/>
      <c r="O77" s="100"/>
      <c r="P77" s="100"/>
      <c r="Q77" s="92">
        <f t="shared" si="2"/>
        <v>-4186.3100000000559</v>
      </c>
      <c r="R77" s="93">
        <f t="shared" si="3"/>
        <v>372.10597307780057</v>
      </c>
    </row>
    <row r="78" spans="1:18" hidden="1" x14ac:dyDescent="0.55000000000000004">
      <c r="A78" s="99">
        <v>4</v>
      </c>
      <c r="B78" s="100" t="s">
        <v>57</v>
      </c>
      <c r="C78" s="100" t="s">
        <v>190</v>
      </c>
      <c r="D78" s="100" t="s">
        <v>113</v>
      </c>
      <c r="E78" s="100" t="s">
        <v>269</v>
      </c>
      <c r="F78" s="100" t="s">
        <v>178</v>
      </c>
      <c r="G78" s="100" t="s">
        <v>273</v>
      </c>
      <c r="H78" s="101">
        <v>1973</v>
      </c>
      <c r="I78" s="99">
        <v>2</v>
      </c>
      <c r="J78" s="102">
        <f>บึงกาฬ!F68</f>
        <v>153795.65</v>
      </c>
      <c r="K78" s="103">
        <f>บึงกาฬ!AI68</f>
        <v>144559.57999999999</v>
      </c>
      <c r="L78" s="103">
        <f>บึงกาฬ!AJ68</f>
        <v>1377664.32</v>
      </c>
      <c r="M78" s="103">
        <f>บึงกาฬ!AK68</f>
        <v>1432076.58</v>
      </c>
      <c r="N78" s="100"/>
      <c r="O78" s="100"/>
      <c r="P78" s="100"/>
      <c r="Q78" s="92">
        <f t="shared" si="2"/>
        <v>-54412.260000000009</v>
      </c>
      <c r="R78" s="93">
        <f t="shared" si="3"/>
        <v>698.25865179929042</v>
      </c>
    </row>
    <row r="79" spans="1:18" hidden="1" x14ac:dyDescent="0.55000000000000004">
      <c r="A79" s="99">
        <v>5</v>
      </c>
      <c r="B79" s="100" t="s">
        <v>57</v>
      </c>
      <c r="C79" s="100" t="s">
        <v>190</v>
      </c>
      <c r="D79" s="100" t="s">
        <v>113</v>
      </c>
      <c r="E79" s="100" t="s">
        <v>269</v>
      </c>
      <c r="F79" s="100" t="s">
        <v>178</v>
      </c>
      <c r="G79" s="100" t="s">
        <v>274</v>
      </c>
      <c r="H79" s="101">
        <v>5007</v>
      </c>
      <c r="I79" s="99">
        <v>4</v>
      </c>
      <c r="J79" s="102">
        <f>บึงกาฬ!F69</f>
        <v>86710.63</v>
      </c>
      <c r="K79" s="103">
        <f>บึงกาฬ!AI69</f>
        <v>41625.06</v>
      </c>
      <c r="L79" s="103">
        <f>บึงกาฬ!AJ69</f>
        <v>2546227.06</v>
      </c>
      <c r="M79" s="103">
        <f>บึงกาฬ!AK69</f>
        <v>2646599.58</v>
      </c>
      <c r="N79" s="100"/>
      <c r="O79" s="100"/>
      <c r="P79" s="100"/>
      <c r="Q79" s="92">
        <f t="shared" si="2"/>
        <v>-100372.52000000002</v>
      </c>
      <c r="R79" s="93">
        <f t="shared" si="3"/>
        <v>508.53346514879172</v>
      </c>
    </row>
    <row r="80" spans="1:18" hidden="1" x14ac:dyDescent="0.55000000000000004">
      <c r="A80" s="99">
        <v>6</v>
      </c>
      <c r="B80" s="100" t="s">
        <v>57</v>
      </c>
      <c r="C80" s="100" t="s">
        <v>190</v>
      </c>
      <c r="D80" s="100" t="s">
        <v>113</v>
      </c>
      <c r="E80" s="100" t="s">
        <v>269</v>
      </c>
      <c r="F80" s="100" t="s">
        <v>178</v>
      </c>
      <c r="G80" s="100" t="s">
        <v>275</v>
      </c>
      <c r="H80" s="101">
        <v>5318</v>
      </c>
      <c r="I80" s="99">
        <v>4</v>
      </c>
      <c r="J80" s="102">
        <f>บึงกาฬ!F70</f>
        <v>401712.13</v>
      </c>
      <c r="K80" s="103">
        <f>บึงกาฬ!AI70</f>
        <v>285883.23</v>
      </c>
      <c r="L80" s="103">
        <f>บึงกาฬ!AJ70</f>
        <v>2641843.7400000002</v>
      </c>
      <c r="M80" s="103">
        <f>บึงกาฬ!AK70</f>
        <v>2919142.4</v>
      </c>
      <c r="N80" s="100"/>
      <c r="O80" s="100"/>
      <c r="P80" s="100"/>
      <c r="Q80" s="92">
        <f t="shared" si="2"/>
        <v>-277298.65999999968</v>
      </c>
      <c r="R80" s="93">
        <f t="shared" si="3"/>
        <v>496.77392628807826</v>
      </c>
    </row>
    <row r="81" spans="1:18" s="111" customFormat="1" hidden="1" x14ac:dyDescent="0.55000000000000004">
      <c r="A81" s="105">
        <v>8</v>
      </c>
      <c r="B81" s="106" t="s">
        <v>57</v>
      </c>
      <c r="C81" s="106"/>
      <c r="D81" s="106"/>
      <c r="E81" s="106" t="s">
        <v>75</v>
      </c>
      <c r="F81" s="106"/>
      <c r="G81" s="106" t="s">
        <v>276</v>
      </c>
      <c r="H81" s="112">
        <f>SUM(H75:H80)</f>
        <v>22433</v>
      </c>
      <c r="I81" s="105"/>
      <c r="J81" s="108">
        <f>SUM(J75:J80)</f>
        <v>1703120.0299999998</v>
      </c>
      <c r="K81" s="108">
        <f>SUM(K75:K80)</f>
        <v>1478804.74</v>
      </c>
      <c r="L81" s="108">
        <f>SUM(L75:L80)</f>
        <v>11021346.140000001</v>
      </c>
      <c r="M81" s="108">
        <f>SUM(M75:M80)</f>
        <v>11378844.050000001</v>
      </c>
      <c r="N81" s="106">
        <v>5</v>
      </c>
      <c r="O81" s="106">
        <v>5</v>
      </c>
      <c r="P81" s="106">
        <f>N81-O81</f>
        <v>0</v>
      </c>
      <c r="Q81" s="109">
        <f t="shared" si="2"/>
        <v>-357497.91000000015</v>
      </c>
      <c r="R81" s="110">
        <f t="shared" si="3"/>
        <v>491.30059020193465</v>
      </c>
    </row>
    <row r="82" spans="1:18" s="111" customFormat="1" ht="24.75" hidden="1" thickBot="1" x14ac:dyDescent="0.6">
      <c r="A82" s="120"/>
      <c r="B82" s="121" t="s">
        <v>57</v>
      </c>
      <c r="C82" s="121" t="s">
        <v>57</v>
      </c>
      <c r="D82" s="121" t="s">
        <v>57</v>
      </c>
      <c r="E82" s="121" t="s">
        <v>57</v>
      </c>
      <c r="F82" s="121"/>
      <c r="G82" s="121" t="s">
        <v>277</v>
      </c>
      <c r="H82" s="122">
        <f>H20+H34+H47+H52+H58+H66+H74+H81</f>
        <v>250017</v>
      </c>
      <c r="I82" s="120"/>
      <c r="J82" s="123">
        <f t="shared" ref="J82:O82" si="4">J20+J34+J47+J52+J58+J66+J74+J81</f>
        <v>28280376.930000003</v>
      </c>
      <c r="K82" s="124">
        <f t="shared" si="4"/>
        <v>9261118.2300000023</v>
      </c>
      <c r="L82" s="123">
        <f t="shared" si="4"/>
        <v>178577240.46999997</v>
      </c>
      <c r="M82" s="123">
        <f t="shared" si="4"/>
        <v>197187222.34999999</v>
      </c>
      <c r="N82" s="121">
        <f t="shared" si="4"/>
        <v>61</v>
      </c>
      <c r="O82" s="121">
        <f t="shared" si="4"/>
        <v>61</v>
      </c>
      <c r="P82" s="121">
        <f>N82-O82</f>
        <v>0</v>
      </c>
      <c r="Q82" s="109">
        <f t="shared" si="2"/>
        <v>-18609981.880000025</v>
      </c>
      <c r="R82" s="110">
        <f t="shared" si="3"/>
        <v>714.26039217333209</v>
      </c>
    </row>
    <row r="83" spans="1:18" s="111" customFormat="1" ht="25.5" hidden="1" thickTop="1" thickBot="1" x14ac:dyDescent="0.6">
      <c r="A83" s="125"/>
      <c r="B83" s="126"/>
      <c r="C83" s="126"/>
      <c r="D83" s="126"/>
      <c r="E83" s="388" t="s">
        <v>278</v>
      </c>
      <c r="F83" s="389"/>
      <c r="G83" s="390"/>
      <c r="H83" s="127"/>
      <c r="I83" s="125"/>
      <c r="J83" s="128">
        <f>J82/O82</f>
        <v>463612.73655737709</v>
      </c>
      <c r="K83" s="129">
        <f>K82/O82</f>
        <v>151821.6103278689</v>
      </c>
      <c r="L83" s="128">
        <f>L82/O82</f>
        <v>2927495.7454098356</v>
      </c>
      <c r="M83" s="128">
        <f>M82/O82</f>
        <v>3232577.4155737702</v>
      </c>
      <c r="N83" s="126"/>
      <c r="O83" s="126"/>
      <c r="P83" s="126"/>
      <c r="Q83" s="92"/>
      <c r="R83" s="93"/>
    </row>
    <row r="84" spans="1:18" hidden="1" x14ac:dyDescent="0.55000000000000004">
      <c r="A84" s="130">
        <v>1</v>
      </c>
      <c r="B84" s="131" t="s">
        <v>61</v>
      </c>
      <c r="C84" s="131" t="s">
        <v>279</v>
      </c>
      <c r="D84" s="131" t="s">
        <v>280</v>
      </c>
      <c r="E84" s="131" t="s">
        <v>0</v>
      </c>
      <c r="F84" s="131" t="s">
        <v>175</v>
      </c>
      <c r="G84" s="131" t="s">
        <v>281</v>
      </c>
      <c r="H84" s="132"/>
      <c r="I84" s="130"/>
      <c r="J84" s="133"/>
      <c r="K84" s="134"/>
      <c r="L84" s="135"/>
      <c r="M84" s="135"/>
      <c r="N84" s="131"/>
      <c r="O84" s="131"/>
      <c r="P84" s="131"/>
    </row>
    <row r="85" spans="1:18" hidden="1" x14ac:dyDescent="0.55000000000000004">
      <c r="A85" s="99">
        <v>2</v>
      </c>
      <c r="B85" s="100" t="s">
        <v>61</v>
      </c>
      <c r="C85" s="100" t="s">
        <v>279</v>
      </c>
      <c r="D85" s="100" t="s">
        <v>280</v>
      </c>
      <c r="E85" s="100" t="s">
        <v>0</v>
      </c>
      <c r="F85" s="100" t="s">
        <v>178</v>
      </c>
      <c r="G85" s="100" t="s">
        <v>600</v>
      </c>
      <c r="H85" s="101">
        <v>4951</v>
      </c>
      <c r="I85" s="99">
        <v>4</v>
      </c>
      <c r="J85" s="102">
        <f>หนองบัวลำภู!F4</f>
        <v>765671.74</v>
      </c>
      <c r="K85" s="247">
        <f>หนองบัวลำภู!AF4</f>
        <v>769777.45</v>
      </c>
      <c r="L85" s="104">
        <f>หนองบัวลำภู!AG4</f>
        <v>4954752.54</v>
      </c>
      <c r="M85" s="104">
        <f>หนองบัวลำภู!AH4</f>
        <v>3377337.54</v>
      </c>
      <c r="N85" s="100"/>
      <c r="O85" s="100"/>
      <c r="P85" s="100"/>
      <c r="Q85" s="92">
        <f t="shared" si="2"/>
        <v>1577415</v>
      </c>
      <c r="R85" s="93">
        <f t="shared" si="3"/>
        <v>1000.7579357705514</v>
      </c>
    </row>
    <row r="86" spans="1:18" hidden="1" x14ac:dyDescent="0.55000000000000004">
      <c r="A86" s="99">
        <v>3</v>
      </c>
      <c r="B86" s="100" t="s">
        <v>61</v>
      </c>
      <c r="C86" s="100" t="s">
        <v>279</v>
      </c>
      <c r="D86" s="100" t="s">
        <v>280</v>
      </c>
      <c r="E86" s="100" t="s">
        <v>0</v>
      </c>
      <c r="F86" s="100" t="s">
        <v>178</v>
      </c>
      <c r="G86" s="100" t="s">
        <v>601</v>
      </c>
      <c r="H86" s="101">
        <v>4392</v>
      </c>
      <c r="I86" s="99">
        <v>3</v>
      </c>
      <c r="J86" s="102">
        <f>หนองบัวลำภู!F5</f>
        <v>336237.36</v>
      </c>
      <c r="K86" s="247">
        <f>หนองบัวลำภู!AF5</f>
        <v>403825.6</v>
      </c>
      <c r="L86" s="104">
        <f>หนองบัวลำภู!AG5</f>
        <v>3503406.15</v>
      </c>
      <c r="M86" s="104">
        <f>หนองบัวลำภู!AH5</f>
        <v>3819615.79</v>
      </c>
      <c r="N86" s="100"/>
      <c r="O86" s="100"/>
      <c r="P86" s="100"/>
      <c r="Q86" s="92">
        <f t="shared" si="2"/>
        <v>-316209.64000000013</v>
      </c>
      <c r="R86" s="93">
        <f t="shared" si="3"/>
        <v>797.67899590163927</v>
      </c>
    </row>
    <row r="87" spans="1:18" hidden="1" x14ac:dyDescent="0.55000000000000004">
      <c r="A87" s="99">
        <v>4</v>
      </c>
      <c r="B87" s="100" t="s">
        <v>61</v>
      </c>
      <c r="C87" s="100" t="s">
        <v>279</v>
      </c>
      <c r="D87" s="100" t="s">
        <v>280</v>
      </c>
      <c r="E87" s="100" t="s">
        <v>0</v>
      </c>
      <c r="F87" s="100" t="s">
        <v>178</v>
      </c>
      <c r="G87" s="100" t="s">
        <v>602</v>
      </c>
      <c r="H87" s="101">
        <v>5135</v>
      </c>
      <c r="I87" s="99">
        <v>4</v>
      </c>
      <c r="J87" s="102">
        <f>หนองบัวลำภู!F6</f>
        <v>471614.98</v>
      </c>
      <c r="K87" s="247">
        <f>หนองบัวลำภู!AF6</f>
        <v>548444.11</v>
      </c>
      <c r="L87" s="104">
        <f>หนองบัวลำภู!AG6</f>
        <v>4081057.1</v>
      </c>
      <c r="M87" s="104">
        <f>หนองบัวลำภู!AH6</f>
        <v>4206302.34</v>
      </c>
      <c r="N87" s="100"/>
      <c r="O87" s="100"/>
      <c r="P87" s="100"/>
      <c r="Q87" s="92">
        <f t="shared" si="2"/>
        <v>-125245.23999999976</v>
      </c>
      <c r="R87" s="93">
        <f t="shared" si="3"/>
        <v>794.75308666017531</v>
      </c>
    </row>
    <row r="88" spans="1:18" hidden="1" x14ac:dyDescent="0.55000000000000004">
      <c r="A88" s="99">
        <v>5</v>
      </c>
      <c r="B88" s="100" t="s">
        <v>61</v>
      </c>
      <c r="C88" s="100" t="s">
        <v>279</v>
      </c>
      <c r="D88" s="100" t="s">
        <v>280</v>
      </c>
      <c r="E88" s="100" t="s">
        <v>0</v>
      </c>
      <c r="F88" s="100" t="s">
        <v>178</v>
      </c>
      <c r="G88" s="100" t="s">
        <v>603</v>
      </c>
      <c r="H88" s="101">
        <v>7670</v>
      </c>
      <c r="I88" s="99">
        <v>5</v>
      </c>
      <c r="J88" s="102">
        <f>หนองบัวลำภู!F7</f>
        <v>689528.88</v>
      </c>
      <c r="K88" s="247">
        <f>หนองบัวลำภู!AF7</f>
        <v>758253.67</v>
      </c>
      <c r="L88" s="104">
        <f>หนองบัวลำภู!AG7</f>
        <v>5571997.9399999995</v>
      </c>
      <c r="M88" s="104">
        <f>หนองบัวลำภู!AH7</f>
        <v>5806797.0099999998</v>
      </c>
      <c r="N88" s="100"/>
      <c r="O88" s="100"/>
      <c r="P88" s="100"/>
      <c r="Q88" s="92">
        <f t="shared" si="2"/>
        <v>-234799.0700000003</v>
      </c>
      <c r="R88" s="93">
        <f t="shared" si="3"/>
        <v>726.46648500651884</v>
      </c>
    </row>
    <row r="89" spans="1:18" hidden="1" x14ac:dyDescent="0.55000000000000004">
      <c r="A89" s="99">
        <v>6</v>
      </c>
      <c r="B89" s="100" t="s">
        <v>61</v>
      </c>
      <c r="C89" s="100" t="s">
        <v>279</v>
      </c>
      <c r="D89" s="100" t="s">
        <v>280</v>
      </c>
      <c r="E89" s="100" t="s">
        <v>0</v>
      </c>
      <c r="F89" s="100" t="s">
        <v>178</v>
      </c>
      <c r="G89" s="100" t="s">
        <v>604</v>
      </c>
      <c r="H89" s="101">
        <v>5043</v>
      </c>
      <c r="I89" s="99">
        <v>4</v>
      </c>
      <c r="J89" s="102">
        <f>หนองบัวลำภู!F8</f>
        <v>832977.5</v>
      </c>
      <c r="K89" s="247">
        <f>หนองบัวลำภู!AF8</f>
        <v>869895.25</v>
      </c>
      <c r="L89" s="104">
        <f>หนองบัวลำภู!AG8</f>
        <v>4179914.9099999997</v>
      </c>
      <c r="M89" s="104">
        <f>หนองบัวลำภู!AH8</f>
        <v>4128360.21</v>
      </c>
      <c r="N89" s="100"/>
      <c r="O89" s="100"/>
      <c r="P89" s="100"/>
      <c r="Q89" s="92">
        <f t="shared" si="2"/>
        <v>51554.699999999721</v>
      </c>
      <c r="R89" s="93">
        <f t="shared" si="3"/>
        <v>828.85483045806063</v>
      </c>
    </row>
    <row r="90" spans="1:18" hidden="1" x14ac:dyDescent="0.55000000000000004">
      <c r="A90" s="99">
        <v>7</v>
      </c>
      <c r="B90" s="100" t="s">
        <v>61</v>
      </c>
      <c r="C90" s="100" t="s">
        <v>279</v>
      </c>
      <c r="D90" s="100" t="s">
        <v>280</v>
      </c>
      <c r="E90" s="100" t="s">
        <v>0</v>
      </c>
      <c r="F90" s="100" t="s">
        <v>178</v>
      </c>
      <c r="G90" s="100" t="s">
        <v>605</v>
      </c>
      <c r="H90" s="101">
        <v>1849</v>
      </c>
      <c r="I90" s="99">
        <v>2</v>
      </c>
      <c r="J90" s="102">
        <f>หนองบัวลำภู!F9</f>
        <v>332579.92</v>
      </c>
      <c r="K90" s="247">
        <f>หนองบัวลำภู!AF9</f>
        <v>410857.04</v>
      </c>
      <c r="L90" s="104">
        <f>หนองบัวลำภู!AG9</f>
        <v>2515886.89</v>
      </c>
      <c r="M90" s="104">
        <f>หนองบัวลำภู!AH9</f>
        <v>2587191.59</v>
      </c>
      <c r="N90" s="100"/>
      <c r="O90" s="100"/>
      <c r="P90" s="100"/>
      <c r="Q90" s="92">
        <f t="shared" si="2"/>
        <v>-71304.699999999721</v>
      </c>
      <c r="R90" s="93">
        <f t="shared" si="3"/>
        <v>1360.6743591130341</v>
      </c>
    </row>
    <row r="91" spans="1:18" hidden="1" x14ac:dyDescent="0.55000000000000004">
      <c r="A91" s="99">
        <v>8</v>
      </c>
      <c r="B91" s="100" t="s">
        <v>61</v>
      </c>
      <c r="C91" s="100" t="s">
        <v>279</v>
      </c>
      <c r="D91" s="100" t="s">
        <v>280</v>
      </c>
      <c r="E91" s="100" t="s">
        <v>0</v>
      </c>
      <c r="F91" s="100" t="s">
        <v>178</v>
      </c>
      <c r="G91" s="100" t="s">
        <v>606</v>
      </c>
      <c r="H91" s="101">
        <v>7078</v>
      </c>
      <c r="I91" s="99">
        <v>5</v>
      </c>
      <c r="J91" s="102">
        <f>หนองบัวลำภู!F10</f>
        <v>482393.08</v>
      </c>
      <c r="K91" s="103">
        <f>หนองบัวลำภู!AF10</f>
        <v>602100.68000000005</v>
      </c>
      <c r="L91" s="104">
        <f>หนองบัวลำภู!AG10</f>
        <v>4804080.99</v>
      </c>
      <c r="M91" s="104">
        <f>หนองบัวลำภู!AH10</f>
        <v>4936430.33</v>
      </c>
      <c r="N91" s="100"/>
      <c r="O91" s="100"/>
      <c r="P91" s="100"/>
      <c r="Q91" s="92">
        <f t="shared" si="2"/>
        <v>-132349.33999999985</v>
      </c>
      <c r="R91" s="93">
        <f t="shared" si="3"/>
        <v>678.73424554959036</v>
      </c>
    </row>
    <row r="92" spans="1:18" hidden="1" x14ac:dyDescent="0.55000000000000004">
      <c r="A92" s="99">
        <v>9</v>
      </c>
      <c r="B92" s="100" t="s">
        <v>61</v>
      </c>
      <c r="C92" s="100" t="s">
        <v>279</v>
      </c>
      <c r="D92" s="100" t="s">
        <v>280</v>
      </c>
      <c r="E92" s="100" t="s">
        <v>0</v>
      </c>
      <c r="F92" s="100" t="s">
        <v>178</v>
      </c>
      <c r="G92" s="100" t="s">
        <v>607</v>
      </c>
      <c r="H92" s="101">
        <v>2787</v>
      </c>
      <c r="I92" s="99">
        <v>2</v>
      </c>
      <c r="J92" s="102">
        <f>หนองบัวลำภู!F11</f>
        <v>395253.12</v>
      </c>
      <c r="K92" s="247">
        <f>หนองบัวลำภู!AF11</f>
        <v>454792.8</v>
      </c>
      <c r="L92" s="104">
        <f>หนองบัวลำภู!AG11</f>
        <v>2278159.8199999998</v>
      </c>
      <c r="M92" s="104">
        <f>หนองบัวลำภู!AH11</f>
        <v>2483262.5</v>
      </c>
      <c r="N92" s="100"/>
      <c r="O92" s="100"/>
      <c r="P92" s="100"/>
      <c r="Q92" s="92">
        <f t="shared" si="2"/>
        <v>-205102.68000000017</v>
      </c>
      <c r="R92" s="93">
        <f t="shared" si="3"/>
        <v>817.42368855400071</v>
      </c>
    </row>
    <row r="93" spans="1:18" hidden="1" x14ac:dyDescent="0.55000000000000004">
      <c r="A93" s="99">
        <v>10</v>
      </c>
      <c r="B93" s="100" t="s">
        <v>61</v>
      </c>
      <c r="C93" s="100" t="s">
        <v>279</v>
      </c>
      <c r="D93" s="100" t="s">
        <v>280</v>
      </c>
      <c r="E93" s="100" t="s">
        <v>0</v>
      </c>
      <c r="F93" s="100" t="s">
        <v>178</v>
      </c>
      <c r="G93" s="100" t="s">
        <v>608</v>
      </c>
      <c r="H93" s="101">
        <v>4346</v>
      </c>
      <c r="I93" s="99">
        <v>3</v>
      </c>
      <c r="J93" s="102">
        <f>หนองบัวลำภู!F12</f>
        <v>781092.87</v>
      </c>
      <c r="K93" s="103">
        <f>หนองบัวลำภู!AF12</f>
        <v>948911.71000000008</v>
      </c>
      <c r="L93" s="104">
        <f>หนองบัวลำภู!AG12</f>
        <v>3795798.1399999997</v>
      </c>
      <c r="M93" s="104">
        <f>หนองบัวลำภู!AH12</f>
        <v>3945126.1399999997</v>
      </c>
      <c r="N93" s="100"/>
      <c r="O93" s="100"/>
      <c r="P93" s="100"/>
      <c r="Q93" s="92">
        <f t="shared" si="2"/>
        <v>-149328</v>
      </c>
      <c r="R93" s="93">
        <f t="shared" si="3"/>
        <v>873.40040036815458</v>
      </c>
    </row>
    <row r="94" spans="1:18" hidden="1" x14ac:dyDescent="0.55000000000000004">
      <c r="A94" s="99">
        <v>11</v>
      </c>
      <c r="B94" s="100" t="s">
        <v>61</v>
      </c>
      <c r="C94" s="100" t="s">
        <v>279</v>
      </c>
      <c r="D94" s="100" t="s">
        <v>280</v>
      </c>
      <c r="E94" s="100" t="s">
        <v>0</v>
      </c>
      <c r="F94" s="100" t="s">
        <v>178</v>
      </c>
      <c r="G94" s="100" t="s">
        <v>609</v>
      </c>
      <c r="H94" s="101">
        <v>2971</v>
      </c>
      <c r="I94" s="99">
        <v>2</v>
      </c>
      <c r="J94" s="102">
        <f>หนองบัวลำภู!F13</f>
        <v>262584.23</v>
      </c>
      <c r="K94" s="103">
        <f>หนองบัวลำภู!AF13</f>
        <v>190625.25999999998</v>
      </c>
      <c r="L94" s="104">
        <f>หนองบัวลำภู!AG13</f>
        <v>1992466.95</v>
      </c>
      <c r="M94" s="104">
        <f>หนองบัวลำภู!AH13</f>
        <v>2490982.2400000002</v>
      </c>
      <c r="N94" s="100"/>
      <c r="O94" s="100"/>
      <c r="P94" s="100"/>
      <c r="Q94" s="92">
        <f t="shared" si="2"/>
        <v>-498515.29000000027</v>
      </c>
      <c r="R94" s="93">
        <f t="shared" si="3"/>
        <v>670.63848872433528</v>
      </c>
    </row>
    <row r="95" spans="1:18" hidden="1" x14ac:dyDescent="0.55000000000000004">
      <c r="A95" s="99">
        <v>12</v>
      </c>
      <c r="B95" s="100" t="s">
        <v>61</v>
      </c>
      <c r="C95" s="100" t="s">
        <v>279</v>
      </c>
      <c r="D95" s="100" t="s">
        <v>280</v>
      </c>
      <c r="E95" s="100" t="s">
        <v>0</v>
      </c>
      <c r="F95" s="100" t="s">
        <v>178</v>
      </c>
      <c r="G95" s="100" t="s">
        <v>610</v>
      </c>
      <c r="H95" s="101">
        <v>2720</v>
      </c>
      <c r="I95" s="99">
        <v>2</v>
      </c>
      <c r="J95" s="102">
        <f>หนองบัวลำภู!F14</f>
        <v>475162.26</v>
      </c>
      <c r="K95" s="103">
        <f>หนองบัวลำภู!AF14</f>
        <v>468457.29</v>
      </c>
      <c r="L95" s="104">
        <f>หนองบัวลำภู!AG14</f>
        <v>2426067.7800000003</v>
      </c>
      <c r="M95" s="104">
        <f>หนองบัวลำภู!AH14</f>
        <v>2597720.2999999998</v>
      </c>
      <c r="N95" s="100"/>
      <c r="O95" s="100"/>
      <c r="P95" s="100"/>
      <c r="Q95" s="92">
        <f t="shared" si="2"/>
        <v>-171652.51999999955</v>
      </c>
      <c r="R95" s="93">
        <f t="shared" si="3"/>
        <v>891.93668382352951</v>
      </c>
    </row>
    <row r="96" spans="1:18" hidden="1" x14ac:dyDescent="0.55000000000000004">
      <c r="A96" s="99">
        <v>13</v>
      </c>
      <c r="B96" s="100" t="s">
        <v>61</v>
      </c>
      <c r="C96" s="100" t="s">
        <v>279</v>
      </c>
      <c r="D96" s="100" t="s">
        <v>280</v>
      </c>
      <c r="E96" s="100" t="s">
        <v>0</v>
      </c>
      <c r="F96" s="100" t="s">
        <v>178</v>
      </c>
      <c r="G96" s="100" t="s">
        <v>611</v>
      </c>
      <c r="H96" s="101">
        <v>4608</v>
      </c>
      <c r="I96" s="99">
        <v>4</v>
      </c>
      <c r="J96" s="102">
        <f>หนองบัวลำภู!F15</f>
        <v>646022.07999999996</v>
      </c>
      <c r="K96" s="247">
        <f>หนองบัวลำภู!AF15</f>
        <v>713785.71</v>
      </c>
      <c r="L96" s="104">
        <f>หนองบัวลำภู!AG15</f>
        <v>3332666.05</v>
      </c>
      <c r="M96" s="104">
        <f>หนองบัวลำภู!AH15</f>
        <v>3796714.1700000004</v>
      </c>
      <c r="N96" s="100"/>
      <c r="O96" s="100"/>
      <c r="P96" s="100"/>
      <c r="Q96" s="92">
        <f t="shared" si="2"/>
        <v>-464048.12000000058</v>
      </c>
      <c r="R96" s="93">
        <f t="shared" si="3"/>
        <v>723.23481987847219</v>
      </c>
    </row>
    <row r="97" spans="1:18" hidden="1" x14ac:dyDescent="0.55000000000000004">
      <c r="A97" s="99">
        <v>14</v>
      </c>
      <c r="B97" s="100" t="s">
        <v>61</v>
      </c>
      <c r="C97" s="100" t="s">
        <v>279</v>
      </c>
      <c r="D97" s="100" t="s">
        <v>280</v>
      </c>
      <c r="E97" s="100" t="s">
        <v>0</v>
      </c>
      <c r="F97" s="100" t="s">
        <v>178</v>
      </c>
      <c r="G97" s="100" t="s">
        <v>612</v>
      </c>
      <c r="H97" s="101">
        <v>4866</v>
      </c>
      <c r="I97" s="99">
        <v>4</v>
      </c>
      <c r="J97" s="102">
        <f>หนองบัวลำภู!F16</f>
        <v>293286.13</v>
      </c>
      <c r="K97" s="103">
        <f>หนองบัวลำภู!AF16</f>
        <v>342317.23000000004</v>
      </c>
      <c r="L97" s="104">
        <f>หนองบัวลำภู!AG16</f>
        <v>3883331.46</v>
      </c>
      <c r="M97" s="104">
        <f>หนองบัวลำภู!AH16</f>
        <v>4123254.06</v>
      </c>
      <c r="N97" s="100"/>
      <c r="O97" s="100"/>
      <c r="P97" s="100"/>
      <c r="Q97" s="92">
        <f t="shared" si="2"/>
        <v>-239922.60000000009</v>
      </c>
      <c r="R97" s="93">
        <f t="shared" si="3"/>
        <v>798.05414303329223</v>
      </c>
    </row>
    <row r="98" spans="1:18" hidden="1" x14ac:dyDescent="0.55000000000000004">
      <c r="A98" s="99">
        <v>15</v>
      </c>
      <c r="B98" s="100" t="s">
        <v>61</v>
      </c>
      <c r="C98" s="100" t="s">
        <v>279</v>
      </c>
      <c r="D98" s="100" t="s">
        <v>280</v>
      </c>
      <c r="E98" s="100" t="s">
        <v>0</v>
      </c>
      <c r="F98" s="100" t="s">
        <v>178</v>
      </c>
      <c r="G98" s="100" t="s">
        <v>613</v>
      </c>
      <c r="H98" s="101">
        <v>3427</v>
      </c>
      <c r="I98" s="99">
        <v>3</v>
      </c>
      <c r="J98" s="102">
        <f>หนองบัวลำภู!F17</f>
        <v>807842.49</v>
      </c>
      <c r="K98" s="103">
        <f>หนองบัวลำภู!AF17</f>
        <v>800115.11</v>
      </c>
      <c r="L98" s="104">
        <f>หนองบัวลำภู!AG17</f>
        <v>3699736.53</v>
      </c>
      <c r="M98" s="104">
        <f>หนองบัวลำภู!AH17</f>
        <v>3751349.57</v>
      </c>
      <c r="N98" s="100"/>
      <c r="O98" s="100"/>
      <c r="P98" s="100"/>
      <c r="Q98" s="92">
        <f t="shared" si="2"/>
        <v>-51613.040000000037</v>
      </c>
      <c r="R98" s="93">
        <f t="shared" si="3"/>
        <v>1079.5846308724831</v>
      </c>
    </row>
    <row r="99" spans="1:18" hidden="1" x14ac:dyDescent="0.55000000000000004">
      <c r="A99" s="99">
        <v>16</v>
      </c>
      <c r="B99" s="100" t="s">
        <v>61</v>
      </c>
      <c r="C99" s="100" t="s">
        <v>279</v>
      </c>
      <c r="D99" s="100" t="s">
        <v>280</v>
      </c>
      <c r="E99" s="100" t="s">
        <v>0</v>
      </c>
      <c r="F99" s="100" t="s">
        <v>178</v>
      </c>
      <c r="G99" s="100" t="s">
        <v>614</v>
      </c>
      <c r="H99" s="101">
        <v>5652</v>
      </c>
      <c r="I99" s="99">
        <v>4</v>
      </c>
      <c r="J99" s="102">
        <f>หนองบัวลำภู!F18</f>
        <v>619688.73</v>
      </c>
      <c r="K99" s="103">
        <f>หนองบัวลำภู!AF18</f>
        <v>691407.62999999989</v>
      </c>
      <c r="L99" s="104">
        <f>หนองบัวลำภู!AG18</f>
        <v>4555886.47</v>
      </c>
      <c r="M99" s="104">
        <f>หนองบัวลำภู!AH18</f>
        <v>4733613.6100000003</v>
      </c>
      <c r="N99" s="100"/>
      <c r="O99" s="100"/>
      <c r="P99" s="100"/>
      <c r="Q99" s="92">
        <f t="shared" si="2"/>
        <v>-177727.1400000006</v>
      </c>
      <c r="R99" s="93">
        <f t="shared" si="3"/>
        <v>806.06625442321297</v>
      </c>
    </row>
    <row r="100" spans="1:18" hidden="1" x14ac:dyDescent="0.55000000000000004">
      <c r="A100" s="99">
        <v>17</v>
      </c>
      <c r="B100" s="100" t="s">
        <v>61</v>
      </c>
      <c r="C100" s="100" t="s">
        <v>279</v>
      </c>
      <c r="D100" s="100" t="s">
        <v>280</v>
      </c>
      <c r="E100" s="100" t="s">
        <v>0</v>
      </c>
      <c r="F100" s="100" t="s">
        <v>178</v>
      </c>
      <c r="G100" s="100" t="s">
        <v>615</v>
      </c>
      <c r="H100" s="101">
        <v>3912</v>
      </c>
      <c r="I100" s="99">
        <v>3</v>
      </c>
      <c r="J100" s="102">
        <f>หนองบัวลำภู!F19</f>
        <v>393232.72</v>
      </c>
      <c r="K100" s="247">
        <f>หนองบัวลำภู!AF19</f>
        <v>435642.85</v>
      </c>
      <c r="L100" s="104">
        <f>หนองบัวลำภู!AG19</f>
        <v>3725990.81</v>
      </c>
      <c r="M100" s="104">
        <f>หนองบัวลำภู!AH19</f>
        <v>3734701.44</v>
      </c>
      <c r="N100" s="100"/>
      <c r="O100" s="100"/>
      <c r="P100" s="100"/>
      <c r="Q100" s="92">
        <f t="shared" si="2"/>
        <v>-8710.6299999998882</v>
      </c>
      <c r="R100" s="93">
        <f t="shared" si="3"/>
        <v>952.4516385480573</v>
      </c>
    </row>
    <row r="101" spans="1:18" hidden="1" x14ac:dyDescent="0.55000000000000004">
      <c r="A101" s="99">
        <v>18</v>
      </c>
      <c r="B101" s="100" t="s">
        <v>61</v>
      </c>
      <c r="C101" s="100" t="s">
        <v>279</v>
      </c>
      <c r="D101" s="100" t="s">
        <v>280</v>
      </c>
      <c r="E101" s="100" t="s">
        <v>0</v>
      </c>
      <c r="F101" s="100" t="s">
        <v>178</v>
      </c>
      <c r="G101" s="100" t="s">
        <v>616</v>
      </c>
      <c r="H101" s="101">
        <v>2731</v>
      </c>
      <c r="I101" s="99">
        <v>2</v>
      </c>
      <c r="J101" s="102">
        <f>หนองบัวลำภู!F20</f>
        <v>943516.72</v>
      </c>
      <c r="K101" s="247">
        <f>หนองบัวลำภู!AF20</f>
        <v>978584.35</v>
      </c>
      <c r="L101" s="104">
        <f>หนองบัวลำภู!AG20</f>
        <v>3452490.4299999997</v>
      </c>
      <c r="M101" s="104">
        <f>หนองบัวลำภู!AH20</f>
        <v>3333998.27</v>
      </c>
      <c r="N101" s="100"/>
      <c r="O101" s="100"/>
      <c r="P101" s="100"/>
      <c r="Q101" s="92">
        <f t="shared" si="2"/>
        <v>118492.15999999968</v>
      </c>
      <c r="R101" s="93">
        <f t="shared" si="3"/>
        <v>1264.185437568656</v>
      </c>
    </row>
    <row r="102" spans="1:18" hidden="1" x14ac:dyDescent="0.55000000000000004">
      <c r="A102" s="99">
        <v>19</v>
      </c>
      <c r="B102" s="100" t="s">
        <v>61</v>
      </c>
      <c r="C102" s="100" t="s">
        <v>279</v>
      </c>
      <c r="D102" s="100" t="s">
        <v>280</v>
      </c>
      <c r="E102" s="100" t="s">
        <v>0</v>
      </c>
      <c r="F102" s="100" t="s">
        <v>178</v>
      </c>
      <c r="G102" s="100" t="s">
        <v>617</v>
      </c>
      <c r="H102" s="101">
        <v>2945</v>
      </c>
      <c r="I102" s="99">
        <v>2</v>
      </c>
      <c r="J102" s="102">
        <f>หนองบัวลำภู!F21</f>
        <v>613483.93999999994</v>
      </c>
      <c r="K102" s="103">
        <f>หนองบัวลำภู!AF21</f>
        <v>627684.14</v>
      </c>
      <c r="L102" s="104">
        <f>หนองบัวลำภู!AG21</f>
        <v>3325680</v>
      </c>
      <c r="M102" s="104">
        <f>หนองบัวลำภู!AH21</f>
        <v>3597525.45</v>
      </c>
      <c r="N102" s="100"/>
      <c r="O102" s="100"/>
      <c r="P102" s="100"/>
      <c r="Q102" s="92">
        <f t="shared" si="2"/>
        <v>-271845.45000000019</v>
      </c>
      <c r="R102" s="93">
        <f t="shared" si="3"/>
        <v>1129.2631578947369</v>
      </c>
    </row>
    <row r="103" spans="1:18" hidden="1" x14ac:dyDescent="0.55000000000000004">
      <c r="A103" s="99">
        <v>20</v>
      </c>
      <c r="B103" s="100" t="s">
        <v>61</v>
      </c>
      <c r="C103" s="100" t="s">
        <v>279</v>
      </c>
      <c r="D103" s="100" t="s">
        <v>280</v>
      </c>
      <c r="E103" s="100" t="s">
        <v>0</v>
      </c>
      <c r="F103" s="100" t="s">
        <v>178</v>
      </c>
      <c r="G103" s="100" t="s">
        <v>618</v>
      </c>
      <c r="H103" s="101">
        <v>3678</v>
      </c>
      <c r="I103" s="99">
        <v>3</v>
      </c>
      <c r="J103" s="102">
        <f>หนองบัวลำภู!F22</f>
        <v>392310.85</v>
      </c>
      <c r="K103" s="247">
        <f>หนองบัวลำภู!AF22</f>
        <v>395855.1</v>
      </c>
      <c r="L103" s="104">
        <f>หนองบัวลำภู!AG22</f>
        <v>3059488.9800000004</v>
      </c>
      <c r="M103" s="104">
        <f>หนองบัวลำภู!AH22</f>
        <v>3367868.4299999997</v>
      </c>
      <c r="N103" s="100"/>
      <c r="O103" s="100"/>
      <c r="P103" s="100"/>
      <c r="Q103" s="92">
        <f t="shared" si="2"/>
        <v>-308379.44999999925</v>
      </c>
      <c r="R103" s="93">
        <f t="shared" si="3"/>
        <v>831.8349592169659</v>
      </c>
    </row>
    <row r="104" spans="1:18" hidden="1" x14ac:dyDescent="0.55000000000000004">
      <c r="A104" s="99">
        <v>21</v>
      </c>
      <c r="B104" s="100" t="s">
        <v>61</v>
      </c>
      <c r="C104" s="100" t="s">
        <v>279</v>
      </c>
      <c r="D104" s="100" t="s">
        <v>280</v>
      </c>
      <c r="E104" s="100" t="s">
        <v>0</v>
      </c>
      <c r="F104" s="100" t="s">
        <v>178</v>
      </c>
      <c r="G104" s="100" t="s">
        <v>619</v>
      </c>
      <c r="H104" s="101">
        <v>4213</v>
      </c>
      <c r="I104" s="99">
        <v>3</v>
      </c>
      <c r="J104" s="102">
        <f>หนองบัวลำภู!F23</f>
        <v>1249901.68</v>
      </c>
      <c r="K104" s="103">
        <f>หนองบัวลำภู!AF23</f>
        <v>1281282.6399999999</v>
      </c>
      <c r="L104" s="104">
        <f>หนองบัวลำภู!AG23</f>
        <v>2561195.56</v>
      </c>
      <c r="M104" s="104">
        <f>หนองบัวลำภู!AH23</f>
        <v>2715745.16</v>
      </c>
      <c r="N104" s="100"/>
      <c r="O104" s="100"/>
      <c r="P104" s="100"/>
      <c r="Q104" s="92">
        <f t="shared" si="2"/>
        <v>-154549.60000000009</v>
      </c>
      <c r="R104" s="93">
        <f t="shared" si="3"/>
        <v>607.92678851174935</v>
      </c>
    </row>
    <row r="105" spans="1:18" s="111" customFormat="1" hidden="1" x14ac:dyDescent="0.55000000000000004">
      <c r="A105" s="105">
        <v>1</v>
      </c>
      <c r="B105" s="106" t="s">
        <v>61</v>
      </c>
      <c r="C105" s="106"/>
      <c r="D105" s="106"/>
      <c r="E105" s="106" t="s">
        <v>75</v>
      </c>
      <c r="F105" s="106"/>
      <c r="G105" s="106" t="s">
        <v>282</v>
      </c>
      <c r="H105" s="112">
        <f>SUM(H84:H104)</f>
        <v>84974</v>
      </c>
      <c r="I105" s="105"/>
      <c r="J105" s="108">
        <f>SUM(J84:J104)</f>
        <v>11784381.279999999</v>
      </c>
      <c r="K105" s="108">
        <f>SUM(K84:K104)</f>
        <v>12692615.619999999</v>
      </c>
      <c r="L105" s="108">
        <f>SUM(L84:L104)</f>
        <v>71700055.5</v>
      </c>
      <c r="M105" s="108">
        <f>SUM(M84:M104)</f>
        <v>73533896.150000006</v>
      </c>
      <c r="N105" s="106">
        <v>20</v>
      </c>
      <c r="O105" s="106">
        <v>20</v>
      </c>
      <c r="P105" s="106">
        <f>N105-O105</f>
        <v>0</v>
      </c>
      <c r="Q105" s="109">
        <f t="shared" si="2"/>
        <v>-1833840.650000006</v>
      </c>
      <c r="R105" s="110">
        <f>L105/H105</f>
        <v>843.78816461505869</v>
      </c>
    </row>
    <row r="106" spans="1:18" hidden="1" x14ac:dyDescent="0.55000000000000004">
      <c r="A106" s="99">
        <v>1</v>
      </c>
      <c r="B106" s="100" t="s">
        <v>61</v>
      </c>
      <c r="C106" s="100" t="s">
        <v>283</v>
      </c>
      <c r="D106" s="100" t="s">
        <v>82</v>
      </c>
      <c r="E106" s="100" t="s">
        <v>1</v>
      </c>
      <c r="F106" s="100" t="s">
        <v>208</v>
      </c>
      <c r="G106" s="100" t="s">
        <v>284</v>
      </c>
      <c r="H106" s="101"/>
      <c r="I106" s="99"/>
      <c r="J106" s="102"/>
      <c r="K106" s="103"/>
      <c r="L106" s="104"/>
      <c r="M106" s="104"/>
      <c r="N106" s="100"/>
      <c r="O106" s="100"/>
      <c r="P106" s="100"/>
    </row>
    <row r="107" spans="1:18" hidden="1" x14ac:dyDescent="0.55000000000000004">
      <c r="A107" s="99">
        <v>2</v>
      </c>
      <c r="B107" s="100" t="s">
        <v>61</v>
      </c>
      <c r="C107" s="100" t="s">
        <v>283</v>
      </c>
      <c r="D107" s="100" t="s">
        <v>82</v>
      </c>
      <c r="E107" s="100" t="s">
        <v>1</v>
      </c>
      <c r="F107" s="100" t="s">
        <v>178</v>
      </c>
      <c r="G107" s="100" t="s">
        <v>620</v>
      </c>
      <c r="H107" s="101">
        <v>7384</v>
      </c>
      <c r="I107" s="99">
        <v>5</v>
      </c>
      <c r="J107" s="102">
        <f>หนองบัวลำภู!F24</f>
        <v>1026939.46</v>
      </c>
      <c r="K107" s="103">
        <f>หนองบัวลำภู!AF24</f>
        <v>1115834.8500000001</v>
      </c>
      <c r="L107" s="104">
        <f>หนองบัวลำภู!AG24</f>
        <v>5914364.3599999994</v>
      </c>
      <c r="M107" s="104">
        <f>หนองบัวลำภู!AH24</f>
        <v>5019821.4399999995</v>
      </c>
      <c r="N107" s="100"/>
      <c r="O107" s="100"/>
      <c r="P107" s="100"/>
      <c r="Q107" s="92">
        <f t="shared" si="2"/>
        <v>894542.91999999993</v>
      </c>
      <c r="R107" s="93">
        <f t="shared" si="3"/>
        <v>800.97025460455029</v>
      </c>
    </row>
    <row r="108" spans="1:18" hidden="1" x14ac:dyDescent="0.55000000000000004">
      <c r="A108" s="99">
        <v>3</v>
      </c>
      <c r="B108" s="100" t="s">
        <v>61</v>
      </c>
      <c r="C108" s="100" t="s">
        <v>283</v>
      </c>
      <c r="D108" s="100" t="s">
        <v>82</v>
      </c>
      <c r="E108" s="100" t="s">
        <v>1</v>
      </c>
      <c r="F108" s="100" t="s">
        <v>178</v>
      </c>
      <c r="G108" s="100" t="s">
        <v>621</v>
      </c>
      <c r="H108" s="101">
        <v>4311</v>
      </c>
      <c r="I108" s="99">
        <v>3</v>
      </c>
      <c r="J108" s="102">
        <f>หนองบัวลำภู!F25</f>
        <v>25300.97</v>
      </c>
      <c r="K108" s="102">
        <f>หนองบัวลำภู!AF25</f>
        <v>118216.68000000001</v>
      </c>
      <c r="L108" s="104">
        <f>หนองบัวลำภู!AG25</f>
        <v>3340927.63</v>
      </c>
      <c r="M108" s="104">
        <f>หนองบัวลำภู!AH25</f>
        <v>3526074.86</v>
      </c>
      <c r="N108" s="100"/>
      <c r="O108" s="100"/>
      <c r="P108" s="100"/>
      <c r="Q108" s="92">
        <f t="shared" si="2"/>
        <v>-185147.22999999998</v>
      </c>
      <c r="R108" s="93">
        <f t="shared" si="3"/>
        <v>774.97741359313386</v>
      </c>
    </row>
    <row r="109" spans="1:18" hidden="1" x14ac:dyDescent="0.55000000000000004">
      <c r="A109" s="99">
        <v>4</v>
      </c>
      <c r="B109" s="100" t="s">
        <v>61</v>
      </c>
      <c r="C109" s="100" t="s">
        <v>283</v>
      </c>
      <c r="D109" s="100" t="s">
        <v>82</v>
      </c>
      <c r="E109" s="100" t="s">
        <v>1</v>
      </c>
      <c r="F109" s="100" t="s">
        <v>178</v>
      </c>
      <c r="G109" s="100" t="s">
        <v>622</v>
      </c>
      <c r="H109" s="101">
        <v>7424</v>
      </c>
      <c r="I109" s="99">
        <v>5</v>
      </c>
      <c r="J109" s="102">
        <f>หนองบัวลำภู!F26</f>
        <v>258414.33</v>
      </c>
      <c r="K109" s="103">
        <f>หนองบัวลำภู!AF26</f>
        <v>280029.28999999998</v>
      </c>
      <c r="L109" s="104">
        <f>หนองบัวลำภู!AG26</f>
        <v>5552379.79</v>
      </c>
      <c r="M109" s="104">
        <f>หนองบัวลำภู!AH26</f>
        <v>5390554.4299999997</v>
      </c>
      <c r="N109" s="100"/>
      <c r="O109" s="100"/>
      <c r="P109" s="100"/>
      <c r="Q109" s="92">
        <f t="shared" si="2"/>
        <v>161825.36000000034</v>
      </c>
      <c r="R109" s="93">
        <f t="shared" si="3"/>
        <v>747.89598464439655</v>
      </c>
    </row>
    <row r="110" spans="1:18" hidden="1" x14ac:dyDescent="0.55000000000000004">
      <c r="A110" s="99">
        <v>5</v>
      </c>
      <c r="B110" s="100" t="s">
        <v>61</v>
      </c>
      <c r="C110" s="100" t="s">
        <v>283</v>
      </c>
      <c r="D110" s="100" t="s">
        <v>82</v>
      </c>
      <c r="E110" s="100" t="s">
        <v>1</v>
      </c>
      <c r="F110" s="100" t="s">
        <v>178</v>
      </c>
      <c r="G110" s="100" t="s">
        <v>623</v>
      </c>
      <c r="H110" s="101">
        <v>4841</v>
      </c>
      <c r="I110" s="99">
        <v>4</v>
      </c>
      <c r="J110" s="102">
        <f>หนองบัวลำภู!F27</f>
        <v>475901.46</v>
      </c>
      <c r="K110" s="103">
        <f>หนองบัวลำภู!AF27</f>
        <v>546000.15</v>
      </c>
      <c r="L110" s="104">
        <f>หนองบัวลำภู!AG27</f>
        <v>4204098.4499999993</v>
      </c>
      <c r="M110" s="104">
        <f>หนองบัวลำภู!AH27</f>
        <v>4541482.76</v>
      </c>
      <c r="N110" s="100"/>
      <c r="O110" s="100"/>
      <c r="P110" s="100"/>
      <c r="Q110" s="92">
        <f t="shared" si="2"/>
        <v>-337384.31000000052</v>
      </c>
      <c r="R110" s="93">
        <f t="shared" si="3"/>
        <v>868.43595331543054</v>
      </c>
    </row>
    <row r="111" spans="1:18" hidden="1" x14ac:dyDescent="0.55000000000000004">
      <c r="A111" s="99">
        <v>6</v>
      </c>
      <c r="B111" s="100" t="s">
        <v>61</v>
      </c>
      <c r="C111" s="100" t="s">
        <v>283</v>
      </c>
      <c r="D111" s="100" t="s">
        <v>82</v>
      </c>
      <c r="E111" s="100" t="s">
        <v>1</v>
      </c>
      <c r="F111" s="100" t="s">
        <v>178</v>
      </c>
      <c r="G111" s="100" t="s">
        <v>624</v>
      </c>
      <c r="H111" s="101">
        <v>3165</v>
      </c>
      <c r="I111" s="99">
        <v>3</v>
      </c>
      <c r="J111" s="102">
        <f>หนองบัวลำภู!F28</f>
        <v>265652.87</v>
      </c>
      <c r="K111" s="103">
        <f>หนองบัวลำภู!AF28</f>
        <v>284038.37</v>
      </c>
      <c r="L111" s="104">
        <f>หนองบัวลำภู!AG28</f>
        <v>3716898.21</v>
      </c>
      <c r="M111" s="104">
        <f>หนองบัวลำภู!AH28</f>
        <v>3772624.56</v>
      </c>
      <c r="N111" s="100"/>
      <c r="O111" s="100"/>
      <c r="P111" s="100"/>
      <c r="Q111" s="92">
        <f t="shared" si="2"/>
        <v>-55726.350000000093</v>
      </c>
      <c r="R111" s="93">
        <f t="shared" si="3"/>
        <v>1174.3754218009478</v>
      </c>
    </row>
    <row r="112" spans="1:18" hidden="1" x14ac:dyDescent="0.55000000000000004">
      <c r="A112" s="99">
        <v>7</v>
      </c>
      <c r="B112" s="100" t="s">
        <v>61</v>
      </c>
      <c r="C112" s="100" t="s">
        <v>283</v>
      </c>
      <c r="D112" s="100" t="s">
        <v>82</v>
      </c>
      <c r="E112" s="100" t="s">
        <v>1</v>
      </c>
      <c r="F112" s="100" t="s">
        <v>178</v>
      </c>
      <c r="G112" s="100" t="s">
        <v>625</v>
      </c>
      <c r="H112" s="101">
        <v>3662</v>
      </c>
      <c r="I112" s="99">
        <v>3</v>
      </c>
      <c r="J112" s="102">
        <f>หนองบัวลำภู!F29</f>
        <v>338006.79</v>
      </c>
      <c r="K112" s="103">
        <f>หนองบัวลำภู!AF29</f>
        <v>394175.41</v>
      </c>
      <c r="L112" s="104">
        <f>หนองบัวลำภู!AG29</f>
        <v>3645572.71</v>
      </c>
      <c r="M112" s="104">
        <f>หนองบัวลำภู!AH29</f>
        <v>3696096.9500000007</v>
      </c>
      <c r="N112" s="100"/>
      <c r="O112" s="100"/>
      <c r="P112" s="100"/>
      <c r="Q112" s="92">
        <f t="shared" si="2"/>
        <v>-50524.240000000689</v>
      </c>
      <c r="R112" s="93">
        <f t="shared" si="3"/>
        <v>995.51412069907155</v>
      </c>
    </row>
    <row r="113" spans="1:18" hidden="1" x14ac:dyDescent="0.55000000000000004">
      <c r="A113" s="99">
        <v>8</v>
      </c>
      <c r="B113" s="100" t="s">
        <v>61</v>
      </c>
      <c r="C113" s="100" t="s">
        <v>283</v>
      </c>
      <c r="D113" s="100" t="s">
        <v>82</v>
      </c>
      <c r="E113" s="100" t="s">
        <v>1</v>
      </c>
      <c r="F113" s="100" t="s">
        <v>178</v>
      </c>
      <c r="G113" s="100" t="s">
        <v>626</v>
      </c>
      <c r="H113" s="101">
        <v>2860</v>
      </c>
      <c r="I113" s="99">
        <v>2</v>
      </c>
      <c r="J113" s="102">
        <f>หนองบัวลำภู!F30</f>
        <v>108058.73</v>
      </c>
      <c r="K113" s="103">
        <f>หนองบัวลำภู!AF30</f>
        <v>188054.89799999999</v>
      </c>
      <c r="L113" s="104">
        <f>หนองบัวลำภู!AG30</f>
        <v>2352874.87</v>
      </c>
      <c r="M113" s="104">
        <f>หนองบัวลำภู!AH30</f>
        <v>2814286.6119999997</v>
      </c>
      <c r="N113" s="100"/>
      <c r="O113" s="100"/>
      <c r="P113" s="100"/>
      <c r="Q113" s="92">
        <f t="shared" si="2"/>
        <v>-461411.74199999962</v>
      </c>
      <c r="R113" s="93">
        <f t="shared" si="3"/>
        <v>822.68352097902107</v>
      </c>
    </row>
    <row r="114" spans="1:18" hidden="1" x14ac:dyDescent="0.55000000000000004">
      <c r="A114" s="99">
        <v>9</v>
      </c>
      <c r="B114" s="100" t="s">
        <v>61</v>
      </c>
      <c r="C114" s="100" t="s">
        <v>283</v>
      </c>
      <c r="D114" s="100" t="s">
        <v>82</v>
      </c>
      <c r="E114" s="100" t="s">
        <v>1</v>
      </c>
      <c r="F114" s="100" t="s">
        <v>178</v>
      </c>
      <c r="G114" s="100" t="s">
        <v>627</v>
      </c>
      <c r="H114" s="101">
        <v>6859</v>
      </c>
      <c r="I114" s="99">
        <v>5</v>
      </c>
      <c r="J114" s="102">
        <f>หนองบัวลำภู!F31</f>
        <v>547285.59</v>
      </c>
      <c r="K114" s="103">
        <f>หนองบัวลำภู!AF31</f>
        <v>541714.40999999992</v>
      </c>
      <c r="L114" s="104">
        <f>หนองบัวลำภู!AG31</f>
        <v>4150421.01</v>
      </c>
      <c r="M114" s="104">
        <f>หนองบัวลำภู!AH31</f>
        <v>4645060.6499999994</v>
      </c>
      <c r="N114" s="100"/>
      <c r="O114" s="100"/>
      <c r="P114" s="100"/>
      <c r="Q114" s="92">
        <f t="shared" si="2"/>
        <v>-494639.63999999966</v>
      </c>
      <c r="R114" s="93">
        <f t="shared" si="3"/>
        <v>605.10584779122314</v>
      </c>
    </row>
    <row r="115" spans="1:18" hidden="1" x14ac:dyDescent="0.55000000000000004">
      <c r="A115" s="99">
        <v>10</v>
      </c>
      <c r="B115" s="100" t="s">
        <v>61</v>
      </c>
      <c r="C115" s="100" t="s">
        <v>283</v>
      </c>
      <c r="D115" s="100" t="s">
        <v>82</v>
      </c>
      <c r="E115" s="100" t="s">
        <v>1</v>
      </c>
      <c r="F115" s="100" t="s">
        <v>178</v>
      </c>
      <c r="G115" s="100" t="s">
        <v>628</v>
      </c>
      <c r="H115" s="101">
        <v>2919</v>
      </c>
      <c r="I115" s="99">
        <v>2</v>
      </c>
      <c r="J115" s="102">
        <f>หนองบัวลำภู!F32</f>
        <v>46234.35</v>
      </c>
      <c r="K115" s="103">
        <f>หนองบัวลำภู!AF32</f>
        <v>63935.11</v>
      </c>
      <c r="L115" s="104">
        <f>หนองบัวลำภู!AG32</f>
        <v>2406451.2600000002</v>
      </c>
      <c r="M115" s="104">
        <f>หนองบัวลำภู!AH32</f>
        <v>2831143.93</v>
      </c>
      <c r="N115" s="100"/>
      <c r="O115" s="100"/>
      <c r="P115" s="100"/>
      <c r="Q115" s="92">
        <f t="shared" si="2"/>
        <v>-424692.66999999993</v>
      </c>
      <c r="R115" s="93">
        <f t="shared" si="3"/>
        <v>824.40947584789319</v>
      </c>
    </row>
    <row r="116" spans="1:18" hidden="1" x14ac:dyDescent="0.55000000000000004">
      <c r="A116" s="99">
        <v>11</v>
      </c>
      <c r="B116" s="100" t="s">
        <v>61</v>
      </c>
      <c r="C116" s="100" t="s">
        <v>283</v>
      </c>
      <c r="D116" s="100" t="s">
        <v>82</v>
      </c>
      <c r="E116" s="100" t="s">
        <v>1</v>
      </c>
      <c r="F116" s="100" t="s">
        <v>178</v>
      </c>
      <c r="G116" s="100" t="s">
        <v>629</v>
      </c>
      <c r="H116" s="101">
        <v>5877</v>
      </c>
      <c r="I116" s="99">
        <v>4</v>
      </c>
      <c r="J116" s="102">
        <f>หนองบัวลำภู!F33</f>
        <v>66030.84</v>
      </c>
      <c r="K116" s="103">
        <f>หนองบัวลำภู!AF33</f>
        <v>149754.88</v>
      </c>
      <c r="L116" s="104">
        <f>หนองบัวลำภู!AG33</f>
        <v>4296654.7300000004</v>
      </c>
      <c r="M116" s="104">
        <f>หนองบัวลำภู!AH33</f>
        <v>4254025.3099999996</v>
      </c>
      <c r="N116" s="100"/>
      <c r="O116" s="100"/>
      <c r="P116" s="100"/>
      <c r="Q116" s="92">
        <f t="shared" si="2"/>
        <v>42629.420000000857</v>
      </c>
      <c r="R116" s="93">
        <f t="shared" si="3"/>
        <v>731.09660200782719</v>
      </c>
    </row>
    <row r="117" spans="1:18" hidden="1" x14ac:dyDescent="0.55000000000000004">
      <c r="A117" s="99">
        <v>12</v>
      </c>
      <c r="B117" s="100" t="s">
        <v>61</v>
      </c>
      <c r="C117" s="100" t="s">
        <v>283</v>
      </c>
      <c r="D117" s="100" t="s">
        <v>82</v>
      </c>
      <c r="E117" s="100" t="s">
        <v>1</v>
      </c>
      <c r="F117" s="100" t="s">
        <v>178</v>
      </c>
      <c r="G117" s="100" t="s">
        <v>630</v>
      </c>
      <c r="H117" s="101">
        <v>5647</v>
      </c>
      <c r="I117" s="99">
        <v>4</v>
      </c>
      <c r="J117" s="102">
        <f>หนองบัวลำภู!F34</f>
        <v>315051.68</v>
      </c>
      <c r="K117" s="103">
        <f>หนองบัวลำภู!AF34</f>
        <v>370163.05</v>
      </c>
      <c r="L117" s="104">
        <f>หนองบัวลำภู!AG34</f>
        <v>4362412.46</v>
      </c>
      <c r="M117" s="104">
        <f>หนองบัวลำภู!AH34</f>
        <v>4669507.51</v>
      </c>
      <c r="N117" s="100"/>
      <c r="O117" s="100"/>
      <c r="P117" s="100"/>
      <c r="Q117" s="92">
        <f t="shared" si="2"/>
        <v>-307095.04999999981</v>
      </c>
      <c r="R117" s="93">
        <f t="shared" si="3"/>
        <v>772.51858686027981</v>
      </c>
    </row>
    <row r="118" spans="1:18" hidden="1" x14ac:dyDescent="0.55000000000000004">
      <c r="A118" s="99">
        <v>13</v>
      </c>
      <c r="B118" s="100" t="s">
        <v>61</v>
      </c>
      <c r="C118" s="100" t="s">
        <v>283</v>
      </c>
      <c r="D118" s="100" t="s">
        <v>82</v>
      </c>
      <c r="E118" s="100" t="s">
        <v>1</v>
      </c>
      <c r="F118" s="100" t="s">
        <v>178</v>
      </c>
      <c r="G118" s="100" t="s">
        <v>631</v>
      </c>
      <c r="H118" s="101">
        <v>4300</v>
      </c>
      <c r="I118" s="99">
        <v>3</v>
      </c>
      <c r="J118" s="102">
        <f>หนองบัวลำภู!F35</f>
        <v>179672.31</v>
      </c>
      <c r="K118" s="103">
        <f>หนองบัวลำภู!AF35</f>
        <v>304149.92</v>
      </c>
      <c r="L118" s="104">
        <f>หนองบัวลำภู!AG35</f>
        <v>3059824.24</v>
      </c>
      <c r="M118" s="104">
        <f>หนองบัวลำภู!AH35</f>
        <v>3044814.69</v>
      </c>
      <c r="N118" s="100"/>
      <c r="O118" s="100"/>
      <c r="P118" s="100"/>
      <c r="Q118" s="92">
        <f t="shared" si="2"/>
        <v>15009.550000000279</v>
      </c>
      <c r="R118" s="93">
        <f t="shared" si="3"/>
        <v>711.58703255813964</v>
      </c>
    </row>
    <row r="119" spans="1:18" s="111" customFormat="1" hidden="1" x14ac:dyDescent="0.55000000000000004">
      <c r="A119" s="105">
        <v>2</v>
      </c>
      <c r="B119" s="106" t="s">
        <v>61</v>
      </c>
      <c r="C119" s="106"/>
      <c r="D119" s="106"/>
      <c r="E119" s="106" t="s">
        <v>75</v>
      </c>
      <c r="F119" s="106"/>
      <c r="G119" s="106" t="s">
        <v>285</v>
      </c>
      <c r="H119" s="112">
        <f>SUM(H106:H118)</f>
        <v>59249</v>
      </c>
      <c r="I119" s="105"/>
      <c r="J119" s="108">
        <f>SUM(J106:J118)</f>
        <v>3652549.38</v>
      </c>
      <c r="K119" s="108">
        <f>SUM(K106:K118)</f>
        <v>4356067.0180000002</v>
      </c>
      <c r="L119" s="108">
        <f>SUM(L106:L118)</f>
        <v>47002879.719999999</v>
      </c>
      <c r="M119" s="108">
        <f>SUM(M106:M118)</f>
        <v>48205493.701999992</v>
      </c>
      <c r="N119" s="106">
        <v>12</v>
      </c>
      <c r="O119" s="106">
        <v>12</v>
      </c>
      <c r="P119" s="106">
        <f>N119-O119</f>
        <v>0</v>
      </c>
      <c r="Q119" s="109">
        <f t="shared" si="2"/>
        <v>-1202613.9819999933</v>
      </c>
      <c r="R119" s="110">
        <f>L119/H119</f>
        <v>793.3109372310081</v>
      </c>
    </row>
    <row r="120" spans="1:18" hidden="1" x14ac:dyDescent="0.55000000000000004">
      <c r="A120" s="99">
        <v>1</v>
      </c>
      <c r="B120" s="100" t="s">
        <v>61</v>
      </c>
      <c r="C120" s="100" t="s">
        <v>286</v>
      </c>
      <c r="D120" s="100" t="s">
        <v>89</v>
      </c>
      <c r="E120" s="100" t="s">
        <v>2</v>
      </c>
      <c r="F120" s="100" t="s">
        <v>208</v>
      </c>
      <c r="G120" s="100" t="s">
        <v>287</v>
      </c>
      <c r="H120" s="101"/>
      <c r="I120" s="99"/>
      <c r="J120" s="102"/>
      <c r="K120" s="103"/>
      <c r="L120" s="104"/>
      <c r="M120" s="104"/>
      <c r="N120" s="100"/>
      <c r="O120" s="100"/>
      <c r="P120" s="100"/>
    </row>
    <row r="121" spans="1:18" hidden="1" x14ac:dyDescent="0.55000000000000004">
      <c r="A121" s="99">
        <v>2</v>
      </c>
      <c r="B121" s="100" t="s">
        <v>61</v>
      </c>
      <c r="C121" s="100" t="s">
        <v>286</v>
      </c>
      <c r="D121" s="100" t="s">
        <v>89</v>
      </c>
      <c r="E121" s="100" t="s">
        <v>2</v>
      </c>
      <c r="F121" s="100" t="s">
        <v>178</v>
      </c>
      <c r="G121" s="100" t="s">
        <v>632</v>
      </c>
      <c r="H121" s="101">
        <v>1926</v>
      </c>
      <c r="I121" s="99">
        <v>2</v>
      </c>
      <c r="J121" s="102">
        <f>หนองบัวลำภู!F36</f>
        <v>322007.94</v>
      </c>
      <c r="K121" s="103">
        <f>หนองบัวลำภู!AF36</f>
        <v>319903.75</v>
      </c>
      <c r="L121" s="104">
        <f>หนองบัวลำภู!AG36</f>
        <v>2116258.88</v>
      </c>
      <c r="M121" s="104">
        <f>หนองบัวลำภู!AH36</f>
        <v>2102904.5699999998</v>
      </c>
      <c r="N121" s="100"/>
      <c r="O121" s="100"/>
      <c r="P121" s="100"/>
      <c r="Q121" s="92">
        <f t="shared" si="2"/>
        <v>13354.310000000056</v>
      </c>
      <c r="R121" s="93">
        <f t="shared" si="3"/>
        <v>1098.7844652128763</v>
      </c>
    </row>
    <row r="122" spans="1:18" hidden="1" x14ac:dyDescent="0.55000000000000004">
      <c r="A122" s="99">
        <v>3</v>
      </c>
      <c r="B122" s="100" t="s">
        <v>61</v>
      </c>
      <c r="C122" s="100" t="s">
        <v>286</v>
      </c>
      <c r="D122" s="100" t="s">
        <v>89</v>
      </c>
      <c r="E122" s="100" t="s">
        <v>2</v>
      </c>
      <c r="F122" s="100" t="s">
        <v>178</v>
      </c>
      <c r="G122" s="100" t="s">
        <v>633</v>
      </c>
      <c r="H122" s="101">
        <v>4146</v>
      </c>
      <c r="I122" s="99">
        <v>3</v>
      </c>
      <c r="J122" s="102">
        <f>หนองบัวลำภู!F37</f>
        <v>638299.03</v>
      </c>
      <c r="K122" s="103">
        <f>หนองบัวลำภู!AF37</f>
        <v>704664.11</v>
      </c>
      <c r="L122" s="104">
        <f>หนองบัวลำภู!AG37</f>
        <v>4109658.63</v>
      </c>
      <c r="M122" s="104">
        <f>หนองบัวลำภู!AH37</f>
        <v>3804104.81</v>
      </c>
      <c r="N122" s="100"/>
      <c r="O122" s="100"/>
      <c r="P122" s="100"/>
      <c r="Q122" s="92">
        <f t="shared" si="2"/>
        <v>305553.81999999983</v>
      </c>
      <c r="R122" s="93">
        <f t="shared" si="3"/>
        <v>991.23459479015912</v>
      </c>
    </row>
    <row r="123" spans="1:18" hidden="1" x14ac:dyDescent="0.55000000000000004">
      <c r="A123" s="99">
        <v>4</v>
      </c>
      <c r="B123" s="100" t="s">
        <v>61</v>
      </c>
      <c r="C123" s="100" t="s">
        <v>286</v>
      </c>
      <c r="D123" s="100" t="s">
        <v>89</v>
      </c>
      <c r="E123" s="100" t="s">
        <v>2</v>
      </c>
      <c r="F123" s="100" t="s">
        <v>178</v>
      </c>
      <c r="G123" s="100" t="s">
        <v>634</v>
      </c>
      <c r="H123" s="101">
        <v>1218</v>
      </c>
      <c r="I123" s="99">
        <v>1</v>
      </c>
      <c r="J123" s="102">
        <f>หนองบัวลำภู!F38</f>
        <v>354111.9</v>
      </c>
      <c r="K123" s="103">
        <f>หนองบัวลำภู!AF38</f>
        <v>399714.48000000004</v>
      </c>
      <c r="L123" s="104">
        <f>หนองบัวลำภู!AG38</f>
        <v>2226712.9300000002</v>
      </c>
      <c r="M123" s="104">
        <f>หนองบัวลำภู!AH38</f>
        <v>2210364.27</v>
      </c>
      <c r="N123" s="100"/>
      <c r="O123" s="100"/>
      <c r="P123" s="100"/>
      <c r="Q123" s="92">
        <f t="shared" si="2"/>
        <v>16348.660000000149</v>
      </c>
      <c r="R123" s="93">
        <f t="shared" si="3"/>
        <v>1828.1715353037769</v>
      </c>
    </row>
    <row r="124" spans="1:18" hidden="1" x14ac:dyDescent="0.55000000000000004">
      <c r="A124" s="99">
        <v>5</v>
      </c>
      <c r="B124" s="100" t="s">
        <v>61</v>
      </c>
      <c r="C124" s="100" t="s">
        <v>286</v>
      </c>
      <c r="D124" s="100" t="s">
        <v>89</v>
      </c>
      <c r="E124" s="100" t="s">
        <v>2</v>
      </c>
      <c r="F124" s="100" t="s">
        <v>178</v>
      </c>
      <c r="G124" s="100" t="s">
        <v>635</v>
      </c>
      <c r="H124" s="101">
        <v>5296</v>
      </c>
      <c r="I124" s="99">
        <v>4</v>
      </c>
      <c r="J124" s="102">
        <f>หนองบัวลำภู!F39</f>
        <v>950552.51</v>
      </c>
      <c r="K124" s="103">
        <f>หนองบัวลำภู!AF39</f>
        <v>1070563.3799999999</v>
      </c>
      <c r="L124" s="104">
        <f>หนองบัวลำภู!AG39</f>
        <v>3853661.1399999997</v>
      </c>
      <c r="M124" s="104">
        <f>หนองบัวลำภู!AH39</f>
        <v>3484117.04</v>
      </c>
      <c r="N124" s="100"/>
      <c r="O124" s="100"/>
      <c r="P124" s="100"/>
      <c r="Q124" s="92">
        <f t="shared" si="2"/>
        <v>369544.09999999963</v>
      </c>
      <c r="R124" s="93">
        <f t="shared" si="3"/>
        <v>727.65504909365552</v>
      </c>
    </row>
    <row r="125" spans="1:18" hidden="1" x14ac:dyDescent="0.55000000000000004">
      <c r="A125" s="99">
        <v>6</v>
      </c>
      <c r="B125" s="100" t="s">
        <v>61</v>
      </c>
      <c r="C125" s="100" t="s">
        <v>286</v>
      </c>
      <c r="D125" s="100" t="s">
        <v>89</v>
      </c>
      <c r="E125" s="100" t="s">
        <v>2</v>
      </c>
      <c r="F125" s="100" t="s">
        <v>178</v>
      </c>
      <c r="G125" s="100" t="s">
        <v>636</v>
      </c>
      <c r="H125" s="101">
        <v>3642</v>
      </c>
      <c r="I125" s="99">
        <v>3</v>
      </c>
      <c r="J125" s="102">
        <f>หนองบัวลำภู!F40</f>
        <v>890468.62</v>
      </c>
      <c r="K125" s="103">
        <f>หนองบัวลำภู!AF40</f>
        <v>1019695.3</v>
      </c>
      <c r="L125" s="104">
        <f>หนองบัวลำภู!AG40</f>
        <v>3913841.98</v>
      </c>
      <c r="M125" s="104">
        <f>หนองบัวลำภู!AH40</f>
        <v>3502936.67</v>
      </c>
      <c r="N125" s="100"/>
      <c r="O125" s="100"/>
      <c r="P125" s="100"/>
      <c r="Q125" s="92">
        <f t="shared" si="2"/>
        <v>410905.31000000006</v>
      </c>
      <c r="R125" s="93">
        <f t="shared" si="3"/>
        <v>1074.6408511806699</v>
      </c>
    </row>
    <row r="126" spans="1:18" hidden="1" x14ac:dyDescent="0.55000000000000004">
      <c r="A126" s="99">
        <v>7</v>
      </c>
      <c r="B126" s="100" t="s">
        <v>61</v>
      </c>
      <c r="C126" s="100" t="s">
        <v>286</v>
      </c>
      <c r="D126" s="100" t="s">
        <v>89</v>
      </c>
      <c r="E126" s="100" t="s">
        <v>2</v>
      </c>
      <c r="F126" s="100" t="s">
        <v>178</v>
      </c>
      <c r="G126" s="100" t="s">
        <v>637</v>
      </c>
      <c r="H126" s="101">
        <v>3621</v>
      </c>
      <c r="I126" s="99">
        <v>3</v>
      </c>
      <c r="J126" s="102">
        <f>หนองบัวลำภู!F41</f>
        <v>889556.12</v>
      </c>
      <c r="K126" s="103">
        <f>หนองบัวลำภู!AF41</f>
        <v>961674.73</v>
      </c>
      <c r="L126" s="104">
        <f>หนองบัวลำภู!AG41</f>
        <v>4559112.57</v>
      </c>
      <c r="M126" s="104">
        <f>หนองบัวลำภู!AH41</f>
        <v>4532188.63</v>
      </c>
      <c r="N126" s="100"/>
      <c r="O126" s="100"/>
      <c r="P126" s="100"/>
      <c r="Q126" s="92">
        <f t="shared" si="2"/>
        <v>26923.94000000041</v>
      </c>
      <c r="R126" s="93">
        <f t="shared" si="3"/>
        <v>1259.0755509527755</v>
      </c>
    </row>
    <row r="127" spans="1:18" hidden="1" x14ac:dyDescent="0.55000000000000004">
      <c r="A127" s="99">
        <v>8</v>
      </c>
      <c r="B127" s="100" t="s">
        <v>61</v>
      </c>
      <c r="C127" s="100" t="s">
        <v>286</v>
      </c>
      <c r="D127" s="100" t="s">
        <v>89</v>
      </c>
      <c r="E127" s="100" t="s">
        <v>2</v>
      </c>
      <c r="F127" s="100" t="s">
        <v>178</v>
      </c>
      <c r="G127" s="100" t="s">
        <v>638</v>
      </c>
      <c r="H127" s="101">
        <v>1853</v>
      </c>
      <c r="I127" s="99">
        <v>2</v>
      </c>
      <c r="J127" s="102">
        <f>หนองบัวลำภู!F42</f>
        <v>426166.59</v>
      </c>
      <c r="K127" s="103">
        <f>หนองบัวลำภู!AF42</f>
        <v>485780.77</v>
      </c>
      <c r="L127" s="104">
        <f>หนองบัวลำภู!AG42</f>
        <v>2964369.17</v>
      </c>
      <c r="M127" s="104">
        <f>หนองบัวลำภู!AH42</f>
        <v>2990273.58</v>
      </c>
      <c r="N127" s="100"/>
      <c r="O127" s="100"/>
      <c r="P127" s="100"/>
      <c r="Q127" s="92">
        <f t="shared" si="2"/>
        <v>-25904.410000000149</v>
      </c>
      <c r="R127" s="93">
        <f t="shared" si="3"/>
        <v>1599.7674959525093</v>
      </c>
    </row>
    <row r="128" spans="1:18" hidden="1" x14ac:dyDescent="0.55000000000000004">
      <c r="A128" s="99">
        <v>9</v>
      </c>
      <c r="B128" s="100" t="s">
        <v>61</v>
      </c>
      <c r="C128" s="100" t="s">
        <v>286</v>
      </c>
      <c r="D128" s="100" t="s">
        <v>89</v>
      </c>
      <c r="E128" s="100" t="s">
        <v>2</v>
      </c>
      <c r="F128" s="100" t="s">
        <v>178</v>
      </c>
      <c r="G128" s="100" t="s">
        <v>639</v>
      </c>
      <c r="H128" s="101">
        <v>1606</v>
      </c>
      <c r="I128" s="99">
        <v>2</v>
      </c>
      <c r="J128" s="102">
        <f>หนองบัวลำภู!F43</f>
        <v>418167.46</v>
      </c>
      <c r="K128" s="103">
        <f>หนองบัวลำภู!AF43</f>
        <v>463642.01</v>
      </c>
      <c r="L128" s="104">
        <f>หนองบัวลำภู!AG43</f>
        <v>2077640.1099999999</v>
      </c>
      <c r="M128" s="104">
        <f>หนองบัวลำภู!AH43</f>
        <v>2026908.59</v>
      </c>
      <c r="N128" s="100"/>
      <c r="O128" s="100"/>
      <c r="P128" s="100"/>
      <c r="Q128" s="92">
        <f t="shared" si="2"/>
        <v>50731.519999999786</v>
      </c>
      <c r="R128" s="93">
        <f t="shared" si="3"/>
        <v>1293.6737920298879</v>
      </c>
    </row>
    <row r="129" spans="1:18" hidden="1" x14ac:dyDescent="0.55000000000000004">
      <c r="A129" s="99">
        <v>10</v>
      </c>
      <c r="B129" s="100" t="s">
        <v>61</v>
      </c>
      <c r="C129" s="100" t="s">
        <v>286</v>
      </c>
      <c r="D129" s="100" t="s">
        <v>89</v>
      </c>
      <c r="E129" s="100" t="s">
        <v>2</v>
      </c>
      <c r="F129" s="100" t="s">
        <v>178</v>
      </c>
      <c r="G129" s="100" t="s">
        <v>640</v>
      </c>
      <c r="H129" s="101">
        <v>4293</v>
      </c>
      <c r="I129" s="99">
        <v>3</v>
      </c>
      <c r="J129" s="102">
        <f>หนองบัวลำภู!F44</f>
        <v>899575.65</v>
      </c>
      <c r="K129" s="103">
        <f>หนองบัวลำภู!AF44</f>
        <v>935551.77</v>
      </c>
      <c r="L129" s="104">
        <f>หนองบัวลำภู!AG44</f>
        <v>4030910.52</v>
      </c>
      <c r="M129" s="104">
        <f>หนองบัวลำภู!AH44</f>
        <v>3709520.49</v>
      </c>
      <c r="N129" s="100"/>
      <c r="O129" s="100"/>
      <c r="P129" s="100"/>
      <c r="Q129" s="92">
        <f t="shared" si="2"/>
        <v>321390.0299999998</v>
      </c>
      <c r="R129" s="93">
        <f t="shared" si="3"/>
        <v>938.94957372466808</v>
      </c>
    </row>
    <row r="130" spans="1:18" hidden="1" x14ac:dyDescent="0.55000000000000004">
      <c r="A130" s="99">
        <v>11</v>
      </c>
      <c r="B130" s="100" t="s">
        <v>61</v>
      </c>
      <c r="C130" s="100" t="s">
        <v>286</v>
      </c>
      <c r="D130" s="100" t="s">
        <v>89</v>
      </c>
      <c r="E130" s="100" t="s">
        <v>2</v>
      </c>
      <c r="F130" s="100" t="s">
        <v>178</v>
      </c>
      <c r="G130" s="100" t="s">
        <v>641</v>
      </c>
      <c r="H130" s="101">
        <v>2536</v>
      </c>
      <c r="I130" s="99">
        <v>2</v>
      </c>
      <c r="J130" s="102">
        <f>หนองบัวลำภู!F45</f>
        <v>634946.11</v>
      </c>
      <c r="K130" s="103">
        <f>หนองบัวลำภู!AF45</f>
        <v>708853.99</v>
      </c>
      <c r="L130" s="104">
        <f>หนองบัวลำภู!AG45</f>
        <v>1613882.25</v>
      </c>
      <c r="M130" s="104">
        <f>หนองบัวลำภู!AH45</f>
        <v>1374766.62</v>
      </c>
      <c r="N130" s="100"/>
      <c r="O130" s="100"/>
      <c r="P130" s="100"/>
      <c r="Q130" s="92">
        <f t="shared" si="2"/>
        <v>239115.62999999989</v>
      </c>
      <c r="R130" s="93">
        <f t="shared" si="3"/>
        <v>636.38889984227126</v>
      </c>
    </row>
    <row r="131" spans="1:18" hidden="1" x14ac:dyDescent="0.55000000000000004">
      <c r="A131" s="99">
        <v>12</v>
      </c>
      <c r="B131" s="100" t="s">
        <v>61</v>
      </c>
      <c r="C131" s="100" t="s">
        <v>286</v>
      </c>
      <c r="D131" s="100" t="s">
        <v>89</v>
      </c>
      <c r="E131" s="100" t="s">
        <v>2</v>
      </c>
      <c r="F131" s="100" t="s">
        <v>178</v>
      </c>
      <c r="G131" s="100" t="s">
        <v>642</v>
      </c>
      <c r="H131" s="101">
        <v>3568</v>
      </c>
      <c r="I131" s="99">
        <v>3</v>
      </c>
      <c r="J131" s="102">
        <f>หนองบัวลำภู!F46</f>
        <v>191725.65</v>
      </c>
      <c r="K131" s="103">
        <f>หนองบัวลำภู!AF46</f>
        <v>280876.79999999999</v>
      </c>
      <c r="L131" s="104">
        <f>หนองบัวลำภู!AG46</f>
        <v>3618123.16</v>
      </c>
      <c r="M131" s="104">
        <f>หนองบัวลำภู!AH46</f>
        <v>3713279.76</v>
      </c>
      <c r="N131" s="100"/>
      <c r="O131" s="100"/>
      <c r="P131" s="100"/>
      <c r="Q131" s="92">
        <f t="shared" si="2"/>
        <v>-95156.599999999627</v>
      </c>
      <c r="R131" s="93">
        <f t="shared" si="3"/>
        <v>1014.047970852018</v>
      </c>
    </row>
    <row r="132" spans="1:18" hidden="1" x14ac:dyDescent="0.55000000000000004">
      <c r="A132" s="99">
        <v>13</v>
      </c>
      <c r="B132" s="100" t="s">
        <v>61</v>
      </c>
      <c r="C132" s="100" t="s">
        <v>286</v>
      </c>
      <c r="D132" s="100" t="s">
        <v>89</v>
      </c>
      <c r="E132" s="100" t="s">
        <v>2</v>
      </c>
      <c r="F132" s="100" t="s">
        <v>178</v>
      </c>
      <c r="G132" s="100" t="s">
        <v>643</v>
      </c>
      <c r="H132" s="101">
        <v>2724</v>
      </c>
      <c r="I132" s="99">
        <v>2</v>
      </c>
      <c r="J132" s="102">
        <f>หนองบัวลำภู!F47</f>
        <v>229860.05</v>
      </c>
      <c r="K132" s="103">
        <f>หนองบัวลำภู!AF47</f>
        <v>298517.94999999995</v>
      </c>
      <c r="L132" s="104">
        <f>หนองบัวลำภู!AG47</f>
        <v>2750862.91</v>
      </c>
      <c r="M132" s="104">
        <f>หนองบัวลำภู!AH47</f>
        <v>2840042.7499999995</v>
      </c>
      <c r="N132" s="100"/>
      <c r="O132" s="100"/>
      <c r="P132" s="100"/>
      <c r="Q132" s="92">
        <f t="shared" si="2"/>
        <v>-89179.839999999385</v>
      </c>
      <c r="R132" s="93">
        <f t="shared" si="3"/>
        <v>1009.861567547724</v>
      </c>
    </row>
    <row r="133" spans="1:18" hidden="1" x14ac:dyDescent="0.55000000000000004">
      <c r="A133" s="99">
        <v>14</v>
      </c>
      <c r="B133" s="100" t="s">
        <v>61</v>
      </c>
      <c r="C133" s="100" t="s">
        <v>286</v>
      </c>
      <c r="D133" s="100" t="s">
        <v>89</v>
      </c>
      <c r="E133" s="100" t="s">
        <v>2</v>
      </c>
      <c r="F133" s="100" t="s">
        <v>178</v>
      </c>
      <c r="G133" s="100" t="s">
        <v>644</v>
      </c>
      <c r="H133" s="101">
        <v>1550</v>
      </c>
      <c r="I133" s="99">
        <v>2</v>
      </c>
      <c r="J133" s="102">
        <f>หนองบัวลำภู!F48</f>
        <v>472106.18</v>
      </c>
      <c r="K133" s="103">
        <f>หนองบัวลำภู!AF48</f>
        <v>517205.25</v>
      </c>
      <c r="L133" s="104">
        <f>หนองบัวลำภู!AG48</f>
        <v>1836819.25</v>
      </c>
      <c r="M133" s="104">
        <f>หนองบัวลำภู!AH48</f>
        <v>1858401.32</v>
      </c>
      <c r="N133" s="100"/>
      <c r="O133" s="100"/>
      <c r="P133" s="100"/>
      <c r="Q133" s="92">
        <f t="shared" si="2"/>
        <v>-21582.070000000065</v>
      </c>
      <c r="R133" s="93">
        <f t="shared" si="3"/>
        <v>1185.0446774193549</v>
      </c>
    </row>
    <row r="134" spans="1:18" hidden="1" x14ac:dyDescent="0.55000000000000004">
      <c r="A134" s="99">
        <v>15</v>
      </c>
      <c r="B134" s="100" t="s">
        <v>61</v>
      </c>
      <c r="C134" s="100" t="s">
        <v>286</v>
      </c>
      <c r="D134" s="100" t="s">
        <v>89</v>
      </c>
      <c r="E134" s="100" t="s">
        <v>2</v>
      </c>
      <c r="F134" s="100" t="s">
        <v>178</v>
      </c>
      <c r="G134" s="100" t="s">
        <v>645</v>
      </c>
      <c r="H134" s="101">
        <v>2348</v>
      </c>
      <c r="I134" s="99">
        <v>2</v>
      </c>
      <c r="J134" s="102">
        <f>หนองบัวลำภู!F49</f>
        <v>318847.24</v>
      </c>
      <c r="K134" s="103">
        <f>หนองบัวลำภู!AF49</f>
        <v>378790.73</v>
      </c>
      <c r="L134" s="104">
        <f>หนองบัวลำภู!AG49</f>
        <v>2197962.98</v>
      </c>
      <c r="M134" s="104">
        <f>หนองบัวลำภู!AH49</f>
        <v>2195613.9899999998</v>
      </c>
      <c r="N134" s="100"/>
      <c r="O134" s="100"/>
      <c r="P134" s="100"/>
      <c r="Q134" s="92">
        <f t="shared" si="2"/>
        <v>2348.9900000002235</v>
      </c>
      <c r="R134" s="93">
        <f t="shared" si="3"/>
        <v>936.10007666098807</v>
      </c>
    </row>
    <row r="135" spans="1:18" s="111" customFormat="1" hidden="1" x14ac:dyDescent="0.55000000000000004">
      <c r="A135" s="105">
        <v>3</v>
      </c>
      <c r="B135" s="106" t="s">
        <v>61</v>
      </c>
      <c r="C135" s="106"/>
      <c r="D135" s="106"/>
      <c r="E135" s="106" t="s">
        <v>75</v>
      </c>
      <c r="F135" s="106"/>
      <c r="G135" s="106" t="s">
        <v>288</v>
      </c>
      <c r="H135" s="112">
        <f>SUM(H120:H134)</f>
        <v>40327</v>
      </c>
      <c r="I135" s="105"/>
      <c r="J135" s="108">
        <f>SUM(J121:J134)</f>
        <v>7636391.0500000007</v>
      </c>
      <c r="K135" s="108">
        <f>SUM(K120:K134)</f>
        <v>8545435.0199999996</v>
      </c>
      <c r="L135" s="108">
        <f>SUM(L120:L134)</f>
        <v>41869816.479999997</v>
      </c>
      <c r="M135" s="108">
        <f>SUM(M120:M134)</f>
        <v>40345423.090000004</v>
      </c>
      <c r="N135" s="106">
        <v>14</v>
      </c>
      <c r="O135" s="106">
        <v>14</v>
      </c>
      <c r="P135" s="106">
        <f>N135-O135</f>
        <v>0</v>
      </c>
      <c r="Q135" s="109">
        <f t="shared" ref="Q135:Q198" si="5">L135-M135</f>
        <v>1524393.3899999931</v>
      </c>
      <c r="R135" s="110">
        <f>L135/H135</f>
        <v>1038.257655664939</v>
      </c>
    </row>
    <row r="136" spans="1:18" hidden="1" x14ac:dyDescent="0.55000000000000004">
      <c r="A136" s="99">
        <v>1</v>
      </c>
      <c r="B136" s="100" t="s">
        <v>61</v>
      </c>
      <c r="C136" s="100" t="s">
        <v>289</v>
      </c>
      <c r="D136" s="100" t="s">
        <v>96</v>
      </c>
      <c r="E136" s="100" t="s">
        <v>3</v>
      </c>
      <c r="F136" s="100" t="s">
        <v>208</v>
      </c>
      <c r="G136" s="100" t="s">
        <v>290</v>
      </c>
      <c r="H136" s="101"/>
      <c r="I136" s="99"/>
      <c r="J136" s="102"/>
      <c r="K136" s="103"/>
      <c r="L136" s="104"/>
      <c r="M136" s="104"/>
      <c r="N136" s="100"/>
      <c r="O136" s="100"/>
      <c r="P136" s="100"/>
    </row>
    <row r="137" spans="1:18" hidden="1" x14ac:dyDescent="0.55000000000000004">
      <c r="A137" s="99">
        <v>2</v>
      </c>
      <c r="B137" s="100" t="s">
        <v>61</v>
      </c>
      <c r="C137" s="100" t="s">
        <v>289</v>
      </c>
      <c r="D137" s="100" t="s">
        <v>96</v>
      </c>
      <c r="E137" s="100" t="s">
        <v>3</v>
      </c>
      <c r="F137" s="100" t="s">
        <v>178</v>
      </c>
      <c r="G137" s="100" t="s">
        <v>646</v>
      </c>
      <c r="H137" s="101">
        <v>5674</v>
      </c>
      <c r="I137" s="99">
        <v>4</v>
      </c>
      <c r="J137" s="102">
        <f>หนองบัวลำภู!F50</f>
        <v>785017.08</v>
      </c>
      <c r="K137" s="103">
        <f>หนองบัวลำภู!AF50</f>
        <v>814420.47</v>
      </c>
      <c r="L137" s="104">
        <f>หนองบัวลำภู!AG50</f>
        <v>5277583.9800000004</v>
      </c>
      <c r="M137" s="104">
        <f>หนองบัวลำภู!AH50</f>
        <v>5076185.6900000004</v>
      </c>
      <c r="N137" s="100"/>
      <c r="O137" s="100"/>
      <c r="P137" s="100"/>
      <c r="Q137" s="92">
        <f t="shared" si="5"/>
        <v>201398.29000000004</v>
      </c>
      <c r="R137" s="93">
        <f t="shared" ref="R137:R198" si="6">L137/H137</f>
        <v>930.13464575255557</v>
      </c>
    </row>
    <row r="138" spans="1:18" hidden="1" x14ac:dyDescent="0.55000000000000004">
      <c r="A138" s="99">
        <v>3</v>
      </c>
      <c r="B138" s="100" t="s">
        <v>61</v>
      </c>
      <c r="C138" s="100" t="s">
        <v>289</v>
      </c>
      <c r="D138" s="100" t="s">
        <v>96</v>
      </c>
      <c r="E138" s="100" t="s">
        <v>3</v>
      </c>
      <c r="F138" s="100" t="s">
        <v>178</v>
      </c>
      <c r="G138" s="100" t="s">
        <v>647</v>
      </c>
      <c r="H138" s="101">
        <v>5329</v>
      </c>
      <c r="I138" s="99">
        <v>4</v>
      </c>
      <c r="J138" s="102">
        <f>หนองบัวลำภู!F51</f>
        <v>717619.88</v>
      </c>
      <c r="K138" s="103">
        <f>หนองบัวลำภู!AF51</f>
        <v>694798.24</v>
      </c>
      <c r="L138" s="104">
        <f>หนองบัวลำภู!AG51</f>
        <v>4931621.3499999996</v>
      </c>
      <c r="M138" s="104">
        <f>หนองบัวลำภู!AH51</f>
        <v>4750477.74</v>
      </c>
      <c r="N138" s="100"/>
      <c r="O138" s="100"/>
      <c r="P138" s="100"/>
      <c r="Q138" s="92">
        <f t="shared" si="5"/>
        <v>181143.6099999994</v>
      </c>
      <c r="R138" s="93">
        <f t="shared" si="6"/>
        <v>925.43091574404195</v>
      </c>
    </row>
    <row r="139" spans="1:18" hidden="1" x14ac:dyDescent="0.55000000000000004">
      <c r="A139" s="99">
        <v>4</v>
      </c>
      <c r="B139" s="100" t="s">
        <v>61</v>
      </c>
      <c r="C139" s="100" t="s">
        <v>289</v>
      </c>
      <c r="D139" s="100" t="s">
        <v>96</v>
      </c>
      <c r="E139" s="100" t="s">
        <v>3</v>
      </c>
      <c r="F139" s="100" t="s">
        <v>178</v>
      </c>
      <c r="G139" s="100" t="s">
        <v>648</v>
      </c>
      <c r="H139" s="101">
        <v>3741</v>
      </c>
      <c r="I139" s="99">
        <v>3</v>
      </c>
      <c r="J139" s="102">
        <f>หนองบัวลำภู!F52</f>
        <v>521747.28</v>
      </c>
      <c r="K139" s="103">
        <f>หนองบัวลำภู!AF52</f>
        <v>557547.28</v>
      </c>
      <c r="L139" s="104">
        <f>หนองบัวลำภู!AG52</f>
        <v>2456465.23</v>
      </c>
      <c r="M139" s="104">
        <f>หนองบัวลำภู!AH52</f>
        <v>2483083.17</v>
      </c>
      <c r="N139" s="100"/>
      <c r="O139" s="100"/>
      <c r="P139" s="100"/>
      <c r="Q139" s="92">
        <f t="shared" si="5"/>
        <v>-26617.939999999944</v>
      </c>
      <c r="R139" s="93">
        <f t="shared" si="6"/>
        <v>656.63331462175893</v>
      </c>
    </row>
    <row r="140" spans="1:18" hidden="1" x14ac:dyDescent="0.55000000000000004">
      <c r="A140" s="99">
        <v>5</v>
      </c>
      <c r="B140" s="100" t="s">
        <v>61</v>
      </c>
      <c r="C140" s="100" t="s">
        <v>289</v>
      </c>
      <c r="D140" s="100" t="s">
        <v>96</v>
      </c>
      <c r="E140" s="100" t="s">
        <v>3</v>
      </c>
      <c r="F140" s="100" t="s">
        <v>178</v>
      </c>
      <c r="G140" s="100" t="s">
        <v>649</v>
      </c>
      <c r="H140" s="101">
        <v>10085</v>
      </c>
      <c r="I140" s="99">
        <v>5</v>
      </c>
      <c r="J140" s="102">
        <f>หนองบัวลำภู!F53</f>
        <v>431492.59</v>
      </c>
      <c r="K140" s="103">
        <f>หนองบัวลำภู!AF53</f>
        <v>543948.05000000005</v>
      </c>
      <c r="L140" s="104">
        <f>หนองบัวลำภู!AG53</f>
        <v>13898254.280000001</v>
      </c>
      <c r="M140" s="104">
        <f>หนองบัวลำภู!AH53</f>
        <v>14291727.42</v>
      </c>
      <c r="N140" s="100"/>
      <c r="O140" s="100"/>
      <c r="P140" s="100"/>
      <c r="Q140" s="92">
        <f t="shared" si="5"/>
        <v>-393473.13999999873</v>
      </c>
      <c r="R140" s="93">
        <f t="shared" si="6"/>
        <v>1378.1114804164602</v>
      </c>
    </row>
    <row r="141" spans="1:18" hidden="1" x14ac:dyDescent="0.55000000000000004">
      <c r="A141" s="99">
        <v>6</v>
      </c>
      <c r="B141" s="100" t="s">
        <v>61</v>
      </c>
      <c r="C141" s="100" t="s">
        <v>289</v>
      </c>
      <c r="D141" s="100" t="s">
        <v>96</v>
      </c>
      <c r="E141" s="100" t="s">
        <v>3</v>
      </c>
      <c r="F141" s="100" t="s">
        <v>178</v>
      </c>
      <c r="G141" s="100" t="s">
        <v>650</v>
      </c>
      <c r="H141" s="101">
        <v>1758</v>
      </c>
      <c r="I141" s="99">
        <v>2</v>
      </c>
      <c r="J141" s="102">
        <f>หนองบัวลำภู!F54</f>
        <v>369402.94</v>
      </c>
      <c r="K141" s="103">
        <f>หนองบัวลำภู!AF54</f>
        <v>411853.75</v>
      </c>
      <c r="L141" s="104">
        <f>หนองบัวลำภู!AG54</f>
        <v>2927550.25</v>
      </c>
      <c r="M141" s="104">
        <f>หนองบัวลำภู!AH54</f>
        <v>2715145.94</v>
      </c>
      <c r="N141" s="100"/>
      <c r="O141" s="100"/>
      <c r="P141" s="100"/>
      <c r="Q141" s="92">
        <f t="shared" si="5"/>
        <v>212404.31000000006</v>
      </c>
      <c r="R141" s="93">
        <f t="shared" si="6"/>
        <v>1665.2731797497156</v>
      </c>
    </row>
    <row r="142" spans="1:18" hidden="1" x14ac:dyDescent="0.55000000000000004">
      <c r="A142" s="99">
        <v>7</v>
      </c>
      <c r="B142" s="100" t="s">
        <v>61</v>
      </c>
      <c r="C142" s="100" t="s">
        <v>289</v>
      </c>
      <c r="D142" s="100" t="s">
        <v>96</v>
      </c>
      <c r="E142" s="100" t="s">
        <v>3</v>
      </c>
      <c r="F142" s="100" t="s">
        <v>178</v>
      </c>
      <c r="G142" s="100" t="s">
        <v>651</v>
      </c>
      <c r="H142" s="101">
        <v>3359</v>
      </c>
      <c r="I142" s="99">
        <v>3</v>
      </c>
      <c r="J142" s="102">
        <f>หนองบัวลำภู!F55</f>
        <v>311599.53000000003</v>
      </c>
      <c r="K142" s="103">
        <f>หนองบัวลำภู!AF55</f>
        <v>347203.39</v>
      </c>
      <c r="L142" s="104">
        <f>หนองบัวลำภู!AG55</f>
        <v>3810168.25</v>
      </c>
      <c r="M142" s="104">
        <f>หนองบัวลำภู!AH55</f>
        <v>3716202.8600000003</v>
      </c>
      <c r="N142" s="100"/>
      <c r="O142" s="100"/>
      <c r="P142" s="100"/>
      <c r="Q142" s="92">
        <f t="shared" si="5"/>
        <v>93965.389999999665</v>
      </c>
      <c r="R142" s="93">
        <f t="shared" si="6"/>
        <v>1134.3162399523667</v>
      </c>
    </row>
    <row r="143" spans="1:18" hidden="1" x14ac:dyDescent="0.55000000000000004">
      <c r="A143" s="99">
        <v>8</v>
      </c>
      <c r="B143" s="100" t="s">
        <v>61</v>
      </c>
      <c r="C143" s="100" t="s">
        <v>289</v>
      </c>
      <c r="D143" s="100" t="s">
        <v>96</v>
      </c>
      <c r="E143" s="100" t="s">
        <v>3</v>
      </c>
      <c r="F143" s="100" t="s">
        <v>178</v>
      </c>
      <c r="G143" s="100" t="s">
        <v>1417</v>
      </c>
      <c r="H143" s="101">
        <v>5691</v>
      </c>
      <c r="I143" s="99">
        <v>4</v>
      </c>
      <c r="J143" s="102">
        <f>หนองบัวลำภู!F56</f>
        <v>605795.26</v>
      </c>
      <c r="K143" s="103">
        <f>หนองบัวลำภู!AF56</f>
        <v>627881.02</v>
      </c>
      <c r="L143" s="104">
        <f>หนองบัวลำภู!AG56</f>
        <v>4323766.01</v>
      </c>
      <c r="M143" s="104">
        <f>หนองบัวลำภู!AH56</f>
        <v>3949154.6599999997</v>
      </c>
      <c r="N143" s="100"/>
      <c r="O143" s="100"/>
      <c r="P143" s="100"/>
      <c r="Q143" s="92">
        <f t="shared" si="5"/>
        <v>374611.35000000009</v>
      </c>
      <c r="R143" s="93">
        <f t="shared" si="6"/>
        <v>759.75505359339309</v>
      </c>
    </row>
    <row r="144" spans="1:18" hidden="1" x14ac:dyDescent="0.55000000000000004">
      <c r="A144" s="99">
        <v>9</v>
      </c>
      <c r="B144" s="100" t="s">
        <v>61</v>
      </c>
      <c r="C144" s="100" t="s">
        <v>289</v>
      </c>
      <c r="D144" s="100" t="s">
        <v>96</v>
      </c>
      <c r="E144" s="100" t="s">
        <v>3</v>
      </c>
      <c r="F144" s="100" t="s">
        <v>178</v>
      </c>
      <c r="G144" s="100" t="s">
        <v>653</v>
      </c>
      <c r="H144" s="101">
        <v>2989</v>
      </c>
      <c r="I144" s="99">
        <v>2</v>
      </c>
      <c r="J144" s="102">
        <f>หนองบัวลำภู!F57</f>
        <v>272080.67</v>
      </c>
      <c r="K144" s="103">
        <f>หนองบัวลำภู!AF57</f>
        <v>309889.67</v>
      </c>
      <c r="L144" s="104">
        <f>หนองบัวลำภู!AG57</f>
        <v>3033047.0300000003</v>
      </c>
      <c r="M144" s="104">
        <f>หนองบัวลำภู!AH57</f>
        <v>2995965.08</v>
      </c>
      <c r="N144" s="100"/>
      <c r="O144" s="100"/>
      <c r="P144" s="100"/>
      <c r="Q144" s="92">
        <f t="shared" si="5"/>
        <v>37081.950000000186</v>
      </c>
      <c r="R144" s="93">
        <f t="shared" si="6"/>
        <v>1014.7363767146204</v>
      </c>
    </row>
    <row r="145" spans="1:18" hidden="1" x14ac:dyDescent="0.55000000000000004">
      <c r="A145" s="99">
        <v>10</v>
      </c>
      <c r="B145" s="100" t="s">
        <v>61</v>
      </c>
      <c r="C145" s="100" t="s">
        <v>289</v>
      </c>
      <c r="D145" s="100" t="s">
        <v>96</v>
      </c>
      <c r="E145" s="100" t="s">
        <v>3</v>
      </c>
      <c r="F145" s="100" t="s">
        <v>178</v>
      </c>
      <c r="G145" s="100" t="s">
        <v>654</v>
      </c>
      <c r="H145" s="101">
        <v>5028</v>
      </c>
      <c r="I145" s="99">
        <v>4</v>
      </c>
      <c r="J145" s="102">
        <f>หนองบัวลำภู!F58</f>
        <v>225987.82</v>
      </c>
      <c r="K145" s="103">
        <f>หนองบัวลำภู!AF58</f>
        <v>282033.32</v>
      </c>
      <c r="L145" s="104">
        <f>หนองบัวลำภู!AG58</f>
        <v>5421359.0099999998</v>
      </c>
      <c r="M145" s="104">
        <f>หนองบัวลำภู!AH58</f>
        <v>5491406.0200000005</v>
      </c>
      <c r="N145" s="100"/>
      <c r="O145" s="100"/>
      <c r="P145" s="100"/>
      <c r="Q145" s="92">
        <f t="shared" si="5"/>
        <v>-70047.010000000708</v>
      </c>
      <c r="R145" s="93">
        <f t="shared" si="6"/>
        <v>1078.2336933174224</v>
      </c>
    </row>
    <row r="146" spans="1:18" hidden="1" x14ac:dyDescent="0.55000000000000004">
      <c r="A146" s="99">
        <v>11</v>
      </c>
      <c r="B146" s="100" t="s">
        <v>61</v>
      </c>
      <c r="C146" s="100" t="s">
        <v>289</v>
      </c>
      <c r="D146" s="100" t="s">
        <v>96</v>
      </c>
      <c r="E146" s="100" t="s">
        <v>3</v>
      </c>
      <c r="F146" s="100" t="s">
        <v>178</v>
      </c>
      <c r="G146" s="100" t="s">
        <v>655</v>
      </c>
      <c r="H146" s="101">
        <v>3475</v>
      </c>
      <c r="I146" s="99">
        <v>3</v>
      </c>
      <c r="J146" s="102">
        <f>หนองบัวลำภู!F59</f>
        <v>237873.56</v>
      </c>
      <c r="K146" s="103">
        <f>หนองบัวลำภู!AF59</f>
        <v>333705.44500000001</v>
      </c>
      <c r="L146" s="104">
        <f>หนองบัวลำภู!AG59</f>
        <v>2547476.6399999997</v>
      </c>
      <c r="M146" s="104">
        <f>หนองบัวลำภู!AH59</f>
        <v>2370640.4649999999</v>
      </c>
      <c r="N146" s="100"/>
      <c r="O146" s="100"/>
      <c r="P146" s="100"/>
      <c r="Q146" s="92">
        <f t="shared" si="5"/>
        <v>176836.17499999981</v>
      </c>
      <c r="R146" s="93">
        <f t="shared" si="6"/>
        <v>733.08680287769778</v>
      </c>
    </row>
    <row r="147" spans="1:18" hidden="1" x14ac:dyDescent="0.55000000000000004">
      <c r="A147" s="99">
        <v>12</v>
      </c>
      <c r="B147" s="100" t="s">
        <v>61</v>
      </c>
      <c r="C147" s="100" t="s">
        <v>289</v>
      </c>
      <c r="D147" s="100" t="s">
        <v>96</v>
      </c>
      <c r="E147" s="100" t="s">
        <v>3</v>
      </c>
      <c r="F147" s="100" t="s">
        <v>178</v>
      </c>
      <c r="G147" s="100" t="s">
        <v>656</v>
      </c>
      <c r="H147" s="101">
        <v>2888</v>
      </c>
      <c r="I147" s="99">
        <v>2</v>
      </c>
      <c r="J147" s="102">
        <f>หนองบัวลำภู!F60</f>
        <v>115421.44</v>
      </c>
      <c r="K147" s="103">
        <f>หนองบัวลำภู!AF60</f>
        <v>127064.44</v>
      </c>
      <c r="L147" s="104">
        <f>หนองบัวลำภู!AG60</f>
        <v>2467057.3099999996</v>
      </c>
      <c r="M147" s="104">
        <f>หนองบัวลำภู!AH60</f>
        <v>2754693.56</v>
      </c>
      <c r="N147" s="100"/>
      <c r="O147" s="100"/>
      <c r="P147" s="100"/>
      <c r="Q147" s="92">
        <f t="shared" si="5"/>
        <v>-287636.25000000047</v>
      </c>
      <c r="R147" s="93">
        <f t="shared" si="6"/>
        <v>854.24422091412725</v>
      </c>
    </row>
    <row r="148" spans="1:18" hidden="1" x14ac:dyDescent="0.55000000000000004">
      <c r="A148" s="99">
        <v>13</v>
      </c>
      <c r="B148" s="100" t="s">
        <v>61</v>
      </c>
      <c r="C148" s="100" t="s">
        <v>289</v>
      </c>
      <c r="D148" s="100" t="s">
        <v>96</v>
      </c>
      <c r="E148" s="100" t="s">
        <v>3</v>
      </c>
      <c r="F148" s="100" t="s">
        <v>178</v>
      </c>
      <c r="G148" s="100" t="s">
        <v>657</v>
      </c>
      <c r="H148" s="101">
        <v>1354</v>
      </c>
      <c r="I148" s="99">
        <v>1</v>
      </c>
      <c r="J148" s="102">
        <f>หนองบัวลำภู!F61</f>
        <v>203174.18</v>
      </c>
      <c r="K148" s="103">
        <f>หนองบัวลำภู!AF61</f>
        <v>259879.06</v>
      </c>
      <c r="L148" s="104">
        <f>หนองบัวลำภู!AG61</f>
        <v>3254994.8200000003</v>
      </c>
      <c r="M148" s="104">
        <f>หนองบัวลำภู!AH61</f>
        <v>2304179.0299999998</v>
      </c>
      <c r="N148" s="100"/>
      <c r="O148" s="100"/>
      <c r="P148" s="100"/>
      <c r="Q148" s="92">
        <f t="shared" si="5"/>
        <v>950815.7900000005</v>
      </c>
      <c r="R148" s="93">
        <f t="shared" si="6"/>
        <v>2403.9843574593797</v>
      </c>
    </row>
    <row r="149" spans="1:18" hidden="1" x14ac:dyDescent="0.55000000000000004">
      <c r="A149" s="99">
        <v>14</v>
      </c>
      <c r="B149" s="100" t="s">
        <v>61</v>
      </c>
      <c r="C149" s="100" t="s">
        <v>289</v>
      </c>
      <c r="D149" s="100" t="s">
        <v>96</v>
      </c>
      <c r="E149" s="100" t="s">
        <v>3</v>
      </c>
      <c r="F149" s="100" t="s">
        <v>178</v>
      </c>
      <c r="G149" s="100" t="s">
        <v>658</v>
      </c>
      <c r="H149" s="101">
        <v>3500</v>
      </c>
      <c r="I149" s="99">
        <v>3</v>
      </c>
      <c r="J149" s="102">
        <f>หนองบัวลำภู!F62</f>
        <v>461299.97</v>
      </c>
      <c r="K149" s="103">
        <f>หนองบัวลำภู!AF62</f>
        <v>526396.77</v>
      </c>
      <c r="L149" s="104">
        <f>หนองบัวลำภู!AG62</f>
        <v>2954215.69</v>
      </c>
      <c r="M149" s="104">
        <f>หนองบัวลำภู!AH62</f>
        <v>2991914.54</v>
      </c>
      <c r="N149" s="100"/>
      <c r="O149" s="100"/>
      <c r="P149" s="100"/>
      <c r="Q149" s="92">
        <f t="shared" si="5"/>
        <v>-37698.850000000093</v>
      </c>
      <c r="R149" s="93">
        <f t="shared" si="6"/>
        <v>844.0616257142857</v>
      </c>
    </row>
    <row r="150" spans="1:18" hidden="1" x14ac:dyDescent="0.55000000000000004">
      <c r="A150" s="99">
        <v>15</v>
      </c>
      <c r="B150" s="100" t="s">
        <v>61</v>
      </c>
      <c r="C150" s="100" t="s">
        <v>289</v>
      </c>
      <c r="D150" s="100" t="s">
        <v>96</v>
      </c>
      <c r="E150" s="100" t="s">
        <v>3</v>
      </c>
      <c r="F150" s="100" t="s">
        <v>178</v>
      </c>
      <c r="G150" s="100" t="s">
        <v>659</v>
      </c>
      <c r="H150" s="101">
        <v>6506</v>
      </c>
      <c r="I150" s="99">
        <v>5</v>
      </c>
      <c r="J150" s="102">
        <f>หนองบัวลำภู!F63</f>
        <v>548411.74</v>
      </c>
      <c r="K150" s="103">
        <f>หนองบัวลำภู!AF63</f>
        <v>630481.79</v>
      </c>
      <c r="L150" s="104">
        <f>หนองบัวลำภู!AG63</f>
        <v>4547272.66</v>
      </c>
      <c r="M150" s="104">
        <f>หนองบัวลำภู!AH63</f>
        <v>4465306.58</v>
      </c>
      <c r="N150" s="100"/>
      <c r="O150" s="100"/>
      <c r="P150" s="100"/>
      <c r="Q150" s="92">
        <f t="shared" si="5"/>
        <v>81966.080000000075</v>
      </c>
      <c r="R150" s="93">
        <f t="shared" si="6"/>
        <v>698.9352382416231</v>
      </c>
    </row>
    <row r="151" spans="1:18" hidden="1" x14ac:dyDescent="0.55000000000000004">
      <c r="A151" s="99">
        <v>16</v>
      </c>
      <c r="B151" s="100" t="s">
        <v>61</v>
      </c>
      <c r="C151" s="100" t="s">
        <v>289</v>
      </c>
      <c r="D151" s="100" t="s">
        <v>96</v>
      </c>
      <c r="E151" s="100" t="s">
        <v>3</v>
      </c>
      <c r="F151" s="100" t="s">
        <v>178</v>
      </c>
      <c r="G151" s="100" t="s">
        <v>660</v>
      </c>
      <c r="H151" s="101">
        <v>4556</v>
      </c>
      <c r="I151" s="99">
        <v>4</v>
      </c>
      <c r="J151" s="102">
        <f>หนองบัวลำภู!F64</f>
        <v>573647</v>
      </c>
      <c r="K151" s="103">
        <f>หนองบัวลำภู!AF64</f>
        <v>690985.92</v>
      </c>
      <c r="L151" s="104">
        <f>หนองบัวลำภู!AG64</f>
        <v>4707051.0600000005</v>
      </c>
      <c r="M151" s="104">
        <f>หนองบัวลำภู!AH64</f>
        <v>3214310.77</v>
      </c>
      <c r="N151" s="100"/>
      <c r="O151" s="100"/>
      <c r="P151" s="100"/>
      <c r="Q151" s="92">
        <f t="shared" si="5"/>
        <v>1492740.2900000005</v>
      </c>
      <c r="R151" s="93">
        <f t="shared" si="6"/>
        <v>1033.1543151887622</v>
      </c>
    </row>
    <row r="152" spans="1:18" hidden="1" x14ac:dyDescent="0.55000000000000004">
      <c r="A152" s="99">
        <v>17</v>
      </c>
      <c r="B152" s="100" t="s">
        <v>61</v>
      </c>
      <c r="C152" s="100" t="s">
        <v>289</v>
      </c>
      <c r="D152" s="100" t="s">
        <v>96</v>
      </c>
      <c r="E152" s="100" t="s">
        <v>3</v>
      </c>
      <c r="F152" s="100" t="s">
        <v>178</v>
      </c>
      <c r="G152" s="100" t="s">
        <v>661</v>
      </c>
      <c r="H152" s="101">
        <v>3413</v>
      </c>
      <c r="I152" s="99">
        <v>3</v>
      </c>
      <c r="J152" s="102">
        <f>หนองบัวลำภู!F65</f>
        <v>441332.01</v>
      </c>
      <c r="K152" s="103">
        <f>หนองบัวลำภู!AF65</f>
        <v>494693.87</v>
      </c>
      <c r="L152" s="104">
        <f>หนองบัวลำภู!AG65</f>
        <v>3878946.02</v>
      </c>
      <c r="M152" s="104">
        <f>หนองบัวลำภู!AH65</f>
        <v>3675217.39</v>
      </c>
      <c r="N152" s="100"/>
      <c r="O152" s="100"/>
      <c r="P152" s="100"/>
      <c r="Q152" s="92">
        <f t="shared" si="5"/>
        <v>203728.62999999989</v>
      </c>
      <c r="R152" s="93">
        <f t="shared" si="6"/>
        <v>1136.5209551714036</v>
      </c>
    </row>
    <row r="153" spans="1:18" hidden="1" x14ac:dyDescent="0.55000000000000004">
      <c r="A153" s="99">
        <v>18</v>
      </c>
      <c r="B153" s="100" t="s">
        <v>61</v>
      </c>
      <c r="C153" s="100" t="s">
        <v>289</v>
      </c>
      <c r="D153" s="100" t="s">
        <v>96</v>
      </c>
      <c r="E153" s="100" t="s">
        <v>3</v>
      </c>
      <c r="F153" s="100" t="s">
        <v>178</v>
      </c>
      <c r="G153" s="100" t="s">
        <v>662</v>
      </c>
      <c r="H153" s="101">
        <v>3744</v>
      </c>
      <c r="I153" s="99">
        <v>3</v>
      </c>
      <c r="J153" s="102">
        <f>หนองบัวลำภู!F66</f>
        <v>466368.02</v>
      </c>
      <c r="K153" s="103">
        <f>หนองบัวลำภู!AF66</f>
        <v>493596.72000000003</v>
      </c>
      <c r="L153" s="104">
        <f>หนองบัวลำภู!AG66</f>
        <v>2776464.45</v>
      </c>
      <c r="M153" s="104">
        <f>หนองบัวลำภู!AH66</f>
        <v>2653743.84</v>
      </c>
      <c r="N153" s="100"/>
      <c r="O153" s="100"/>
      <c r="P153" s="100"/>
      <c r="Q153" s="92">
        <f t="shared" si="5"/>
        <v>122720.61000000034</v>
      </c>
      <c r="R153" s="93">
        <f t="shared" si="6"/>
        <v>741.57704326923078</v>
      </c>
    </row>
    <row r="154" spans="1:18" s="111" customFormat="1" hidden="1" x14ac:dyDescent="0.55000000000000004">
      <c r="A154" s="105">
        <v>4</v>
      </c>
      <c r="B154" s="106" t="s">
        <v>61</v>
      </c>
      <c r="C154" s="106"/>
      <c r="D154" s="106"/>
      <c r="E154" s="106" t="s">
        <v>75</v>
      </c>
      <c r="F154" s="106"/>
      <c r="G154" s="106" t="s">
        <v>291</v>
      </c>
      <c r="H154" s="112">
        <f>SUM(H136:H153)</f>
        <v>73090</v>
      </c>
      <c r="I154" s="105"/>
      <c r="J154" s="108">
        <f>SUM(J136:J153)</f>
        <v>7288270.9699999988</v>
      </c>
      <c r="K154" s="108">
        <f>SUM(K136:K153)</f>
        <v>8146379.205000001</v>
      </c>
      <c r="L154" s="108">
        <f>SUM(L136:L153)</f>
        <v>73213294.040000007</v>
      </c>
      <c r="M154" s="108">
        <f>SUM(M136:M153)</f>
        <v>69899354.75500001</v>
      </c>
      <c r="N154" s="106">
        <v>17</v>
      </c>
      <c r="O154" s="106">
        <v>17</v>
      </c>
      <c r="P154" s="106">
        <f>N154-O154</f>
        <v>0</v>
      </c>
      <c r="Q154" s="109">
        <f t="shared" si="5"/>
        <v>3313939.2849999964</v>
      </c>
      <c r="R154" s="110">
        <f>L154/H154</f>
        <v>1001.6868797373103</v>
      </c>
    </row>
    <row r="155" spans="1:18" hidden="1" x14ac:dyDescent="0.55000000000000004">
      <c r="A155" s="99">
        <v>1</v>
      </c>
      <c r="B155" s="100" t="s">
        <v>61</v>
      </c>
      <c r="C155" s="100" t="s">
        <v>292</v>
      </c>
      <c r="D155" s="100" t="s">
        <v>103</v>
      </c>
      <c r="E155" s="100" t="s">
        <v>4</v>
      </c>
      <c r="F155" s="100" t="s">
        <v>208</v>
      </c>
      <c r="G155" s="100" t="s">
        <v>293</v>
      </c>
      <c r="H155" s="101"/>
      <c r="I155" s="99"/>
      <c r="J155" s="102"/>
      <c r="K155" s="103"/>
      <c r="L155" s="104"/>
      <c r="M155" s="104"/>
      <c r="N155" s="100"/>
      <c r="O155" s="100"/>
      <c r="P155" s="100"/>
    </row>
    <row r="156" spans="1:18" hidden="1" x14ac:dyDescent="0.55000000000000004">
      <c r="A156" s="99">
        <v>2</v>
      </c>
      <c r="B156" s="100" t="s">
        <v>61</v>
      </c>
      <c r="C156" s="100" t="s">
        <v>292</v>
      </c>
      <c r="D156" s="100" t="s">
        <v>103</v>
      </c>
      <c r="E156" s="100" t="s">
        <v>4</v>
      </c>
      <c r="F156" s="100" t="s">
        <v>178</v>
      </c>
      <c r="G156" s="100" t="s">
        <v>663</v>
      </c>
      <c r="H156" s="101">
        <v>3395</v>
      </c>
      <c r="I156" s="99">
        <v>3</v>
      </c>
      <c r="J156" s="102">
        <f>หนองบัวลำภู!F67</f>
        <v>901994.72</v>
      </c>
      <c r="K156" s="103">
        <f>หนองบัวลำภู!AF67</f>
        <v>964380.01</v>
      </c>
      <c r="L156" s="104">
        <f>หนองบัวลำภู!AG67</f>
        <v>2690941.31</v>
      </c>
      <c r="M156" s="104">
        <f>หนองบัวลำภู!AH67</f>
        <v>2607708.5299999998</v>
      </c>
      <c r="N156" s="100"/>
      <c r="O156" s="100"/>
      <c r="P156" s="100"/>
      <c r="Q156" s="92">
        <f t="shared" si="5"/>
        <v>83232.780000000261</v>
      </c>
      <c r="R156" s="93">
        <f t="shared" si="6"/>
        <v>792.61894256259211</v>
      </c>
    </row>
    <row r="157" spans="1:18" hidden="1" x14ac:dyDescent="0.55000000000000004">
      <c r="A157" s="99">
        <v>3</v>
      </c>
      <c r="B157" s="100" t="s">
        <v>61</v>
      </c>
      <c r="C157" s="100" t="s">
        <v>292</v>
      </c>
      <c r="D157" s="100" t="s">
        <v>103</v>
      </c>
      <c r="E157" s="100" t="s">
        <v>4</v>
      </c>
      <c r="F157" s="100" t="s">
        <v>178</v>
      </c>
      <c r="G157" s="100" t="s">
        <v>664</v>
      </c>
      <c r="H157" s="101">
        <v>3310</v>
      </c>
      <c r="I157" s="99">
        <v>3</v>
      </c>
      <c r="J157" s="102">
        <f>หนองบัวลำภู!F68</f>
        <v>410824.83</v>
      </c>
      <c r="K157" s="102">
        <f>หนองบัวลำภู!AF68</f>
        <v>341176.48000000004</v>
      </c>
      <c r="L157" s="104">
        <f>หนองบัวลำภู!AG68</f>
        <v>3078686.24</v>
      </c>
      <c r="M157" s="104">
        <f>หนองบัวลำภู!AH68</f>
        <v>2913097.65</v>
      </c>
      <c r="N157" s="100"/>
      <c r="O157" s="100"/>
      <c r="P157" s="100"/>
      <c r="Q157" s="92">
        <f t="shared" si="5"/>
        <v>165588.59000000032</v>
      </c>
      <c r="R157" s="93">
        <f t="shared" si="6"/>
        <v>930.11668882175229</v>
      </c>
    </row>
    <row r="158" spans="1:18" hidden="1" x14ac:dyDescent="0.55000000000000004">
      <c r="A158" s="99">
        <v>4</v>
      </c>
      <c r="B158" s="100" t="s">
        <v>61</v>
      </c>
      <c r="C158" s="100" t="s">
        <v>292</v>
      </c>
      <c r="D158" s="100" t="s">
        <v>103</v>
      </c>
      <c r="E158" s="100" t="s">
        <v>4</v>
      </c>
      <c r="F158" s="100" t="s">
        <v>178</v>
      </c>
      <c r="G158" s="100" t="s">
        <v>665</v>
      </c>
      <c r="H158" s="101">
        <v>9421</v>
      </c>
      <c r="I158" s="99">
        <v>5</v>
      </c>
      <c r="J158" s="102">
        <f>หนองบัวลำภู!F69</f>
        <v>687971.51</v>
      </c>
      <c r="K158" s="103">
        <f>หนองบัวลำภู!AF69</f>
        <v>722901.66</v>
      </c>
      <c r="L158" s="104">
        <f>หนองบัวลำภู!AG69</f>
        <v>4840497.1400000006</v>
      </c>
      <c r="M158" s="104">
        <f>หนองบัวลำภู!AH69</f>
        <v>5195762.74</v>
      </c>
      <c r="N158" s="100"/>
      <c r="O158" s="100"/>
      <c r="P158" s="100"/>
      <c r="Q158" s="92">
        <f t="shared" si="5"/>
        <v>-355265.59999999963</v>
      </c>
      <c r="R158" s="93">
        <f t="shared" si="6"/>
        <v>513.7986561936101</v>
      </c>
    </row>
    <row r="159" spans="1:18" hidden="1" x14ac:dyDescent="0.55000000000000004">
      <c r="A159" s="99">
        <v>5</v>
      </c>
      <c r="B159" s="100" t="s">
        <v>61</v>
      </c>
      <c r="C159" s="100" t="s">
        <v>292</v>
      </c>
      <c r="D159" s="100" t="s">
        <v>103</v>
      </c>
      <c r="E159" s="100" t="s">
        <v>4</v>
      </c>
      <c r="F159" s="100" t="s">
        <v>178</v>
      </c>
      <c r="G159" s="100" t="s">
        <v>666</v>
      </c>
      <c r="H159" s="101">
        <v>2850</v>
      </c>
      <c r="I159" s="99">
        <v>2</v>
      </c>
      <c r="J159" s="102">
        <f>หนองบัวลำภู!F70</f>
        <v>135018.91</v>
      </c>
      <c r="K159" s="102">
        <f>หนองบัวลำภู!AF70</f>
        <v>179145.99</v>
      </c>
      <c r="L159" s="104">
        <f>หนองบัวลำภู!AG70</f>
        <v>2506792.4000000004</v>
      </c>
      <c r="M159" s="104">
        <f>หนองบัวลำภู!AH70</f>
        <v>2546615.38</v>
      </c>
      <c r="N159" s="100"/>
      <c r="O159" s="100"/>
      <c r="P159" s="100"/>
      <c r="Q159" s="92">
        <f t="shared" si="5"/>
        <v>-39822.979999999516</v>
      </c>
      <c r="R159" s="93">
        <f t="shared" si="6"/>
        <v>879.57628070175451</v>
      </c>
    </row>
    <row r="160" spans="1:18" hidden="1" x14ac:dyDescent="0.55000000000000004">
      <c r="A160" s="99">
        <v>6</v>
      </c>
      <c r="B160" s="100" t="s">
        <v>61</v>
      </c>
      <c r="C160" s="100" t="s">
        <v>292</v>
      </c>
      <c r="D160" s="100" t="s">
        <v>103</v>
      </c>
      <c r="E160" s="100" t="s">
        <v>4</v>
      </c>
      <c r="F160" s="100" t="s">
        <v>178</v>
      </c>
      <c r="G160" s="100" t="s">
        <v>667</v>
      </c>
      <c r="H160" s="101">
        <v>3674</v>
      </c>
      <c r="I160" s="99">
        <v>3</v>
      </c>
      <c r="J160" s="102">
        <f>หนองบัวลำภู!F71</f>
        <v>671089.74</v>
      </c>
      <c r="K160" s="103">
        <f>หนองบัวลำภู!AF71</f>
        <v>726560.37</v>
      </c>
      <c r="L160" s="104">
        <f>หนองบัวลำภู!AG71</f>
        <v>2190146.9699999997</v>
      </c>
      <c r="M160" s="104">
        <f>หนองบัวลำภู!AH71</f>
        <v>2485473.81</v>
      </c>
      <c r="N160" s="100"/>
      <c r="O160" s="100"/>
      <c r="P160" s="100"/>
      <c r="Q160" s="92">
        <f t="shared" si="5"/>
        <v>-295326.84000000032</v>
      </c>
      <c r="R160" s="93">
        <f t="shared" si="6"/>
        <v>596.12056886227538</v>
      </c>
    </row>
    <row r="161" spans="1:18" hidden="1" x14ac:dyDescent="0.55000000000000004">
      <c r="A161" s="99">
        <v>7</v>
      </c>
      <c r="B161" s="100" t="s">
        <v>61</v>
      </c>
      <c r="C161" s="100" t="s">
        <v>292</v>
      </c>
      <c r="D161" s="100" t="s">
        <v>103</v>
      </c>
      <c r="E161" s="100" t="s">
        <v>4</v>
      </c>
      <c r="F161" s="100" t="s">
        <v>178</v>
      </c>
      <c r="G161" s="100" t="s">
        <v>668</v>
      </c>
      <c r="H161" s="101">
        <v>3134</v>
      </c>
      <c r="I161" s="99">
        <v>3</v>
      </c>
      <c r="J161" s="102">
        <f>หนองบัวลำภู!F72</f>
        <v>272217.88</v>
      </c>
      <c r="K161" s="103">
        <f>หนองบัวลำภู!AF72</f>
        <v>295527.88</v>
      </c>
      <c r="L161" s="104">
        <f>หนองบัวลำภู!AG72</f>
        <v>3111960.95</v>
      </c>
      <c r="M161" s="104">
        <f>หนองบัวลำภู!AH72</f>
        <v>3119920.29</v>
      </c>
      <c r="N161" s="100"/>
      <c r="O161" s="100"/>
      <c r="P161" s="100"/>
      <c r="Q161" s="92">
        <f t="shared" si="5"/>
        <v>-7959.339999999851</v>
      </c>
      <c r="R161" s="93">
        <f t="shared" si="6"/>
        <v>992.96775686024262</v>
      </c>
    </row>
    <row r="162" spans="1:18" hidden="1" x14ac:dyDescent="0.55000000000000004">
      <c r="A162" s="99">
        <v>8</v>
      </c>
      <c r="B162" s="100" t="s">
        <v>61</v>
      </c>
      <c r="C162" s="100" t="s">
        <v>292</v>
      </c>
      <c r="D162" s="100" t="s">
        <v>103</v>
      </c>
      <c r="E162" s="100" t="s">
        <v>4</v>
      </c>
      <c r="F162" s="100" t="s">
        <v>178</v>
      </c>
      <c r="G162" s="100" t="s">
        <v>669</v>
      </c>
      <c r="H162" s="101">
        <v>3983</v>
      </c>
      <c r="I162" s="99">
        <v>3</v>
      </c>
      <c r="J162" s="102">
        <f>หนองบัวลำภู!F73</f>
        <v>352284.79</v>
      </c>
      <c r="K162" s="102">
        <f>หนองบัวลำภู!AF73</f>
        <v>399514.89999999997</v>
      </c>
      <c r="L162" s="104">
        <f>หนองบัวลำภู!AG73</f>
        <v>2996545.88</v>
      </c>
      <c r="M162" s="104">
        <f>หนองบัวลำภู!AH73</f>
        <v>2877381.6599999997</v>
      </c>
      <c r="N162" s="100"/>
      <c r="O162" s="100"/>
      <c r="P162" s="100"/>
      <c r="Q162" s="92">
        <f t="shared" si="5"/>
        <v>119164.2200000002</v>
      </c>
      <c r="R162" s="93">
        <f t="shared" si="6"/>
        <v>752.33388902837055</v>
      </c>
    </row>
    <row r="163" spans="1:18" hidden="1" x14ac:dyDescent="0.55000000000000004">
      <c r="A163" s="99">
        <v>9</v>
      </c>
      <c r="B163" s="100" t="s">
        <v>61</v>
      </c>
      <c r="C163" s="100" t="s">
        <v>292</v>
      </c>
      <c r="D163" s="100" t="s">
        <v>103</v>
      </c>
      <c r="E163" s="100" t="s">
        <v>4</v>
      </c>
      <c r="F163" s="100" t="s">
        <v>178</v>
      </c>
      <c r="G163" s="100" t="s">
        <v>670</v>
      </c>
      <c r="H163" s="101">
        <v>4514</v>
      </c>
      <c r="I163" s="99">
        <v>4</v>
      </c>
      <c r="J163" s="102">
        <f>หนองบัวลำภู!F74</f>
        <v>439417.56</v>
      </c>
      <c r="K163" s="102">
        <f>หนองบัวลำภู!AF74</f>
        <v>486153.47</v>
      </c>
      <c r="L163" s="104">
        <f>หนองบัวลำภู!AG74</f>
        <v>3017153.23</v>
      </c>
      <c r="M163" s="104">
        <f>หนองบัวลำภู!AH74</f>
        <v>2984001.0500000003</v>
      </c>
      <c r="N163" s="100"/>
      <c r="O163" s="100"/>
      <c r="P163" s="100"/>
      <c r="Q163" s="92">
        <f t="shared" si="5"/>
        <v>33152.179999999702</v>
      </c>
      <c r="R163" s="93">
        <f t="shared" si="6"/>
        <v>668.39903190075324</v>
      </c>
    </row>
    <row r="164" spans="1:18" hidden="1" x14ac:dyDescent="0.55000000000000004">
      <c r="A164" s="99">
        <v>10</v>
      </c>
      <c r="B164" s="100" t="s">
        <v>61</v>
      </c>
      <c r="C164" s="100" t="s">
        <v>292</v>
      </c>
      <c r="D164" s="100" t="s">
        <v>103</v>
      </c>
      <c r="E164" s="100" t="s">
        <v>4</v>
      </c>
      <c r="F164" s="100" t="s">
        <v>178</v>
      </c>
      <c r="G164" s="100" t="s">
        <v>671</v>
      </c>
      <c r="H164" s="101">
        <v>2730</v>
      </c>
      <c r="I164" s="99">
        <v>2</v>
      </c>
      <c r="J164" s="102">
        <f>หนองบัวลำภู!F75</f>
        <v>232526.66</v>
      </c>
      <c r="K164" s="102">
        <f>หนองบัวลำภู!AF75</f>
        <v>208597.32</v>
      </c>
      <c r="L164" s="104">
        <f>หนองบัวลำภู!AG75</f>
        <v>2328165.4900000002</v>
      </c>
      <c r="M164" s="104">
        <f>หนองบัวลำภู!AH75</f>
        <v>2164912.2999999998</v>
      </c>
      <c r="N164" s="100"/>
      <c r="O164" s="100"/>
      <c r="P164" s="100"/>
      <c r="Q164" s="92">
        <f t="shared" si="5"/>
        <v>163253.19000000041</v>
      </c>
      <c r="R164" s="93">
        <f t="shared" si="6"/>
        <v>852.80787179487186</v>
      </c>
    </row>
    <row r="165" spans="1:18" hidden="1" x14ac:dyDescent="0.55000000000000004">
      <c r="A165" s="99">
        <v>11</v>
      </c>
      <c r="B165" s="100" t="s">
        <v>61</v>
      </c>
      <c r="C165" s="100" t="s">
        <v>292</v>
      </c>
      <c r="D165" s="100" t="s">
        <v>103</v>
      </c>
      <c r="E165" s="100" t="s">
        <v>4</v>
      </c>
      <c r="F165" s="100" t="s">
        <v>178</v>
      </c>
      <c r="G165" s="100" t="s">
        <v>672</v>
      </c>
      <c r="H165" s="101">
        <v>2300</v>
      </c>
      <c r="I165" s="99">
        <v>2</v>
      </c>
      <c r="J165" s="102">
        <f>หนองบัวลำภู!F76</f>
        <v>80927.399999999994</v>
      </c>
      <c r="K165" s="103">
        <f>หนองบัวลำภู!AF76</f>
        <v>152750.72</v>
      </c>
      <c r="L165" s="104">
        <f>หนองบัวลำภู!AG76</f>
        <v>1203057.3599999999</v>
      </c>
      <c r="M165" s="104">
        <f>หนองบัวลำภู!AH76</f>
        <v>1324235.8999999999</v>
      </c>
      <c r="N165" s="100"/>
      <c r="O165" s="100"/>
      <c r="P165" s="100"/>
      <c r="Q165" s="92">
        <f t="shared" si="5"/>
        <v>-121178.54000000004</v>
      </c>
      <c r="R165" s="93">
        <f t="shared" si="6"/>
        <v>523.06841739130425</v>
      </c>
    </row>
    <row r="166" spans="1:18" hidden="1" x14ac:dyDescent="0.55000000000000004">
      <c r="A166" s="99">
        <v>12</v>
      </c>
      <c r="B166" s="100" t="s">
        <v>61</v>
      </c>
      <c r="C166" s="100" t="s">
        <v>292</v>
      </c>
      <c r="D166" s="100" t="s">
        <v>103</v>
      </c>
      <c r="E166" s="100" t="s">
        <v>4</v>
      </c>
      <c r="F166" s="100" t="s">
        <v>178</v>
      </c>
      <c r="G166" s="100" t="s">
        <v>673</v>
      </c>
      <c r="H166" s="101">
        <v>4344</v>
      </c>
      <c r="I166" s="99">
        <v>3</v>
      </c>
      <c r="J166" s="102">
        <f>หนองบัวลำภู!F77</f>
        <v>529782.39</v>
      </c>
      <c r="K166" s="103">
        <f>หนองบัวลำภู!AF77</f>
        <v>552960.6</v>
      </c>
      <c r="L166" s="104">
        <f>หนองบัวลำภู!AG77</f>
        <v>2997434.98</v>
      </c>
      <c r="M166" s="104">
        <f>หนองบัวลำภู!AH77</f>
        <v>3081950.91</v>
      </c>
      <c r="N166" s="100"/>
      <c r="O166" s="100"/>
      <c r="P166" s="100"/>
      <c r="Q166" s="92">
        <f t="shared" si="5"/>
        <v>-84515.930000000168</v>
      </c>
      <c r="R166" s="93">
        <f t="shared" si="6"/>
        <v>690.01726058931865</v>
      </c>
    </row>
    <row r="167" spans="1:18" hidden="1" x14ac:dyDescent="0.55000000000000004">
      <c r="A167" s="99">
        <v>13</v>
      </c>
      <c r="B167" s="100" t="s">
        <v>61</v>
      </c>
      <c r="C167" s="100" t="s">
        <v>292</v>
      </c>
      <c r="D167" s="100" t="s">
        <v>103</v>
      </c>
      <c r="E167" s="100" t="s">
        <v>4</v>
      </c>
      <c r="F167" s="100" t="s">
        <v>178</v>
      </c>
      <c r="G167" s="100" t="s">
        <v>674</v>
      </c>
      <c r="H167" s="101">
        <v>1502</v>
      </c>
      <c r="I167" s="99">
        <v>1</v>
      </c>
      <c r="J167" s="102">
        <f>หนองบัวลำภู!F78</f>
        <v>28902.92</v>
      </c>
      <c r="K167" s="102">
        <f>หนองบัวลำภู!AF78</f>
        <v>53009.429999999993</v>
      </c>
      <c r="L167" s="104">
        <f>หนองบัวลำภู!AG78</f>
        <v>1808395.6600000001</v>
      </c>
      <c r="M167" s="104">
        <f>หนองบัวลำภู!AH78</f>
        <v>2000898.75</v>
      </c>
      <c r="N167" s="100"/>
      <c r="O167" s="100"/>
      <c r="P167" s="100"/>
      <c r="Q167" s="92">
        <f t="shared" si="5"/>
        <v>-192503.08999999985</v>
      </c>
      <c r="R167" s="93">
        <f t="shared" si="6"/>
        <v>1203.9917842876166</v>
      </c>
    </row>
    <row r="168" spans="1:18" hidden="1" x14ac:dyDescent="0.55000000000000004">
      <c r="A168" s="99">
        <v>14</v>
      </c>
      <c r="B168" s="100" t="s">
        <v>61</v>
      </c>
      <c r="C168" s="100" t="s">
        <v>292</v>
      </c>
      <c r="D168" s="100" t="s">
        <v>103</v>
      </c>
      <c r="E168" s="100" t="s">
        <v>4</v>
      </c>
      <c r="F168" s="100" t="s">
        <v>178</v>
      </c>
      <c r="G168" s="100" t="s">
        <v>675</v>
      </c>
      <c r="H168" s="101">
        <v>2803</v>
      </c>
      <c r="I168" s="99">
        <v>2</v>
      </c>
      <c r="J168" s="102">
        <f>หนองบัวลำภู!F79</f>
        <v>325011.83</v>
      </c>
      <c r="K168" s="103">
        <f>หนองบัวลำภู!AF79</f>
        <v>157501.32</v>
      </c>
      <c r="L168" s="104">
        <f>หนองบัวลำภู!AG79</f>
        <v>2987075.66</v>
      </c>
      <c r="M168" s="104">
        <f>หนองบัวลำภู!AH79</f>
        <v>3387577.3200000003</v>
      </c>
      <c r="N168" s="100"/>
      <c r="O168" s="100"/>
      <c r="P168" s="100"/>
      <c r="Q168" s="92">
        <f t="shared" si="5"/>
        <v>-400501.66000000015</v>
      </c>
      <c r="R168" s="93">
        <f t="shared" si="6"/>
        <v>1065.6709454156262</v>
      </c>
    </row>
    <row r="169" spans="1:18" s="111" customFormat="1" hidden="1" x14ac:dyDescent="0.55000000000000004">
      <c r="A169" s="105">
        <v>5</v>
      </c>
      <c r="B169" s="106" t="s">
        <v>61</v>
      </c>
      <c r="C169" s="106"/>
      <c r="D169" s="106"/>
      <c r="E169" s="106" t="s">
        <v>75</v>
      </c>
      <c r="F169" s="106"/>
      <c r="G169" s="106" t="s">
        <v>294</v>
      </c>
      <c r="H169" s="112">
        <f>SUM(H155:H168)</f>
        <v>47960</v>
      </c>
      <c r="I169" s="105"/>
      <c r="J169" s="108">
        <f>SUM(J155:J168)</f>
        <v>5067971.1399999997</v>
      </c>
      <c r="K169" s="108">
        <f>SUM(K155:K168)</f>
        <v>5240180.1499999994</v>
      </c>
      <c r="L169" s="108">
        <f>SUM(L155:L168)</f>
        <v>35756853.269999996</v>
      </c>
      <c r="M169" s="108">
        <f>SUM(M155:M168)</f>
        <v>36689536.290000007</v>
      </c>
      <c r="N169" s="106">
        <v>13</v>
      </c>
      <c r="O169" s="106">
        <v>13</v>
      </c>
      <c r="P169" s="106">
        <f>N169-O169</f>
        <v>0</v>
      </c>
      <c r="Q169" s="109">
        <f t="shared" si="5"/>
        <v>-932683.02000001073</v>
      </c>
      <c r="R169" s="110">
        <f>L169/H169</f>
        <v>745.55573957464549</v>
      </c>
    </row>
    <row r="170" spans="1:18" hidden="1" x14ac:dyDescent="0.55000000000000004">
      <c r="A170" s="99">
        <v>1</v>
      </c>
      <c r="B170" s="100" t="s">
        <v>61</v>
      </c>
      <c r="C170" s="100" t="s">
        <v>295</v>
      </c>
      <c r="D170" s="100" t="s">
        <v>110</v>
      </c>
      <c r="E170" s="100" t="s">
        <v>5</v>
      </c>
      <c r="F170" s="100" t="s">
        <v>208</v>
      </c>
      <c r="G170" s="100" t="s">
        <v>296</v>
      </c>
      <c r="H170" s="101"/>
      <c r="I170" s="99"/>
      <c r="J170" s="102"/>
      <c r="K170" s="103"/>
      <c r="L170" s="104"/>
      <c r="M170" s="104"/>
      <c r="N170" s="100"/>
      <c r="O170" s="100"/>
      <c r="P170" s="100"/>
    </row>
    <row r="171" spans="1:18" hidden="1" x14ac:dyDescent="0.55000000000000004">
      <c r="A171" s="99">
        <v>2</v>
      </c>
      <c r="B171" s="100" t="s">
        <v>61</v>
      </c>
      <c r="C171" s="100" t="s">
        <v>295</v>
      </c>
      <c r="D171" s="100" t="s">
        <v>110</v>
      </c>
      <c r="E171" s="100" t="s">
        <v>5</v>
      </c>
      <c r="F171" s="100" t="s">
        <v>178</v>
      </c>
      <c r="G171" s="100" t="s">
        <v>676</v>
      </c>
      <c r="H171" s="101">
        <v>4273</v>
      </c>
      <c r="I171" s="99">
        <v>3</v>
      </c>
      <c r="J171" s="102">
        <f>หนองบัวลำภู!F80</f>
        <v>784459.42</v>
      </c>
      <c r="K171" s="103">
        <f>หนองบัวลำภู!AF80</f>
        <v>833410.56000000006</v>
      </c>
      <c r="L171" s="104">
        <f>หนองบัวลำภู!AG80</f>
        <v>3952937.4699999997</v>
      </c>
      <c r="M171" s="104">
        <f>หนองบัวลำภู!AH80</f>
        <v>3151329.1799999997</v>
      </c>
      <c r="N171" s="100"/>
      <c r="O171" s="100"/>
      <c r="P171" s="100"/>
      <c r="Q171" s="92">
        <f t="shared" si="5"/>
        <v>801608.29</v>
      </c>
      <c r="R171" s="93">
        <f t="shared" si="6"/>
        <v>925.09652937046565</v>
      </c>
    </row>
    <row r="172" spans="1:18" hidden="1" x14ac:dyDescent="0.55000000000000004">
      <c r="A172" s="99">
        <v>3</v>
      </c>
      <c r="B172" s="100" t="s">
        <v>61</v>
      </c>
      <c r="C172" s="100" t="s">
        <v>295</v>
      </c>
      <c r="D172" s="100" t="s">
        <v>110</v>
      </c>
      <c r="E172" s="100" t="s">
        <v>5</v>
      </c>
      <c r="F172" s="100" t="s">
        <v>178</v>
      </c>
      <c r="G172" s="100" t="s">
        <v>677</v>
      </c>
      <c r="H172" s="101">
        <v>1852</v>
      </c>
      <c r="I172" s="99">
        <v>2</v>
      </c>
      <c r="J172" s="102">
        <f>หนองบัวลำภู!F81</f>
        <v>332283.88</v>
      </c>
      <c r="K172" s="103">
        <f>หนองบัวลำภู!AF81</f>
        <v>363498.93</v>
      </c>
      <c r="L172" s="104">
        <f>หนองบัวลำภู!AG81</f>
        <v>2356232.06</v>
      </c>
      <c r="M172" s="104">
        <f>หนองบัวลำภู!AH81</f>
        <v>2128276.0300000003</v>
      </c>
      <c r="N172" s="100"/>
      <c r="O172" s="100"/>
      <c r="P172" s="100"/>
      <c r="Q172" s="92">
        <f t="shared" si="5"/>
        <v>227956.0299999998</v>
      </c>
      <c r="R172" s="93">
        <f t="shared" si="6"/>
        <v>1272.2635313174947</v>
      </c>
    </row>
    <row r="173" spans="1:18" hidden="1" x14ac:dyDescent="0.55000000000000004">
      <c r="A173" s="99">
        <v>4</v>
      </c>
      <c r="B173" s="100" t="s">
        <v>61</v>
      </c>
      <c r="C173" s="100" t="s">
        <v>295</v>
      </c>
      <c r="D173" s="100" t="s">
        <v>110</v>
      </c>
      <c r="E173" s="100" t="s">
        <v>5</v>
      </c>
      <c r="F173" s="100" t="s">
        <v>178</v>
      </c>
      <c r="G173" s="100" t="s">
        <v>678</v>
      </c>
      <c r="H173" s="101">
        <v>4269</v>
      </c>
      <c r="I173" s="99">
        <v>3</v>
      </c>
      <c r="J173" s="102">
        <f>หนองบัวลำภู!F82</f>
        <v>653817.15</v>
      </c>
      <c r="K173" s="103">
        <f>หนองบัวลำภู!AF82</f>
        <v>675995.01</v>
      </c>
      <c r="L173" s="104">
        <f>หนองบัวลำภู!AG82</f>
        <v>3593344.37</v>
      </c>
      <c r="M173" s="104">
        <f>หนองบัวลำภู!AH82</f>
        <v>3341835.71</v>
      </c>
      <c r="N173" s="100"/>
      <c r="O173" s="100"/>
      <c r="P173" s="100"/>
      <c r="Q173" s="92">
        <f t="shared" si="5"/>
        <v>251508.66000000015</v>
      </c>
      <c r="R173" s="93">
        <f t="shared" si="6"/>
        <v>841.72976575310383</v>
      </c>
    </row>
    <row r="174" spans="1:18" hidden="1" x14ac:dyDescent="0.55000000000000004">
      <c r="A174" s="99">
        <v>5</v>
      </c>
      <c r="B174" s="100" t="s">
        <v>61</v>
      </c>
      <c r="C174" s="100" t="s">
        <v>295</v>
      </c>
      <c r="D174" s="100" t="s">
        <v>110</v>
      </c>
      <c r="E174" s="100" t="s">
        <v>5</v>
      </c>
      <c r="F174" s="100" t="s">
        <v>178</v>
      </c>
      <c r="G174" s="100" t="s">
        <v>679</v>
      </c>
      <c r="H174" s="101">
        <v>4484</v>
      </c>
      <c r="I174" s="99">
        <v>3</v>
      </c>
      <c r="J174" s="102">
        <f>หนองบัวลำภู!F83</f>
        <v>814723.71</v>
      </c>
      <c r="K174" s="103">
        <f>หนองบัวลำภู!AF83</f>
        <v>848665.40999999992</v>
      </c>
      <c r="L174" s="104">
        <f>หนองบัวลำภู!AG83</f>
        <v>4057617.0300000003</v>
      </c>
      <c r="M174" s="104">
        <f>หนองบัวลำภู!AH83</f>
        <v>3974411.48</v>
      </c>
      <c r="N174" s="100"/>
      <c r="O174" s="100"/>
      <c r="P174" s="100"/>
      <c r="Q174" s="92">
        <f t="shared" si="5"/>
        <v>83205.550000000279</v>
      </c>
      <c r="R174" s="93">
        <f t="shared" si="6"/>
        <v>904.91013157894747</v>
      </c>
    </row>
    <row r="175" spans="1:18" hidden="1" x14ac:dyDescent="0.55000000000000004">
      <c r="A175" s="99">
        <v>6</v>
      </c>
      <c r="B175" s="100" t="s">
        <v>61</v>
      </c>
      <c r="C175" s="100" t="s">
        <v>295</v>
      </c>
      <c r="D175" s="100" t="s">
        <v>110</v>
      </c>
      <c r="E175" s="100" t="s">
        <v>5</v>
      </c>
      <c r="F175" s="100" t="s">
        <v>178</v>
      </c>
      <c r="G175" s="100" t="s">
        <v>680</v>
      </c>
      <c r="H175" s="101">
        <v>2010</v>
      </c>
      <c r="I175" s="99">
        <v>2</v>
      </c>
      <c r="J175" s="102">
        <f>หนองบัวลำภู!F84</f>
        <v>316316.05</v>
      </c>
      <c r="K175" s="103">
        <f>หนองบัวลำภู!AF84</f>
        <v>311710.94</v>
      </c>
      <c r="L175" s="104">
        <f>หนองบัวลำภู!AG84</f>
        <v>2465278.4400000004</v>
      </c>
      <c r="M175" s="104">
        <f>หนองบัวลำภู!AH84</f>
        <v>2415586.4000000004</v>
      </c>
      <c r="N175" s="100"/>
      <c r="O175" s="100"/>
      <c r="P175" s="100"/>
      <c r="Q175" s="92">
        <f t="shared" si="5"/>
        <v>49692.040000000037</v>
      </c>
      <c r="R175" s="93">
        <f t="shared" si="6"/>
        <v>1226.5066865671645</v>
      </c>
    </row>
    <row r="176" spans="1:18" hidden="1" x14ac:dyDescent="0.55000000000000004">
      <c r="A176" s="99">
        <v>7</v>
      </c>
      <c r="B176" s="100" t="s">
        <v>61</v>
      </c>
      <c r="C176" s="100" t="s">
        <v>295</v>
      </c>
      <c r="D176" s="100" t="s">
        <v>110</v>
      </c>
      <c r="E176" s="100" t="s">
        <v>5</v>
      </c>
      <c r="F176" s="100" t="s">
        <v>178</v>
      </c>
      <c r="G176" s="100" t="s">
        <v>681</v>
      </c>
      <c r="H176" s="101">
        <v>5203</v>
      </c>
      <c r="I176" s="99">
        <v>4</v>
      </c>
      <c r="J176" s="102">
        <f>หนองบัวลำภู!F85</f>
        <v>544181.72</v>
      </c>
      <c r="K176" s="103">
        <f>หนองบัวลำภู!AF85</f>
        <v>566478.07000000007</v>
      </c>
      <c r="L176" s="104">
        <f>หนองบัวลำภู!AG85</f>
        <v>3411027.59</v>
      </c>
      <c r="M176" s="104">
        <f>หนองบัวลำภู!AH85</f>
        <v>3593032.1799999997</v>
      </c>
      <c r="N176" s="100"/>
      <c r="O176" s="100"/>
      <c r="P176" s="100"/>
      <c r="Q176" s="92">
        <f t="shared" si="5"/>
        <v>-182004.58999999985</v>
      </c>
      <c r="R176" s="93">
        <f t="shared" si="6"/>
        <v>655.58862002690751</v>
      </c>
    </row>
    <row r="177" spans="1:18" hidden="1" x14ac:dyDescent="0.55000000000000004">
      <c r="A177" s="99">
        <v>8</v>
      </c>
      <c r="B177" s="100" t="s">
        <v>61</v>
      </c>
      <c r="C177" s="100" t="s">
        <v>295</v>
      </c>
      <c r="D177" s="100" t="s">
        <v>110</v>
      </c>
      <c r="E177" s="100" t="s">
        <v>5</v>
      </c>
      <c r="F177" s="100" t="s">
        <v>178</v>
      </c>
      <c r="G177" s="100" t="s">
        <v>682</v>
      </c>
      <c r="H177" s="101">
        <v>3490</v>
      </c>
      <c r="I177" s="99">
        <v>3</v>
      </c>
      <c r="J177" s="102">
        <f>หนองบัวลำภู!F86</f>
        <v>920698.4</v>
      </c>
      <c r="K177" s="103">
        <f>หนองบัวลำภู!AF86</f>
        <v>938653.5</v>
      </c>
      <c r="L177" s="104">
        <f>หนองบัวลำภู!AG86</f>
        <v>2970009.3600000003</v>
      </c>
      <c r="M177" s="104">
        <f>หนองบัวลำภู!AH86</f>
        <v>2738017.52</v>
      </c>
      <c r="N177" s="100"/>
      <c r="O177" s="100"/>
      <c r="P177" s="100"/>
      <c r="Q177" s="92">
        <f t="shared" si="5"/>
        <v>231991.84000000032</v>
      </c>
      <c r="R177" s="93">
        <f t="shared" si="6"/>
        <v>851.00554727793701</v>
      </c>
    </row>
    <row r="178" spans="1:18" s="111" customFormat="1" hidden="1" x14ac:dyDescent="0.55000000000000004">
      <c r="A178" s="105">
        <v>6</v>
      </c>
      <c r="B178" s="106" t="s">
        <v>61</v>
      </c>
      <c r="C178" s="106"/>
      <c r="D178" s="106"/>
      <c r="E178" s="106" t="s">
        <v>75</v>
      </c>
      <c r="F178" s="106"/>
      <c r="G178" s="106" t="s">
        <v>297</v>
      </c>
      <c r="H178" s="112">
        <f>SUM(H170:H177)</f>
        <v>25581</v>
      </c>
      <c r="I178" s="105"/>
      <c r="J178" s="108">
        <f>SUM(J170:J177)</f>
        <v>4366480.33</v>
      </c>
      <c r="K178" s="108">
        <f>SUM(K170:K177)</f>
        <v>4538412.42</v>
      </c>
      <c r="L178" s="108">
        <f>SUM(L170:L177)</f>
        <v>22806446.32</v>
      </c>
      <c r="M178" s="108">
        <f>SUM(M170:M177)</f>
        <v>21342488.5</v>
      </c>
      <c r="N178" s="106">
        <v>7</v>
      </c>
      <c r="O178" s="106">
        <v>7</v>
      </c>
      <c r="P178" s="106">
        <v>0</v>
      </c>
      <c r="Q178" s="109">
        <f t="shared" si="5"/>
        <v>1463957.8200000003</v>
      </c>
      <c r="R178" s="110">
        <f t="shared" si="6"/>
        <v>891.53849810406166</v>
      </c>
    </row>
    <row r="179" spans="1:18" s="111" customFormat="1" ht="24.75" hidden="1" thickBot="1" x14ac:dyDescent="0.6">
      <c r="A179" s="120"/>
      <c r="B179" s="121" t="s">
        <v>61</v>
      </c>
      <c r="C179" s="121" t="s">
        <v>61</v>
      </c>
      <c r="D179" s="121" t="s">
        <v>61</v>
      </c>
      <c r="E179" s="121" t="s">
        <v>61</v>
      </c>
      <c r="F179" s="121"/>
      <c r="G179" s="121" t="s">
        <v>298</v>
      </c>
      <c r="H179" s="122">
        <f>H105+H119+H135+H154+H169+H178</f>
        <v>331181</v>
      </c>
      <c r="I179" s="120"/>
      <c r="J179" s="123">
        <f t="shared" ref="J179:N179" si="7">J105+J119+J135+J154+J169+J178</f>
        <v>39796044.149999999</v>
      </c>
      <c r="K179" s="124">
        <f t="shared" si="7"/>
        <v>43519089.432999998</v>
      </c>
      <c r="L179" s="123">
        <f t="shared" si="7"/>
        <v>292349345.32999998</v>
      </c>
      <c r="M179" s="123">
        <f t="shared" si="7"/>
        <v>290016192.48700005</v>
      </c>
      <c r="N179" s="121">
        <f t="shared" si="7"/>
        <v>83</v>
      </c>
      <c r="O179" s="121">
        <f>O105+O119+O135+O154+O169+O178</f>
        <v>83</v>
      </c>
      <c r="P179" s="121">
        <f>N179-O179</f>
        <v>0</v>
      </c>
      <c r="Q179" s="109">
        <f t="shared" si="5"/>
        <v>2333152.8429999352</v>
      </c>
      <c r="R179" s="110">
        <f t="shared" si="6"/>
        <v>882.74793943493125</v>
      </c>
    </row>
    <row r="180" spans="1:18" s="111" customFormat="1" ht="25.5" hidden="1" thickTop="1" thickBot="1" x14ac:dyDescent="0.6">
      <c r="A180" s="125"/>
      <c r="B180" s="126"/>
      <c r="C180" s="126"/>
      <c r="D180" s="126"/>
      <c r="E180" s="388" t="s">
        <v>299</v>
      </c>
      <c r="F180" s="389"/>
      <c r="G180" s="390"/>
      <c r="H180" s="127"/>
      <c r="I180" s="125"/>
      <c r="J180" s="128">
        <f>J179/O179</f>
        <v>479470.4114457831</v>
      </c>
      <c r="K180" s="129">
        <f>K179/O179</f>
        <v>524326.37871084339</v>
      </c>
      <c r="L180" s="128">
        <f>L179/O179</f>
        <v>3522281.2690361445</v>
      </c>
      <c r="M180" s="128">
        <f>M179/O179</f>
        <v>3494170.9938192777</v>
      </c>
      <c r="N180" s="126"/>
      <c r="O180" s="126"/>
      <c r="P180" s="126"/>
      <c r="Q180" s="92">
        <f t="shared" si="5"/>
        <v>28110.27521686675</v>
      </c>
      <c r="R180" s="93"/>
    </row>
    <row r="181" spans="1:18" s="111" customFormat="1" hidden="1" x14ac:dyDescent="0.55000000000000004">
      <c r="A181" s="136">
        <v>1</v>
      </c>
      <c r="B181" s="137" t="s">
        <v>62</v>
      </c>
      <c r="C181" s="137" t="s">
        <v>300</v>
      </c>
      <c r="D181" s="137" t="s">
        <v>301</v>
      </c>
      <c r="E181" s="137" t="s">
        <v>41</v>
      </c>
      <c r="F181" s="137" t="s">
        <v>302</v>
      </c>
      <c r="G181" s="137" t="s">
        <v>41</v>
      </c>
      <c r="H181" s="138"/>
      <c r="I181" s="136"/>
      <c r="J181" s="139"/>
      <c r="K181" s="140"/>
      <c r="L181" s="141"/>
      <c r="M181" s="141"/>
      <c r="N181" s="142"/>
      <c r="O181" s="142"/>
      <c r="P181" s="142"/>
      <c r="Q181" s="109"/>
      <c r="R181" s="110"/>
    </row>
    <row r="182" spans="1:18" hidden="1" x14ac:dyDescent="0.55000000000000004">
      <c r="A182" s="99">
        <v>2</v>
      </c>
      <c r="B182" s="100" t="s">
        <v>62</v>
      </c>
      <c r="C182" s="100" t="s">
        <v>300</v>
      </c>
      <c r="D182" s="100" t="s">
        <v>301</v>
      </c>
      <c r="E182" s="100" t="s">
        <v>41</v>
      </c>
      <c r="F182" s="100" t="s">
        <v>178</v>
      </c>
      <c r="G182" s="100" t="s">
        <v>811</v>
      </c>
      <c r="H182" s="101">
        <v>7213</v>
      </c>
      <c r="I182" s="99">
        <v>5</v>
      </c>
      <c r="J182" s="102">
        <f>อุดรธานี!F10</f>
        <v>41273.629999999997</v>
      </c>
      <c r="K182" s="103">
        <f>อุดรธานี!AO10</f>
        <v>699370.19000000006</v>
      </c>
      <c r="L182" s="104">
        <f>อุดรธานี!AP10</f>
        <v>5864498.1500000004</v>
      </c>
      <c r="M182" s="104">
        <f>อุดรธานี!AQ10</f>
        <v>5966458.2800000003</v>
      </c>
      <c r="N182" s="100"/>
      <c r="O182" s="100"/>
      <c r="P182" s="100"/>
      <c r="Q182" s="92">
        <f t="shared" si="5"/>
        <v>-101960.12999999989</v>
      </c>
      <c r="R182" s="93">
        <f t="shared" si="6"/>
        <v>813.0456328850687</v>
      </c>
    </row>
    <row r="183" spans="1:18" hidden="1" x14ac:dyDescent="0.55000000000000004">
      <c r="A183" s="99">
        <v>3</v>
      </c>
      <c r="B183" s="100" t="s">
        <v>62</v>
      </c>
      <c r="C183" s="100" t="s">
        <v>300</v>
      </c>
      <c r="D183" s="100" t="s">
        <v>301</v>
      </c>
      <c r="E183" s="100" t="s">
        <v>41</v>
      </c>
      <c r="F183" s="100" t="s">
        <v>178</v>
      </c>
      <c r="G183" s="100" t="s">
        <v>812</v>
      </c>
      <c r="H183" s="101">
        <v>7809</v>
      </c>
      <c r="I183" s="99">
        <v>5</v>
      </c>
      <c r="J183" s="102">
        <f>อุดรธานี!F11</f>
        <v>379757.64</v>
      </c>
      <c r="K183" s="103">
        <f>อุดรธานี!AO11</f>
        <v>845387.67</v>
      </c>
      <c r="L183" s="104">
        <f>อุดรธานี!AP11</f>
        <v>4186747.89</v>
      </c>
      <c r="M183" s="104">
        <f>อุดรธานี!AQ11</f>
        <v>5180068.9000000004</v>
      </c>
      <c r="N183" s="100"/>
      <c r="O183" s="100"/>
      <c r="P183" s="100"/>
      <c r="Q183" s="92">
        <f t="shared" si="5"/>
        <v>-993321.01000000024</v>
      </c>
      <c r="R183" s="93">
        <f t="shared" si="6"/>
        <v>536.14392239723395</v>
      </c>
    </row>
    <row r="184" spans="1:18" hidden="1" x14ac:dyDescent="0.55000000000000004">
      <c r="A184" s="99">
        <v>4</v>
      </c>
      <c r="B184" s="100" t="s">
        <v>62</v>
      </c>
      <c r="C184" s="100" t="s">
        <v>300</v>
      </c>
      <c r="D184" s="100" t="s">
        <v>301</v>
      </c>
      <c r="E184" s="100" t="s">
        <v>41</v>
      </c>
      <c r="F184" s="100" t="s">
        <v>178</v>
      </c>
      <c r="G184" s="100" t="s">
        <v>813</v>
      </c>
      <c r="H184" s="101">
        <v>11200</v>
      </c>
      <c r="I184" s="99">
        <v>5</v>
      </c>
      <c r="J184" s="102">
        <f>อุดรธานี!F12</f>
        <v>1997043</v>
      </c>
      <c r="K184" s="103">
        <f>อุดรธานี!AO12</f>
        <v>2607638.5299999998</v>
      </c>
      <c r="L184" s="104">
        <f>อุดรธานี!AP12</f>
        <v>4981109.34</v>
      </c>
      <c r="M184" s="104">
        <f>อุดรธานี!AQ12</f>
        <v>5773326.9699999997</v>
      </c>
      <c r="N184" s="100"/>
      <c r="O184" s="100"/>
      <c r="P184" s="100"/>
      <c r="Q184" s="92">
        <f t="shared" si="5"/>
        <v>-792217.62999999989</v>
      </c>
      <c r="R184" s="93">
        <f t="shared" si="6"/>
        <v>444.74190535714285</v>
      </c>
    </row>
    <row r="185" spans="1:18" hidden="1" x14ac:dyDescent="0.55000000000000004">
      <c r="A185" s="99">
        <v>5</v>
      </c>
      <c r="B185" s="100" t="s">
        <v>62</v>
      </c>
      <c r="C185" s="100" t="s">
        <v>300</v>
      </c>
      <c r="D185" s="100" t="s">
        <v>301</v>
      </c>
      <c r="E185" s="100" t="s">
        <v>41</v>
      </c>
      <c r="F185" s="100" t="s">
        <v>178</v>
      </c>
      <c r="G185" s="100" t="s">
        <v>814</v>
      </c>
      <c r="H185" s="101">
        <v>5373</v>
      </c>
      <c r="I185" s="99">
        <v>4</v>
      </c>
      <c r="J185" s="102">
        <f>อุดรธานี!F13</f>
        <v>1220647.08</v>
      </c>
      <c r="K185" s="103">
        <f>อุดรธานี!AO13</f>
        <v>1430908.9800000002</v>
      </c>
      <c r="L185" s="104">
        <f>อุดรธานี!AP13</f>
        <v>3831724.33</v>
      </c>
      <c r="M185" s="104">
        <f>อุดรธานี!AQ13</f>
        <v>4068015.4</v>
      </c>
      <c r="N185" s="100"/>
      <c r="O185" s="100"/>
      <c r="P185" s="100"/>
      <c r="Q185" s="92">
        <f t="shared" si="5"/>
        <v>-236291.06999999983</v>
      </c>
      <c r="R185" s="93">
        <f t="shared" si="6"/>
        <v>713.14430113530614</v>
      </c>
    </row>
    <row r="186" spans="1:18" hidden="1" x14ac:dyDescent="0.55000000000000004">
      <c r="A186" s="99">
        <v>6</v>
      </c>
      <c r="B186" s="100" t="s">
        <v>62</v>
      </c>
      <c r="C186" s="100" t="s">
        <v>300</v>
      </c>
      <c r="D186" s="100" t="s">
        <v>301</v>
      </c>
      <c r="E186" s="100" t="s">
        <v>41</v>
      </c>
      <c r="F186" s="100" t="s">
        <v>178</v>
      </c>
      <c r="G186" s="100" t="s">
        <v>815</v>
      </c>
      <c r="H186" s="101">
        <v>4595</v>
      </c>
      <c r="I186" s="99">
        <v>4</v>
      </c>
      <c r="J186" s="102">
        <f>อุดรธานี!F14</f>
        <v>254981.94</v>
      </c>
      <c r="K186" s="103">
        <f>อุดรธานี!AO14</f>
        <v>548188.07000000007</v>
      </c>
      <c r="L186" s="104">
        <f>อุดรธานี!AP14</f>
        <v>3276436.8600000003</v>
      </c>
      <c r="M186" s="104">
        <f>อุดรธานี!AQ14</f>
        <v>3624072.5700000003</v>
      </c>
      <c r="N186" s="100"/>
      <c r="O186" s="100"/>
      <c r="P186" s="100"/>
      <c r="Q186" s="92">
        <f t="shared" si="5"/>
        <v>-347635.70999999996</v>
      </c>
      <c r="R186" s="93">
        <f t="shared" si="6"/>
        <v>713.04393035908606</v>
      </c>
    </row>
    <row r="187" spans="1:18" hidden="1" x14ac:dyDescent="0.55000000000000004">
      <c r="A187" s="99">
        <v>7</v>
      </c>
      <c r="B187" s="100" t="s">
        <v>62</v>
      </c>
      <c r="C187" s="100" t="s">
        <v>300</v>
      </c>
      <c r="D187" s="100" t="s">
        <v>301</v>
      </c>
      <c r="E187" s="100" t="s">
        <v>41</v>
      </c>
      <c r="F187" s="100" t="s">
        <v>178</v>
      </c>
      <c r="G187" s="100" t="s">
        <v>816</v>
      </c>
      <c r="H187" s="101">
        <v>8160</v>
      </c>
      <c r="I187" s="99">
        <v>5</v>
      </c>
      <c r="J187" s="102">
        <f>อุดรธานี!F15</f>
        <v>428987.06</v>
      </c>
      <c r="K187" s="103">
        <f>อุดรธานี!AO15</f>
        <v>55874.649999999907</v>
      </c>
      <c r="L187" s="104">
        <f>อุดรธานี!AP15</f>
        <v>4904661.93</v>
      </c>
      <c r="M187" s="104">
        <f>อุดรธานี!AQ15</f>
        <v>6739038.2199999997</v>
      </c>
      <c r="N187" s="100"/>
      <c r="O187" s="100"/>
      <c r="P187" s="100"/>
      <c r="Q187" s="92">
        <f t="shared" si="5"/>
        <v>-1834376.29</v>
      </c>
      <c r="R187" s="93">
        <f t="shared" si="6"/>
        <v>601.06151102941169</v>
      </c>
    </row>
    <row r="188" spans="1:18" hidden="1" x14ac:dyDescent="0.55000000000000004">
      <c r="A188" s="99">
        <v>8</v>
      </c>
      <c r="B188" s="100" t="s">
        <v>62</v>
      </c>
      <c r="C188" s="100" t="s">
        <v>300</v>
      </c>
      <c r="D188" s="100" t="s">
        <v>301</v>
      </c>
      <c r="E188" s="100" t="s">
        <v>41</v>
      </c>
      <c r="F188" s="100" t="s">
        <v>178</v>
      </c>
      <c r="G188" s="100" t="s">
        <v>817</v>
      </c>
      <c r="H188" s="101">
        <v>9211</v>
      </c>
      <c r="I188" s="99">
        <v>5</v>
      </c>
      <c r="J188" s="102">
        <f>อุดรธานี!F16</f>
        <v>653619.93000000005</v>
      </c>
      <c r="K188" s="103">
        <f>อุดรธานี!AO16</f>
        <v>1163256.7000000002</v>
      </c>
      <c r="L188" s="104">
        <f>อุดรธานี!AP16</f>
        <v>4501739.93</v>
      </c>
      <c r="M188" s="104">
        <f>อุดรธานี!AQ16</f>
        <v>5851710.0099999998</v>
      </c>
      <c r="N188" s="100"/>
      <c r="O188" s="100"/>
      <c r="P188" s="100"/>
      <c r="Q188" s="92">
        <f t="shared" si="5"/>
        <v>-1349970.08</v>
      </c>
      <c r="R188" s="93">
        <f t="shared" si="6"/>
        <v>488.73520030398436</v>
      </c>
    </row>
    <row r="189" spans="1:18" hidden="1" x14ac:dyDescent="0.55000000000000004">
      <c r="A189" s="99">
        <v>9</v>
      </c>
      <c r="B189" s="100" t="s">
        <v>62</v>
      </c>
      <c r="C189" s="100" t="s">
        <v>300</v>
      </c>
      <c r="D189" s="100" t="s">
        <v>301</v>
      </c>
      <c r="E189" s="100" t="s">
        <v>41</v>
      </c>
      <c r="F189" s="100" t="s">
        <v>178</v>
      </c>
      <c r="G189" s="100" t="s">
        <v>818</v>
      </c>
      <c r="H189" s="101">
        <v>4740</v>
      </c>
      <c r="I189" s="99">
        <v>4</v>
      </c>
      <c r="J189" s="102">
        <f>อุดรธานี!F17</f>
        <v>145153.34</v>
      </c>
      <c r="K189" s="103">
        <f>อุดรธานี!AO17</f>
        <v>434334.54000000004</v>
      </c>
      <c r="L189" s="104">
        <f>อุดรธานี!AP17</f>
        <v>4864353.84</v>
      </c>
      <c r="M189" s="104">
        <f>อุดรธานี!AQ17</f>
        <v>5411005.9900000002</v>
      </c>
      <c r="N189" s="100"/>
      <c r="O189" s="100"/>
      <c r="P189" s="100"/>
      <c r="Q189" s="92">
        <f t="shared" si="5"/>
        <v>-546652.15000000037</v>
      </c>
      <c r="R189" s="93">
        <f t="shared" si="6"/>
        <v>1026.234987341772</v>
      </c>
    </row>
    <row r="190" spans="1:18" hidden="1" x14ac:dyDescent="0.55000000000000004">
      <c r="A190" s="99">
        <v>10</v>
      </c>
      <c r="B190" s="100" t="s">
        <v>62</v>
      </c>
      <c r="C190" s="100" t="s">
        <v>300</v>
      </c>
      <c r="D190" s="100" t="s">
        <v>301</v>
      </c>
      <c r="E190" s="100" t="s">
        <v>41</v>
      </c>
      <c r="F190" s="100" t="s">
        <v>178</v>
      </c>
      <c r="G190" s="100" t="s">
        <v>819</v>
      </c>
      <c r="H190" s="101">
        <v>8307</v>
      </c>
      <c r="I190" s="99">
        <v>5</v>
      </c>
      <c r="J190" s="102">
        <f>อุดรธานี!F18</f>
        <v>712866.56</v>
      </c>
      <c r="K190" s="103">
        <f>อุดรธานี!AO18</f>
        <v>1179685.1400000001</v>
      </c>
      <c r="L190" s="104">
        <f>อุดรธานี!AP18</f>
        <v>5540386.54</v>
      </c>
      <c r="M190" s="104">
        <f>อุดรธานี!AQ18</f>
        <v>6448366.8700000001</v>
      </c>
      <c r="N190" s="100"/>
      <c r="O190" s="100"/>
      <c r="P190" s="100"/>
      <c r="Q190" s="92">
        <f t="shared" si="5"/>
        <v>-907980.33000000007</v>
      </c>
      <c r="R190" s="93">
        <f t="shared" si="6"/>
        <v>666.95395931142411</v>
      </c>
    </row>
    <row r="191" spans="1:18" hidden="1" x14ac:dyDescent="0.55000000000000004">
      <c r="A191" s="99">
        <v>11</v>
      </c>
      <c r="B191" s="100" t="s">
        <v>62</v>
      </c>
      <c r="C191" s="100" t="s">
        <v>300</v>
      </c>
      <c r="D191" s="100" t="s">
        <v>301</v>
      </c>
      <c r="E191" s="100" t="s">
        <v>41</v>
      </c>
      <c r="F191" s="100" t="s">
        <v>178</v>
      </c>
      <c r="G191" s="100" t="s">
        <v>820</v>
      </c>
      <c r="H191" s="101">
        <v>9108</v>
      </c>
      <c r="I191" s="99">
        <v>5</v>
      </c>
      <c r="J191" s="102">
        <f>อุดรธานี!F19</f>
        <v>1896605.46</v>
      </c>
      <c r="K191" s="103">
        <f>อุดรธานี!AO19</f>
        <v>2394298.16</v>
      </c>
      <c r="L191" s="104">
        <f>อุดรธานี!AP19</f>
        <v>6495451.3200000003</v>
      </c>
      <c r="M191" s="104">
        <f>อุดรธานี!AQ19</f>
        <v>6410943.3700000001</v>
      </c>
      <c r="N191" s="100"/>
      <c r="O191" s="100"/>
      <c r="P191" s="100"/>
      <c r="Q191" s="92">
        <f t="shared" si="5"/>
        <v>84507.950000000186</v>
      </c>
      <c r="R191" s="93">
        <f t="shared" si="6"/>
        <v>713.15890645586296</v>
      </c>
    </row>
    <row r="192" spans="1:18" hidden="1" x14ac:dyDescent="0.55000000000000004">
      <c r="A192" s="99">
        <v>12</v>
      </c>
      <c r="B192" s="100" t="s">
        <v>62</v>
      </c>
      <c r="C192" s="100" t="s">
        <v>300</v>
      </c>
      <c r="D192" s="100" t="s">
        <v>301</v>
      </c>
      <c r="E192" s="100" t="s">
        <v>41</v>
      </c>
      <c r="F192" s="100" t="s">
        <v>178</v>
      </c>
      <c r="G192" s="100" t="s">
        <v>821</v>
      </c>
      <c r="H192" s="101">
        <v>6368</v>
      </c>
      <c r="I192" s="99">
        <v>5</v>
      </c>
      <c r="J192" s="102">
        <f>อุดรธานี!F20</f>
        <v>1573192.33</v>
      </c>
      <c r="K192" s="103">
        <f>อุดรธานี!AO20</f>
        <v>1945608.3900000001</v>
      </c>
      <c r="L192" s="104">
        <f>อุดรธานี!AP20</f>
        <v>4494012.7299999995</v>
      </c>
      <c r="M192" s="104">
        <f>อุดรธานี!AQ20</f>
        <v>5660075.5899999989</v>
      </c>
      <c r="N192" s="100"/>
      <c r="O192" s="100"/>
      <c r="P192" s="100"/>
      <c r="Q192" s="92">
        <f t="shared" si="5"/>
        <v>-1166062.8599999994</v>
      </c>
      <c r="R192" s="93">
        <f t="shared" si="6"/>
        <v>705.7180794597989</v>
      </c>
    </row>
    <row r="193" spans="1:18" hidden="1" x14ac:dyDescent="0.55000000000000004">
      <c r="A193" s="99">
        <v>13</v>
      </c>
      <c r="B193" s="100" t="s">
        <v>62</v>
      </c>
      <c r="C193" s="100" t="s">
        <v>300</v>
      </c>
      <c r="D193" s="100" t="s">
        <v>301</v>
      </c>
      <c r="E193" s="100" t="s">
        <v>41</v>
      </c>
      <c r="F193" s="100" t="s">
        <v>178</v>
      </c>
      <c r="G193" s="100" t="s">
        <v>822</v>
      </c>
      <c r="H193" s="101">
        <v>5228</v>
      </c>
      <c r="I193" s="99">
        <v>4</v>
      </c>
      <c r="J193" s="102">
        <f>อุดรธานี!F21</f>
        <v>189630.76</v>
      </c>
      <c r="K193" s="103">
        <f>อุดรธานี!AO21</f>
        <v>468207.07000000007</v>
      </c>
      <c r="L193" s="104">
        <f>อุดรธานี!AP21</f>
        <v>2730511.0999999996</v>
      </c>
      <c r="M193" s="104">
        <f>อุดรธานี!AQ21</f>
        <v>3222392.13</v>
      </c>
      <c r="N193" s="100"/>
      <c r="O193" s="100"/>
      <c r="P193" s="100"/>
      <c r="Q193" s="92">
        <f t="shared" si="5"/>
        <v>-491881.03000000026</v>
      </c>
      <c r="R193" s="93">
        <f t="shared" si="6"/>
        <v>522.28597934200457</v>
      </c>
    </row>
    <row r="194" spans="1:18" hidden="1" x14ac:dyDescent="0.55000000000000004">
      <c r="A194" s="99">
        <v>14</v>
      </c>
      <c r="B194" s="100" t="s">
        <v>62</v>
      </c>
      <c r="C194" s="100" t="s">
        <v>300</v>
      </c>
      <c r="D194" s="100" t="s">
        <v>301</v>
      </c>
      <c r="E194" s="100" t="s">
        <v>41</v>
      </c>
      <c r="F194" s="100" t="s">
        <v>178</v>
      </c>
      <c r="G194" s="100" t="s">
        <v>823</v>
      </c>
      <c r="H194" s="101">
        <v>10722</v>
      </c>
      <c r="I194" s="99">
        <v>5</v>
      </c>
      <c r="J194" s="102">
        <f>อุดรธานี!F22</f>
        <v>2408672.7799999998</v>
      </c>
      <c r="K194" s="103">
        <f>อุดรธานี!AO22</f>
        <v>3159059.89</v>
      </c>
      <c r="L194" s="104">
        <f>อุดรธานี!AP22</f>
        <v>7789799.0499999998</v>
      </c>
      <c r="M194" s="104">
        <f>อุดรธานี!AQ22</f>
        <v>7734112.7699999996</v>
      </c>
      <c r="N194" s="100"/>
      <c r="O194" s="100"/>
      <c r="P194" s="100"/>
      <c r="Q194" s="92">
        <f t="shared" si="5"/>
        <v>55686.280000000261</v>
      </c>
      <c r="R194" s="93">
        <f t="shared" si="6"/>
        <v>726.52481346763659</v>
      </c>
    </row>
    <row r="195" spans="1:18" hidden="1" x14ac:dyDescent="0.55000000000000004">
      <c r="A195" s="99">
        <v>15</v>
      </c>
      <c r="B195" s="100" t="s">
        <v>62</v>
      </c>
      <c r="C195" s="100" t="s">
        <v>300</v>
      </c>
      <c r="D195" s="100" t="s">
        <v>301</v>
      </c>
      <c r="E195" s="100" t="s">
        <v>41</v>
      </c>
      <c r="F195" s="100" t="s">
        <v>178</v>
      </c>
      <c r="G195" s="100" t="s">
        <v>824</v>
      </c>
      <c r="H195" s="101">
        <v>9139</v>
      </c>
      <c r="I195" s="99">
        <v>5</v>
      </c>
      <c r="J195" s="102">
        <f>อุดรธานี!F23</f>
        <v>502090.88</v>
      </c>
      <c r="K195" s="103">
        <f>อุดรธานี!AO23</f>
        <v>866500.85000000009</v>
      </c>
      <c r="L195" s="104">
        <f>อุดรธานี!AP23</f>
        <v>6440023.29</v>
      </c>
      <c r="M195" s="104">
        <f>อุดรธานี!AQ23</f>
        <v>7066408.1699999999</v>
      </c>
      <c r="N195" s="100"/>
      <c r="O195" s="100"/>
      <c r="P195" s="100"/>
      <c r="Q195" s="92">
        <f t="shared" si="5"/>
        <v>-626384.87999999989</v>
      </c>
      <c r="R195" s="93">
        <f t="shared" si="6"/>
        <v>704.67483203851623</v>
      </c>
    </row>
    <row r="196" spans="1:18" hidden="1" x14ac:dyDescent="0.55000000000000004">
      <c r="A196" s="99">
        <v>16</v>
      </c>
      <c r="B196" s="100" t="s">
        <v>62</v>
      </c>
      <c r="C196" s="100" t="s">
        <v>300</v>
      </c>
      <c r="D196" s="100" t="s">
        <v>301</v>
      </c>
      <c r="E196" s="100" t="s">
        <v>41</v>
      </c>
      <c r="F196" s="100" t="s">
        <v>178</v>
      </c>
      <c r="G196" s="100" t="s">
        <v>825</v>
      </c>
      <c r="H196" s="101">
        <v>13991</v>
      </c>
      <c r="I196" s="99">
        <v>5</v>
      </c>
      <c r="J196" s="102">
        <f>อุดรธานี!F24</f>
        <v>1572034.68</v>
      </c>
      <c r="K196" s="103">
        <f>อุดรธานี!AO24</f>
        <v>2167672.66</v>
      </c>
      <c r="L196" s="104">
        <f>อุดรธานี!AP24</f>
        <v>8033587.2699999996</v>
      </c>
      <c r="M196" s="104">
        <f>อุดรธานี!AQ24</f>
        <v>9050730.4500000011</v>
      </c>
      <c r="N196" s="100"/>
      <c r="O196" s="100"/>
      <c r="P196" s="100"/>
      <c r="Q196" s="92">
        <f t="shared" si="5"/>
        <v>-1017143.1800000016</v>
      </c>
      <c r="R196" s="93">
        <f t="shared" si="6"/>
        <v>574.19678864984633</v>
      </c>
    </row>
    <row r="197" spans="1:18" hidden="1" x14ac:dyDescent="0.55000000000000004">
      <c r="A197" s="99">
        <v>17</v>
      </c>
      <c r="B197" s="100" t="s">
        <v>62</v>
      </c>
      <c r="C197" s="100" t="s">
        <v>300</v>
      </c>
      <c r="D197" s="100" t="s">
        <v>301</v>
      </c>
      <c r="E197" s="100" t="s">
        <v>41</v>
      </c>
      <c r="F197" s="100" t="s">
        <v>178</v>
      </c>
      <c r="G197" s="100" t="s">
        <v>826</v>
      </c>
      <c r="H197" s="101">
        <v>6392</v>
      </c>
      <c r="I197" s="99">
        <v>5</v>
      </c>
      <c r="J197" s="102">
        <f>อุดรธานี!F25</f>
        <v>989908.77</v>
      </c>
      <c r="K197" s="103">
        <f>อุดรธานี!AO25</f>
        <v>1325391.5100000002</v>
      </c>
      <c r="L197" s="104">
        <f>อุดรธานี!AP25</f>
        <v>5691779.8799999999</v>
      </c>
      <c r="M197" s="104">
        <f>อุดรธานี!AQ25</f>
        <v>6634360.4799999995</v>
      </c>
      <c r="N197" s="100"/>
      <c r="O197" s="100"/>
      <c r="P197" s="100"/>
      <c r="Q197" s="92">
        <f t="shared" si="5"/>
        <v>-942580.59999999963</v>
      </c>
      <c r="R197" s="93">
        <f t="shared" si="6"/>
        <v>890.45367334167713</v>
      </c>
    </row>
    <row r="198" spans="1:18" hidden="1" x14ac:dyDescent="0.55000000000000004">
      <c r="A198" s="99">
        <v>18</v>
      </c>
      <c r="B198" s="100" t="s">
        <v>62</v>
      </c>
      <c r="C198" s="100" t="s">
        <v>300</v>
      </c>
      <c r="D198" s="100" t="s">
        <v>301</v>
      </c>
      <c r="E198" s="100" t="s">
        <v>41</v>
      </c>
      <c r="F198" s="100" t="s">
        <v>178</v>
      </c>
      <c r="G198" s="100" t="s">
        <v>827</v>
      </c>
      <c r="H198" s="101">
        <v>4858</v>
      </c>
      <c r="I198" s="99">
        <v>4</v>
      </c>
      <c r="J198" s="102">
        <f>อุดรธานี!F26</f>
        <v>810576.93</v>
      </c>
      <c r="K198" s="103">
        <f>อุดรธานี!AO26</f>
        <v>1060818.1800000002</v>
      </c>
      <c r="L198" s="104">
        <f>อุดรธานี!AP26</f>
        <v>3247998.24</v>
      </c>
      <c r="M198" s="104">
        <f>อุดรธานี!AQ26</f>
        <v>3868125.9899999998</v>
      </c>
      <c r="N198" s="100"/>
      <c r="O198" s="100"/>
      <c r="P198" s="100"/>
      <c r="Q198" s="92">
        <f t="shared" si="5"/>
        <v>-620127.74999999953</v>
      </c>
      <c r="R198" s="93">
        <f t="shared" si="6"/>
        <v>668.58753396459451</v>
      </c>
    </row>
    <row r="199" spans="1:18" hidden="1" x14ac:dyDescent="0.55000000000000004">
      <c r="A199" s="99">
        <v>19</v>
      </c>
      <c r="B199" s="100" t="s">
        <v>62</v>
      </c>
      <c r="C199" s="100" t="s">
        <v>300</v>
      </c>
      <c r="D199" s="100" t="s">
        <v>301</v>
      </c>
      <c r="E199" s="100" t="s">
        <v>41</v>
      </c>
      <c r="F199" s="100" t="s">
        <v>178</v>
      </c>
      <c r="G199" s="100" t="s">
        <v>828</v>
      </c>
      <c r="H199" s="101">
        <v>5038</v>
      </c>
      <c r="I199" s="99">
        <v>4</v>
      </c>
      <c r="J199" s="102">
        <f>อุดรธานี!F27</f>
        <v>282838.81</v>
      </c>
      <c r="K199" s="103">
        <f>อุดรธานี!AO27</f>
        <v>710117.27</v>
      </c>
      <c r="L199" s="104">
        <f>อุดรธานี!AP27</f>
        <v>3178316.96</v>
      </c>
      <c r="M199" s="104">
        <f>อุดรธานี!AQ27</f>
        <v>3695981.6900000004</v>
      </c>
      <c r="N199" s="100"/>
      <c r="O199" s="100"/>
      <c r="P199" s="100"/>
      <c r="Q199" s="92">
        <f t="shared" ref="Q199:Q261" si="8">L199-M199</f>
        <v>-517664.73000000045</v>
      </c>
      <c r="R199" s="93">
        <f t="shared" ref="R199:R261" si="9">L199/H199</f>
        <v>630.86878920206425</v>
      </c>
    </row>
    <row r="200" spans="1:18" hidden="1" x14ac:dyDescent="0.55000000000000004">
      <c r="A200" s="99">
        <v>20</v>
      </c>
      <c r="B200" s="100" t="s">
        <v>62</v>
      </c>
      <c r="C200" s="100" t="s">
        <v>300</v>
      </c>
      <c r="D200" s="100" t="s">
        <v>301</v>
      </c>
      <c r="E200" s="100" t="s">
        <v>41</v>
      </c>
      <c r="F200" s="100" t="s">
        <v>178</v>
      </c>
      <c r="G200" s="100" t="s">
        <v>829</v>
      </c>
      <c r="H200" s="101">
        <v>5026</v>
      </c>
      <c r="I200" s="99">
        <v>4</v>
      </c>
      <c r="J200" s="102">
        <f>อุดรธานี!F28</f>
        <v>765176.01</v>
      </c>
      <c r="K200" s="103">
        <f>อุดรธานี!AO28</f>
        <v>1048786.0699999998</v>
      </c>
      <c r="L200" s="104">
        <f>อุดรธานี!AP28</f>
        <v>3744124.7</v>
      </c>
      <c r="M200" s="104">
        <f>อุดรธานี!AQ28</f>
        <v>4853194</v>
      </c>
      <c r="N200" s="100"/>
      <c r="O200" s="100"/>
      <c r="P200" s="100"/>
      <c r="Q200" s="92">
        <f t="shared" si="8"/>
        <v>-1109069.2999999998</v>
      </c>
      <c r="R200" s="93">
        <f t="shared" si="9"/>
        <v>744.95119379228015</v>
      </c>
    </row>
    <row r="201" spans="1:18" hidden="1" x14ac:dyDescent="0.55000000000000004">
      <c r="A201" s="99">
        <v>21</v>
      </c>
      <c r="B201" s="100" t="s">
        <v>62</v>
      </c>
      <c r="C201" s="100" t="s">
        <v>300</v>
      </c>
      <c r="D201" s="100" t="s">
        <v>301</v>
      </c>
      <c r="E201" s="100" t="s">
        <v>41</v>
      </c>
      <c r="F201" s="100" t="s">
        <v>178</v>
      </c>
      <c r="G201" s="100" t="s">
        <v>830</v>
      </c>
      <c r="H201" s="101">
        <v>4590</v>
      </c>
      <c r="I201" s="99">
        <v>4</v>
      </c>
      <c r="J201" s="102">
        <f>อุดรธานี!F29</f>
        <v>192006.31</v>
      </c>
      <c r="K201" s="103">
        <f>อุดรธานี!AO29</f>
        <v>256493.56</v>
      </c>
      <c r="L201" s="104">
        <f>อุดรธานี!AP29</f>
        <v>3141063.08</v>
      </c>
      <c r="M201" s="104">
        <f>อุดรธานี!AQ29</f>
        <v>3843543.14</v>
      </c>
      <c r="N201" s="100"/>
      <c r="O201" s="100"/>
      <c r="P201" s="100"/>
      <c r="Q201" s="92">
        <f t="shared" si="8"/>
        <v>-702480.06</v>
      </c>
      <c r="R201" s="93">
        <f t="shared" si="9"/>
        <v>684.32746840958612</v>
      </c>
    </row>
    <row r="202" spans="1:18" hidden="1" x14ac:dyDescent="0.55000000000000004">
      <c r="A202" s="99">
        <v>22</v>
      </c>
      <c r="B202" s="100" t="s">
        <v>62</v>
      </c>
      <c r="C202" s="100" t="s">
        <v>300</v>
      </c>
      <c r="D202" s="100" t="s">
        <v>301</v>
      </c>
      <c r="E202" s="100" t="s">
        <v>41</v>
      </c>
      <c r="F202" s="100" t="s">
        <v>178</v>
      </c>
      <c r="G202" s="100" t="s">
        <v>831</v>
      </c>
      <c r="H202" s="101">
        <v>7725</v>
      </c>
      <c r="I202" s="99">
        <v>5</v>
      </c>
      <c r="J202" s="102">
        <f>อุดรธานี!F30</f>
        <v>525023.98</v>
      </c>
      <c r="K202" s="103">
        <f>อุดรธานี!AO30</f>
        <v>746717.77</v>
      </c>
      <c r="L202" s="104">
        <f>อุดรธานี!AP30</f>
        <v>4734624.32</v>
      </c>
      <c r="M202" s="104">
        <f>อุดรธานี!AQ30</f>
        <v>5843530.3799999999</v>
      </c>
      <c r="N202" s="100"/>
      <c r="O202" s="100"/>
      <c r="P202" s="100"/>
      <c r="Q202" s="92">
        <f t="shared" si="8"/>
        <v>-1108906.0599999996</v>
      </c>
      <c r="R202" s="93">
        <f t="shared" si="9"/>
        <v>612.89635210355993</v>
      </c>
    </row>
    <row r="203" spans="1:18" hidden="1" x14ac:dyDescent="0.55000000000000004">
      <c r="A203" s="99">
        <v>23</v>
      </c>
      <c r="B203" s="100" t="s">
        <v>62</v>
      </c>
      <c r="C203" s="100" t="s">
        <v>300</v>
      </c>
      <c r="D203" s="100" t="s">
        <v>301</v>
      </c>
      <c r="E203" s="100" t="s">
        <v>41</v>
      </c>
      <c r="F203" s="100" t="s">
        <v>178</v>
      </c>
      <c r="G203" s="100" t="s">
        <v>832</v>
      </c>
      <c r="H203" s="101">
        <v>5622</v>
      </c>
      <c r="I203" s="99">
        <v>4</v>
      </c>
      <c r="J203" s="102">
        <f>อุดรธานี!F31</f>
        <v>1718636.7</v>
      </c>
      <c r="K203" s="103">
        <f>อุดรธานี!AO31</f>
        <v>1996603.24</v>
      </c>
      <c r="L203" s="104">
        <f>อุดรธานี!AP31</f>
        <v>3216221.9699999997</v>
      </c>
      <c r="M203" s="104">
        <f>อุดรธานี!AQ31</f>
        <v>3705787.2299999995</v>
      </c>
      <c r="N203" s="100"/>
      <c r="O203" s="100"/>
      <c r="P203" s="100"/>
      <c r="Q203" s="92">
        <f t="shared" si="8"/>
        <v>-489565.25999999978</v>
      </c>
      <c r="R203" s="93">
        <f t="shared" si="9"/>
        <v>572.07790288153683</v>
      </c>
    </row>
    <row r="204" spans="1:18" hidden="1" x14ac:dyDescent="0.55000000000000004">
      <c r="A204" s="99">
        <v>24</v>
      </c>
      <c r="B204" s="100" t="s">
        <v>62</v>
      </c>
      <c r="C204" s="100" t="s">
        <v>300</v>
      </c>
      <c r="D204" s="100" t="s">
        <v>301</v>
      </c>
      <c r="E204" s="100" t="s">
        <v>41</v>
      </c>
      <c r="F204" s="100" t="s">
        <v>178</v>
      </c>
      <c r="G204" s="100" t="s">
        <v>833</v>
      </c>
      <c r="H204" s="101">
        <v>5752</v>
      </c>
      <c r="I204" s="99">
        <v>4</v>
      </c>
      <c r="J204" s="102">
        <f>อุดรธานี!F32</f>
        <v>651752.34</v>
      </c>
      <c r="K204" s="103">
        <f>อุดรธานี!AO32</f>
        <v>929789.85</v>
      </c>
      <c r="L204" s="104">
        <f>อุดรธานี!AP32</f>
        <v>4466450.0199999996</v>
      </c>
      <c r="M204" s="104">
        <f>อุดรธานี!AQ32</f>
        <v>4703504.6900000004</v>
      </c>
      <c r="N204" s="100"/>
      <c r="O204" s="100"/>
      <c r="P204" s="100"/>
      <c r="Q204" s="92">
        <f t="shared" si="8"/>
        <v>-237054.67000000086</v>
      </c>
      <c r="R204" s="93">
        <f t="shared" si="9"/>
        <v>776.50382823365783</v>
      </c>
    </row>
    <row r="205" spans="1:18" hidden="1" x14ac:dyDescent="0.55000000000000004">
      <c r="A205" s="99">
        <v>25</v>
      </c>
      <c r="B205" s="100" t="s">
        <v>62</v>
      </c>
      <c r="C205" s="100" t="s">
        <v>300</v>
      </c>
      <c r="D205" s="100" t="s">
        <v>301</v>
      </c>
      <c r="E205" s="100" t="s">
        <v>41</v>
      </c>
      <c r="F205" s="100" t="s">
        <v>178</v>
      </c>
      <c r="G205" s="100" t="s">
        <v>834</v>
      </c>
      <c r="H205" s="101">
        <v>3706</v>
      </c>
      <c r="I205" s="99">
        <v>3</v>
      </c>
      <c r="J205" s="102">
        <f>อุดรธานี!F33</f>
        <v>853918.4</v>
      </c>
      <c r="K205" s="103">
        <f>อุดรธานี!AO33</f>
        <v>1051409.0899999999</v>
      </c>
      <c r="L205" s="104">
        <f>อุดรธานี!AP33</f>
        <v>3612157.6500000004</v>
      </c>
      <c r="M205" s="104">
        <f>อุดรธานี!AQ33</f>
        <v>3567217.88</v>
      </c>
      <c r="N205" s="100"/>
      <c r="O205" s="100"/>
      <c r="P205" s="100"/>
      <c r="Q205" s="92">
        <f t="shared" si="8"/>
        <v>44939.770000000484</v>
      </c>
      <c r="R205" s="93">
        <f t="shared" si="9"/>
        <v>974.67826497571514</v>
      </c>
    </row>
    <row r="206" spans="1:18" hidden="1" x14ac:dyDescent="0.55000000000000004">
      <c r="A206" s="99">
        <v>26</v>
      </c>
      <c r="B206" s="100" t="s">
        <v>62</v>
      </c>
      <c r="C206" s="100" t="s">
        <v>300</v>
      </c>
      <c r="D206" s="100" t="s">
        <v>301</v>
      </c>
      <c r="E206" s="100" t="s">
        <v>41</v>
      </c>
      <c r="F206" s="100" t="s">
        <v>178</v>
      </c>
      <c r="G206" s="100" t="s">
        <v>835</v>
      </c>
      <c r="H206" s="101">
        <v>6469</v>
      </c>
      <c r="I206" s="99">
        <v>5</v>
      </c>
      <c r="J206" s="102">
        <f>อุดรธานี!F34</f>
        <v>613226.63</v>
      </c>
      <c r="K206" s="103">
        <f>อุดรธานี!AO34</f>
        <v>1052380.94</v>
      </c>
      <c r="L206" s="104">
        <f>อุดรธานี!AP34</f>
        <v>3853527.29</v>
      </c>
      <c r="M206" s="104">
        <f>อุดรธานี!AQ34</f>
        <v>4625328.34</v>
      </c>
      <c r="N206" s="100"/>
      <c r="O206" s="100"/>
      <c r="P206" s="100"/>
      <c r="Q206" s="92">
        <f t="shared" si="8"/>
        <v>-771801.04999999981</v>
      </c>
      <c r="R206" s="93">
        <f t="shared" si="9"/>
        <v>595.69134178389243</v>
      </c>
    </row>
    <row r="207" spans="1:18" hidden="1" x14ac:dyDescent="0.55000000000000004">
      <c r="A207" s="99">
        <v>27</v>
      </c>
      <c r="B207" s="100" t="s">
        <v>62</v>
      </c>
      <c r="C207" s="100" t="s">
        <v>300</v>
      </c>
      <c r="D207" s="100" t="s">
        <v>301</v>
      </c>
      <c r="E207" s="100" t="s">
        <v>41</v>
      </c>
      <c r="F207" s="100" t="s">
        <v>178</v>
      </c>
      <c r="G207" s="100" t="s">
        <v>836</v>
      </c>
      <c r="H207" s="101">
        <v>8575</v>
      </c>
      <c r="I207" s="99">
        <v>5</v>
      </c>
      <c r="J207" s="102">
        <f>อุดรธานี!F35</f>
        <v>1081058.6599999999</v>
      </c>
      <c r="K207" s="103">
        <f>อุดรธานี!AO35</f>
        <v>1409722.8800000001</v>
      </c>
      <c r="L207" s="104">
        <f>อุดรธานี!AP35</f>
        <v>4227187.41</v>
      </c>
      <c r="M207" s="104">
        <f>อุดรธานี!AQ35</f>
        <v>4785004.6300000008</v>
      </c>
      <c r="N207" s="100"/>
      <c r="O207" s="100"/>
      <c r="P207" s="100"/>
      <c r="Q207" s="92">
        <f t="shared" si="8"/>
        <v>-557817.22000000067</v>
      </c>
      <c r="R207" s="93">
        <f t="shared" si="9"/>
        <v>492.96646180758017</v>
      </c>
    </row>
    <row r="208" spans="1:18" hidden="1" x14ac:dyDescent="0.55000000000000004">
      <c r="A208" s="99">
        <v>28</v>
      </c>
      <c r="B208" s="100" t="s">
        <v>62</v>
      </c>
      <c r="C208" s="100" t="s">
        <v>300</v>
      </c>
      <c r="D208" s="100" t="s">
        <v>301</v>
      </c>
      <c r="E208" s="100" t="s">
        <v>41</v>
      </c>
      <c r="F208" s="100" t="s">
        <v>178</v>
      </c>
      <c r="G208" s="100" t="s">
        <v>837</v>
      </c>
      <c r="H208" s="101">
        <v>2704</v>
      </c>
      <c r="I208" s="99">
        <v>2</v>
      </c>
      <c r="J208" s="102">
        <f>อุดรธานี!F36</f>
        <v>415793.29</v>
      </c>
      <c r="K208" s="103">
        <f>อุดรธานี!AO36</f>
        <v>668215.85</v>
      </c>
      <c r="L208" s="104">
        <f>อุดรธานี!AP36</f>
        <v>2503398.3200000003</v>
      </c>
      <c r="M208" s="104">
        <f>อุดรธานี!AQ36</f>
        <v>2516651.7199999997</v>
      </c>
      <c r="N208" s="100"/>
      <c r="O208" s="100"/>
      <c r="P208" s="100"/>
      <c r="Q208" s="92">
        <f t="shared" si="8"/>
        <v>-13253.399999999441</v>
      </c>
      <c r="R208" s="93">
        <f t="shared" si="9"/>
        <v>925.81298816568062</v>
      </c>
    </row>
    <row r="209" spans="1:18" hidden="1" x14ac:dyDescent="0.55000000000000004">
      <c r="A209" s="99">
        <v>29</v>
      </c>
      <c r="B209" s="100" t="s">
        <v>62</v>
      </c>
      <c r="C209" s="100" t="s">
        <v>300</v>
      </c>
      <c r="D209" s="100" t="s">
        <v>301</v>
      </c>
      <c r="E209" s="100" t="s">
        <v>41</v>
      </c>
      <c r="F209" s="100" t="s">
        <v>178</v>
      </c>
      <c r="G209" s="100" t="s">
        <v>838</v>
      </c>
      <c r="H209" s="101">
        <v>5541</v>
      </c>
      <c r="I209" s="99">
        <v>4</v>
      </c>
      <c r="J209" s="102">
        <f>อุดรธานี!F37</f>
        <v>415396.54</v>
      </c>
      <c r="K209" s="103">
        <f>อุดรธานี!AO37</f>
        <v>657229.80000000005</v>
      </c>
      <c r="L209" s="104">
        <f>อุดรธานี!AP37</f>
        <v>1636149.26</v>
      </c>
      <c r="M209" s="104">
        <f>อุดรธานี!AQ37</f>
        <v>2195962.8199999998</v>
      </c>
      <c r="N209" s="100"/>
      <c r="O209" s="100"/>
      <c r="P209" s="100"/>
      <c r="Q209" s="92">
        <f t="shared" si="8"/>
        <v>-559813.55999999982</v>
      </c>
      <c r="R209" s="93">
        <f t="shared" si="9"/>
        <v>295.28050171449195</v>
      </c>
    </row>
    <row r="210" spans="1:18" s="111" customFormat="1" hidden="1" x14ac:dyDescent="0.55000000000000004">
      <c r="A210" s="105">
        <v>1</v>
      </c>
      <c r="B210" s="106" t="s">
        <v>62</v>
      </c>
      <c r="C210" s="106"/>
      <c r="D210" s="106"/>
      <c r="E210" s="106" t="s">
        <v>75</v>
      </c>
      <c r="F210" s="106"/>
      <c r="G210" s="106" t="s">
        <v>303</v>
      </c>
      <c r="H210" s="112">
        <f>SUM(H181:H209)</f>
        <v>193162</v>
      </c>
      <c r="I210" s="105"/>
      <c r="J210" s="108">
        <f>SUM(J181:J209)</f>
        <v>23291870.439999994</v>
      </c>
      <c r="K210" s="143">
        <f>SUM(K181:K209)</f>
        <v>32879667.500000004</v>
      </c>
      <c r="L210" s="108">
        <f>SUM(L181:L209)</f>
        <v>125188042.66999997</v>
      </c>
      <c r="M210" s="108">
        <f>SUM(M181:M209)</f>
        <v>143044918.67999998</v>
      </c>
      <c r="N210" s="106">
        <v>28</v>
      </c>
      <c r="O210" s="106">
        <v>28</v>
      </c>
      <c r="P210" s="106">
        <f>N210-O210</f>
        <v>0</v>
      </c>
      <c r="Q210" s="109">
        <f t="shared" si="8"/>
        <v>-17856876.010000005</v>
      </c>
      <c r="R210" s="110">
        <f>L210/H210</f>
        <v>648.09870818276875</v>
      </c>
    </row>
    <row r="211" spans="1:18" hidden="1" x14ac:dyDescent="0.55000000000000004">
      <c r="A211" s="99">
        <v>1</v>
      </c>
      <c r="B211" s="100" t="s">
        <v>62</v>
      </c>
      <c r="C211" s="100" t="s">
        <v>304</v>
      </c>
      <c r="D211" s="100" t="s">
        <v>83</v>
      </c>
      <c r="E211" s="100" t="s">
        <v>42</v>
      </c>
      <c r="F211" s="100" t="s">
        <v>208</v>
      </c>
      <c r="G211" s="100" t="s">
        <v>305</v>
      </c>
      <c r="H211" s="101"/>
      <c r="I211" s="99"/>
      <c r="J211" s="102"/>
      <c r="K211" s="103"/>
      <c r="L211" s="104"/>
      <c r="M211" s="104"/>
      <c r="N211" s="100"/>
      <c r="O211" s="100"/>
      <c r="P211" s="100"/>
    </row>
    <row r="212" spans="1:18" hidden="1" x14ac:dyDescent="0.55000000000000004">
      <c r="A212" s="99">
        <v>2</v>
      </c>
      <c r="B212" s="100" t="s">
        <v>62</v>
      </c>
      <c r="C212" s="100" t="s">
        <v>304</v>
      </c>
      <c r="D212" s="100" t="s">
        <v>83</v>
      </c>
      <c r="E212" s="100" t="s">
        <v>42</v>
      </c>
      <c r="F212" s="100" t="s">
        <v>178</v>
      </c>
      <c r="G212" s="100" t="s">
        <v>839</v>
      </c>
      <c r="H212" s="101">
        <v>3427</v>
      </c>
      <c r="I212" s="99">
        <v>3</v>
      </c>
      <c r="J212" s="102">
        <f>อุดรธานี!F38</f>
        <v>991672.08</v>
      </c>
      <c r="K212" s="103">
        <f>อุดรธานี!AO38</f>
        <v>1020689.49</v>
      </c>
      <c r="L212" s="104">
        <f>อุดรธานี!AP38</f>
        <v>3815746.23</v>
      </c>
      <c r="M212" s="104">
        <f>อุดรธานี!AQ38</f>
        <v>3871858.36</v>
      </c>
      <c r="N212" s="100"/>
      <c r="O212" s="100"/>
      <c r="P212" s="100"/>
      <c r="Q212" s="92">
        <f t="shared" si="8"/>
        <v>-56112.129999999888</v>
      </c>
      <c r="R212" s="93">
        <f t="shared" si="9"/>
        <v>1113.4363087248323</v>
      </c>
    </row>
    <row r="213" spans="1:18" hidden="1" x14ac:dyDescent="0.55000000000000004">
      <c r="A213" s="99">
        <v>3</v>
      </c>
      <c r="B213" s="100" t="s">
        <v>62</v>
      </c>
      <c r="C213" s="100" t="s">
        <v>304</v>
      </c>
      <c r="D213" s="100" t="s">
        <v>83</v>
      </c>
      <c r="E213" s="100" t="s">
        <v>42</v>
      </c>
      <c r="F213" s="100" t="s">
        <v>178</v>
      </c>
      <c r="G213" s="100" t="s">
        <v>840</v>
      </c>
      <c r="H213" s="101">
        <v>4040</v>
      </c>
      <c r="I213" s="99">
        <v>3</v>
      </c>
      <c r="J213" s="102">
        <f>อุดรธานี!F39</f>
        <v>1295992.57</v>
      </c>
      <c r="K213" s="103">
        <f>อุดรธานี!AO39</f>
        <v>1357628.76</v>
      </c>
      <c r="L213" s="104">
        <f>อุดรธานี!AP39</f>
        <v>3832037.3899999997</v>
      </c>
      <c r="M213" s="104">
        <f>อุดรธานี!AQ39</f>
        <v>3851417.76</v>
      </c>
      <c r="N213" s="100"/>
      <c r="O213" s="100"/>
      <c r="P213" s="100"/>
      <c r="Q213" s="92">
        <f t="shared" si="8"/>
        <v>-19380.370000000112</v>
      </c>
      <c r="R213" s="93">
        <f t="shared" si="9"/>
        <v>948.52410643564349</v>
      </c>
    </row>
    <row r="214" spans="1:18" hidden="1" x14ac:dyDescent="0.55000000000000004">
      <c r="A214" s="99">
        <v>4</v>
      </c>
      <c r="B214" s="100" t="s">
        <v>62</v>
      </c>
      <c r="C214" s="100" t="s">
        <v>304</v>
      </c>
      <c r="D214" s="100" t="s">
        <v>83</v>
      </c>
      <c r="E214" s="100" t="s">
        <v>42</v>
      </c>
      <c r="F214" s="100" t="s">
        <v>178</v>
      </c>
      <c r="G214" s="100" t="s">
        <v>841</v>
      </c>
      <c r="H214" s="101">
        <v>3777</v>
      </c>
      <c r="I214" s="99">
        <v>3</v>
      </c>
      <c r="J214" s="102">
        <f>อุดรธานี!F40</f>
        <v>736059.94</v>
      </c>
      <c r="K214" s="103">
        <f>อุดรธานี!AO40</f>
        <v>900997.54999999993</v>
      </c>
      <c r="L214" s="104">
        <f>อุดรธานี!AP40</f>
        <v>4866129.68</v>
      </c>
      <c r="M214" s="104">
        <f>อุดรธานี!AQ40</f>
        <v>5083081.51</v>
      </c>
      <c r="N214" s="100"/>
      <c r="O214" s="100"/>
      <c r="P214" s="100"/>
      <c r="Q214" s="92">
        <f t="shared" si="8"/>
        <v>-216951.83000000007</v>
      </c>
      <c r="R214" s="93">
        <f t="shared" si="9"/>
        <v>1288.3584008472333</v>
      </c>
    </row>
    <row r="215" spans="1:18" hidden="1" x14ac:dyDescent="0.55000000000000004">
      <c r="A215" s="99">
        <v>5</v>
      </c>
      <c r="B215" s="100" t="s">
        <v>62</v>
      </c>
      <c r="C215" s="100" t="s">
        <v>304</v>
      </c>
      <c r="D215" s="100" t="s">
        <v>83</v>
      </c>
      <c r="E215" s="100" t="s">
        <v>42</v>
      </c>
      <c r="F215" s="100" t="s">
        <v>178</v>
      </c>
      <c r="G215" s="100" t="s">
        <v>842</v>
      </c>
      <c r="H215" s="101">
        <v>3629</v>
      </c>
      <c r="I215" s="99">
        <v>3</v>
      </c>
      <c r="J215" s="102">
        <f>อุดรธานี!F41</f>
        <v>490112.31</v>
      </c>
      <c r="K215" s="103">
        <f>อุดรธานี!AO41</f>
        <v>537702.22</v>
      </c>
      <c r="L215" s="104">
        <f>อุดรธานี!AP41</f>
        <v>4431657.1499999994</v>
      </c>
      <c r="M215" s="104">
        <f>อุดรธานี!AQ41</f>
        <v>4316643.38</v>
      </c>
      <c r="N215" s="100"/>
      <c r="O215" s="100"/>
      <c r="P215" s="100"/>
      <c r="Q215" s="92">
        <f t="shared" si="8"/>
        <v>115013.76999999955</v>
      </c>
      <c r="R215" s="93">
        <f t="shared" si="9"/>
        <v>1221.1786029209147</v>
      </c>
    </row>
    <row r="216" spans="1:18" hidden="1" x14ac:dyDescent="0.55000000000000004">
      <c r="A216" s="99">
        <v>6</v>
      </c>
      <c r="B216" s="100" t="s">
        <v>62</v>
      </c>
      <c r="C216" s="100" t="s">
        <v>304</v>
      </c>
      <c r="D216" s="100" t="s">
        <v>83</v>
      </c>
      <c r="E216" s="100" t="s">
        <v>42</v>
      </c>
      <c r="F216" s="100" t="s">
        <v>178</v>
      </c>
      <c r="G216" s="100" t="s">
        <v>843</v>
      </c>
      <c r="H216" s="101">
        <v>7375</v>
      </c>
      <c r="I216" s="99">
        <v>5</v>
      </c>
      <c r="J216" s="102">
        <f>อุดรธานี!F42</f>
        <v>1334143.21</v>
      </c>
      <c r="K216" s="103">
        <f>อุดรธานี!AO42</f>
        <v>1359629.66</v>
      </c>
      <c r="L216" s="104">
        <f>อุดรธานี!AP42</f>
        <v>7488418.4199999999</v>
      </c>
      <c r="M216" s="104">
        <f>อุดรธานี!AQ42</f>
        <v>7137254.7000000002</v>
      </c>
      <c r="N216" s="100"/>
      <c r="O216" s="100"/>
      <c r="P216" s="100"/>
      <c r="Q216" s="92">
        <f t="shared" si="8"/>
        <v>351163.71999999974</v>
      </c>
      <c r="R216" s="93">
        <f t="shared" si="9"/>
        <v>1015.3787688135593</v>
      </c>
    </row>
    <row r="217" spans="1:18" hidden="1" x14ac:dyDescent="0.55000000000000004">
      <c r="A217" s="99">
        <v>7</v>
      </c>
      <c r="B217" s="100" t="s">
        <v>62</v>
      </c>
      <c r="C217" s="100" t="s">
        <v>304</v>
      </c>
      <c r="D217" s="100" t="s">
        <v>83</v>
      </c>
      <c r="E217" s="100" t="s">
        <v>42</v>
      </c>
      <c r="F217" s="100" t="s">
        <v>178</v>
      </c>
      <c r="G217" s="100" t="s">
        <v>844</v>
      </c>
      <c r="H217" s="101">
        <v>7220</v>
      </c>
      <c r="I217" s="99">
        <v>5</v>
      </c>
      <c r="J217" s="102">
        <f>อุดรธานี!F43</f>
        <v>1626722.39</v>
      </c>
      <c r="K217" s="103">
        <f>อุดรธานี!AO43</f>
        <v>1682382.82</v>
      </c>
      <c r="L217" s="104">
        <f>อุดรธานี!AP43</f>
        <v>6770837.0999999996</v>
      </c>
      <c r="M217" s="104">
        <f>อุดรธานี!AQ43</f>
        <v>6286214.2699999996</v>
      </c>
      <c r="N217" s="100"/>
      <c r="O217" s="100"/>
      <c r="P217" s="100"/>
      <c r="Q217" s="92">
        <f t="shared" si="8"/>
        <v>484622.83000000007</v>
      </c>
      <c r="R217" s="93">
        <f t="shared" si="9"/>
        <v>937.78907202216067</v>
      </c>
    </row>
    <row r="218" spans="1:18" hidden="1" x14ac:dyDescent="0.55000000000000004">
      <c r="A218" s="99">
        <v>8</v>
      </c>
      <c r="B218" s="100" t="s">
        <v>62</v>
      </c>
      <c r="C218" s="100" t="s">
        <v>304</v>
      </c>
      <c r="D218" s="100" t="s">
        <v>83</v>
      </c>
      <c r="E218" s="100" t="s">
        <v>42</v>
      </c>
      <c r="F218" s="100" t="s">
        <v>178</v>
      </c>
      <c r="G218" s="100" t="s">
        <v>845</v>
      </c>
      <c r="H218" s="101">
        <v>2933</v>
      </c>
      <c r="I218" s="99">
        <v>2</v>
      </c>
      <c r="J218" s="102">
        <f>อุดรธานี!F44</f>
        <v>708811.99</v>
      </c>
      <c r="K218" s="103">
        <f>อุดรธานี!AO44</f>
        <v>692529.46</v>
      </c>
      <c r="L218" s="104">
        <f>อุดรธานี!AP44</f>
        <v>3531771.49</v>
      </c>
      <c r="M218" s="104">
        <f>อุดรธานี!AQ44</f>
        <v>3623930.73</v>
      </c>
      <c r="N218" s="100"/>
      <c r="O218" s="100"/>
      <c r="P218" s="100"/>
      <c r="Q218" s="92">
        <f t="shared" si="8"/>
        <v>-92159.239999999758</v>
      </c>
      <c r="R218" s="93">
        <f t="shared" si="9"/>
        <v>1204.1498431639959</v>
      </c>
    </row>
    <row r="219" spans="1:18" hidden="1" x14ac:dyDescent="0.55000000000000004">
      <c r="A219" s="99">
        <v>9</v>
      </c>
      <c r="B219" s="100" t="s">
        <v>62</v>
      </c>
      <c r="C219" s="100" t="s">
        <v>304</v>
      </c>
      <c r="D219" s="100" t="s">
        <v>83</v>
      </c>
      <c r="E219" s="100" t="s">
        <v>42</v>
      </c>
      <c r="F219" s="100" t="s">
        <v>178</v>
      </c>
      <c r="G219" s="100" t="s">
        <v>846</v>
      </c>
      <c r="H219" s="101">
        <v>3400</v>
      </c>
      <c r="I219" s="99">
        <v>3</v>
      </c>
      <c r="J219" s="102">
        <f>อุดรธานี!F45</f>
        <v>434557.1</v>
      </c>
      <c r="K219" s="103">
        <f>อุดรธานี!AO45</f>
        <v>465658.69999999995</v>
      </c>
      <c r="L219" s="104">
        <f>อุดรธานี!AP45</f>
        <v>3334333.91</v>
      </c>
      <c r="M219" s="104">
        <f>อุดรธานี!AQ45</f>
        <v>3422808</v>
      </c>
      <c r="N219" s="100"/>
      <c r="O219" s="100"/>
      <c r="P219" s="100"/>
      <c r="Q219" s="92">
        <f t="shared" si="8"/>
        <v>-88474.089999999851</v>
      </c>
      <c r="R219" s="93">
        <f t="shared" si="9"/>
        <v>980.68644411764706</v>
      </c>
    </row>
    <row r="220" spans="1:18" hidden="1" x14ac:dyDescent="0.55000000000000004">
      <c r="A220" s="99">
        <v>10</v>
      </c>
      <c r="B220" s="100" t="s">
        <v>62</v>
      </c>
      <c r="C220" s="100" t="s">
        <v>304</v>
      </c>
      <c r="D220" s="100" t="s">
        <v>83</v>
      </c>
      <c r="E220" s="100" t="s">
        <v>42</v>
      </c>
      <c r="F220" s="100" t="s">
        <v>178</v>
      </c>
      <c r="G220" s="100" t="s">
        <v>847</v>
      </c>
      <c r="H220" s="101">
        <v>2041</v>
      </c>
      <c r="I220" s="99">
        <v>2</v>
      </c>
      <c r="J220" s="102">
        <f>อุดรธานี!F46</f>
        <v>452348.02</v>
      </c>
      <c r="K220" s="103">
        <f>อุดรธานี!AO46</f>
        <v>594478.47</v>
      </c>
      <c r="L220" s="104">
        <f>อุดรธานี!AP46</f>
        <v>2851876.9499999997</v>
      </c>
      <c r="M220" s="104">
        <f>อุดรธานี!AQ46</f>
        <v>2666039.9199999995</v>
      </c>
      <c r="N220" s="100"/>
      <c r="O220" s="100"/>
      <c r="P220" s="100"/>
      <c r="Q220" s="92">
        <f t="shared" si="8"/>
        <v>185837.03000000026</v>
      </c>
      <c r="R220" s="93">
        <f t="shared" si="9"/>
        <v>1397.2939490445858</v>
      </c>
    </row>
    <row r="221" spans="1:18" hidden="1" x14ac:dyDescent="0.55000000000000004">
      <c r="A221" s="99">
        <v>11</v>
      </c>
      <c r="B221" s="100" t="s">
        <v>62</v>
      </c>
      <c r="C221" s="100" t="s">
        <v>304</v>
      </c>
      <c r="D221" s="100" t="s">
        <v>83</v>
      </c>
      <c r="E221" s="100" t="s">
        <v>42</v>
      </c>
      <c r="F221" s="100" t="s">
        <v>178</v>
      </c>
      <c r="G221" s="100" t="s">
        <v>848</v>
      </c>
      <c r="H221" s="101">
        <v>3738</v>
      </c>
      <c r="I221" s="99">
        <v>3</v>
      </c>
      <c r="J221" s="102">
        <f>อุดรธานี!F47</f>
        <v>645595.12</v>
      </c>
      <c r="K221" s="103">
        <f>อุดรธานี!AO47</f>
        <v>712135.54</v>
      </c>
      <c r="L221" s="104">
        <f>อุดรธานี!AP47</f>
        <v>3820846.71</v>
      </c>
      <c r="M221" s="104">
        <f>อุดรธานี!AQ47</f>
        <v>3533163.4499999997</v>
      </c>
      <c r="N221" s="100"/>
      <c r="O221" s="100"/>
      <c r="P221" s="100"/>
      <c r="Q221" s="92">
        <f t="shared" si="8"/>
        <v>287683.26000000024</v>
      </c>
      <c r="R221" s="93">
        <f t="shared" si="9"/>
        <v>1022.163378812199</v>
      </c>
    </row>
    <row r="222" spans="1:18" hidden="1" x14ac:dyDescent="0.55000000000000004">
      <c r="A222" s="99">
        <v>12</v>
      </c>
      <c r="B222" s="100" t="s">
        <v>62</v>
      </c>
      <c r="C222" s="100" t="s">
        <v>304</v>
      </c>
      <c r="D222" s="100" t="s">
        <v>83</v>
      </c>
      <c r="E222" s="100" t="s">
        <v>42</v>
      </c>
      <c r="F222" s="100" t="s">
        <v>178</v>
      </c>
      <c r="G222" s="100" t="s">
        <v>849</v>
      </c>
      <c r="H222" s="101">
        <v>3574</v>
      </c>
      <c r="I222" s="99">
        <v>3</v>
      </c>
      <c r="J222" s="102">
        <f>อุดรธานี!F48</f>
        <v>905624.99</v>
      </c>
      <c r="K222" s="103">
        <f>อุดรธานี!AO48</f>
        <v>950157.22</v>
      </c>
      <c r="L222" s="104">
        <f>อุดรธานี!AP48</f>
        <v>3772152.13</v>
      </c>
      <c r="M222" s="104">
        <f>อุดรธานี!AQ48</f>
        <v>3328871.27</v>
      </c>
      <c r="N222" s="100"/>
      <c r="O222" s="100"/>
      <c r="P222" s="100"/>
      <c r="Q222" s="92">
        <f t="shared" si="8"/>
        <v>443280.85999999987</v>
      </c>
      <c r="R222" s="93">
        <f t="shared" si="9"/>
        <v>1055.4426776720761</v>
      </c>
    </row>
    <row r="223" spans="1:18" s="111" customFormat="1" hidden="1" x14ac:dyDescent="0.55000000000000004">
      <c r="A223" s="105">
        <v>2</v>
      </c>
      <c r="B223" s="106" t="s">
        <v>62</v>
      </c>
      <c r="C223" s="106"/>
      <c r="D223" s="106"/>
      <c r="E223" s="106" t="s">
        <v>75</v>
      </c>
      <c r="F223" s="106"/>
      <c r="G223" s="106" t="s">
        <v>306</v>
      </c>
      <c r="H223" s="112">
        <f>SUM(H211:H222)</f>
        <v>45154</v>
      </c>
      <c r="I223" s="105"/>
      <c r="J223" s="108">
        <f>SUM(J211:J222)</f>
        <v>9621639.7199999988</v>
      </c>
      <c r="K223" s="108">
        <f>SUM(K211:K222)</f>
        <v>10273989.890000002</v>
      </c>
      <c r="L223" s="108">
        <f>SUM(L211:L222)</f>
        <v>48515807.160000011</v>
      </c>
      <c r="M223" s="108">
        <f>SUM(M211:M222)</f>
        <v>47121283.350000001</v>
      </c>
      <c r="N223" s="106">
        <v>11</v>
      </c>
      <c r="O223" s="106">
        <v>11</v>
      </c>
      <c r="P223" s="106">
        <f>N223-O223</f>
        <v>0</v>
      </c>
      <c r="Q223" s="109">
        <f t="shared" si="8"/>
        <v>1394523.8100000098</v>
      </c>
      <c r="R223" s="110">
        <f>L223/H223</f>
        <v>1074.4520343712632</v>
      </c>
    </row>
    <row r="224" spans="1:18" hidden="1" x14ac:dyDescent="0.55000000000000004">
      <c r="A224" s="99">
        <v>1</v>
      </c>
      <c r="B224" s="100" t="s">
        <v>62</v>
      </c>
      <c r="C224" s="100" t="s">
        <v>29</v>
      </c>
      <c r="D224" s="100" t="s">
        <v>90</v>
      </c>
      <c r="E224" s="100" t="s">
        <v>30</v>
      </c>
      <c r="F224" s="100" t="s">
        <v>208</v>
      </c>
      <c r="G224" s="100" t="s">
        <v>307</v>
      </c>
      <c r="H224" s="101"/>
      <c r="I224" s="99"/>
      <c r="J224" s="102"/>
      <c r="K224" s="103"/>
      <c r="L224" s="104"/>
      <c r="M224" s="104"/>
      <c r="N224" s="100"/>
      <c r="O224" s="100"/>
      <c r="P224" s="100"/>
    </row>
    <row r="225" spans="1:18" hidden="1" x14ac:dyDescent="0.55000000000000004">
      <c r="A225" s="99">
        <v>2</v>
      </c>
      <c r="B225" s="100" t="s">
        <v>62</v>
      </c>
      <c r="C225" s="100" t="s">
        <v>29</v>
      </c>
      <c r="D225" s="100" t="s">
        <v>90</v>
      </c>
      <c r="E225" s="100" t="s">
        <v>30</v>
      </c>
      <c r="F225" s="100" t="s">
        <v>178</v>
      </c>
      <c r="G225" s="100" t="s">
        <v>850</v>
      </c>
      <c r="H225" s="101">
        <v>3277</v>
      </c>
      <c r="I225" s="99">
        <v>3</v>
      </c>
      <c r="J225" s="102">
        <f>อุดรธานี!F49</f>
        <v>155307.64000000001</v>
      </c>
      <c r="K225" s="103">
        <f>อุดรธานี!AO49</f>
        <v>445143.00000000006</v>
      </c>
      <c r="L225" s="104">
        <f>อุดรธานี!AP49</f>
        <v>2879573.09</v>
      </c>
      <c r="M225" s="104">
        <f>อุดรธานี!AQ49</f>
        <v>3131910.84</v>
      </c>
      <c r="N225" s="100"/>
      <c r="O225" s="100"/>
      <c r="P225" s="100"/>
      <c r="Q225" s="92">
        <f t="shared" si="8"/>
        <v>-252337.75</v>
      </c>
      <c r="R225" s="93">
        <f t="shared" si="9"/>
        <v>878.72233445224288</v>
      </c>
    </row>
    <row r="226" spans="1:18" hidden="1" x14ac:dyDescent="0.55000000000000004">
      <c r="A226" s="99">
        <v>3</v>
      </c>
      <c r="B226" s="100" t="s">
        <v>62</v>
      </c>
      <c r="C226" s="100" t="s">
        <v>29</v>
      </c>
      <c r="D226" s="100" t="s">
        <v>90</v>
      </c>
      <c r="E226" s="100" t="s">
        <v>30</v>
      </c>
      <c r="F226" s="100" t="s">
        <v>178</v>
      </c>
      <c r="G226" s="100" t="s">
        <v>851</v>
      </c>
      <c r="H226" s="101">
        <v>3411</v>
      </c>
      <c r="I226" s="99">
        <v>3</v>
      </c>
      <c r="J226" s="102">
        <f>อุดรธานี!F50</f>
        <v>58625.14</v>
      </c>
      <c r="K226" s="102">
        <f>อุดรธานี!AO50</f>
        <v>271494.63</v>
      </c>
      <c r="L226" s="104">
        <f>อุดรธานี!AP50</f>
        <v>4194639.6399999997</v>
      </c>
      <c r="M226" s="104">
        <f>อุดรธานี!AQ50</f>
        <v>4206389.13</v>
      </c>
      <c r="N226" s="100"/>
      <c r="O226" s="100"/>
      <c r="P226" s="100"/>
      <c r="Q226" s="92">
        <f t="shared" si="8"/>
        <v>-11749.490000000224</v>
      </c>
      <c r="R226" s="93">
        <f t="shared" si="9"/>
        <v>1229.7389739079447</v>
      </c>
    </row>
    <row r="227" spans="1:18" s="150" customFormat="1" hidden="1" x14ac:dyDescent="0.55000000000000004">
      <c r="A227" s="144">
        <v>4</v>
      </c>
      <c r="B227" s="145" t="s">
        <v>62</v>
      </c>
      <c r="C227" s="145" t="s">
        <v>29</v>
      </c>
      <c r="D227" s="145" t="s">
        <v>90</v>
      </c>
      <c r="E227" s="145" t="s">
        <v>30</v>
      </c>
      <c r="F227" s="145" t="s">
        <v>178</v>
      </c>
      <c r="G227" s="145" t="s">
        <v>852</v>
      </c>
      <c r="H227" s="146">
        <v>2894</v>
      </c>
      <c r="I227" s="147">
        <v>2</v>
      </c>
      <c r="J227" s="153">
        <f>อุดรธานี!F51</f>
        <v>175616.22</v>
      </c>
      <c r="K227" s="153">
        <f>อุดรธานี!AO51</f>
        <v>213627.13</v>
      </c>
      <c r="L227" s="153">
        <f>อุดรธานี!AP51</f>
        <v>3071491.43</v>
      </c>
      <c r="M227" s="153">
        <f>อุดรธานี!AQ51</f>
        <v>3132691.43</v>
      </c>
      <c r="N227" s="145"/>
      <c r="O227" s="145"/>
      <c r="P227" s="145"/>
      <c r="Q227" s="149">
        <f t="shared" si="8"/>
        <v>-61200</v>
      </c>
      <c r="R227" s="149">
        <f t="shared" si="9"/>
        <v>1061.3308327574293</v>
      </c>
    </row>
    <row r="228" spans="1:18" s="150" customFormat="1" hidden="1" x14ac:dyDescent="0.55000000000000004">
      <c r="A228" s="144">
        <v>5</v>
      </c>
      <c r="B228" s="145" t="s">
        <v>62</v>
      </c>
      <c r="C228" s="145" t="s">
        <v>29</v>
      </c>
      <c r="D228" s="145" t="s">
        <v>90</v>
      </c>
      <c r="E228" s="145" t="s">
        <v>30</v>
      </c>
      <c r="F228" s="145" t="s">
        <v>178</v>
      </c>
      <c r="G228" s="145" t="s">
        <v>853</v>
      </c>
      <c r="H228" s="146">
        <v>2458</v>
      </c>
      <c r="I228" s="147">
        <v>2</v>
      </c>
      <c r="J228" s="153">
        <f>อุดรธานี!F52</f>
        <v>75695.600000000006</v>
      </c>
      <c r="K228" s="153">
        <f>อุดรธานี!AO52</f>
        <v>250542.77000000002</v>
      </c>
      <c r="L228" s="153">
        <f>อุดรธานี!AP52</f>
        <v>4131121.1399999997</v>
      </c>
      <c r="M228" s="153">
        <f>อุดรธานี!AQ52</f>
        <v>4093445.6599999997</v>
      </c>
      <c r="N228" s="145"/>
      <c r="O228" s="145"/>
      <c r="P228" s="145"/>
      <c r="Q228" s="149">
        <f t="shared" si="8"/>
        <v>37675.479999999981</v>
      </c>
      <c r="R228" s="149">
        <f t="shared" si="9"/>
        <v>1680.683946297803</v>
      </c>
    </row>
    <row r="229" spans="1:18" s="150" customFormat="1" hidden="1" x14ac:dyDescent="0.55000000000000004">
      <c r="A229" s="144">
        <v>6</v>
      </c>
      <c r="B229" s="145" t="s">
        <v>62</v>
      </c>
      <c r="C229" s="145" t="s">
        <v>29</v>
      </c>
      <c r="D229" s="145" t="s">
        <v>90</v>
      </c>
      <c r="E229" s="145" t="s">
        <v>30</v>
      </c>
      <c r="F229" s="145" t="s">
        <v>178</v>
      </c>
      <c r="G229" s="145" t="s">
        <v>854</v>
      </c>
      <c r="H229" s="146">
        <v>5253</v>
      </c>
      <c r="I229" s="147">
        <v>4</v>
      </c>
      <c r="J229" s="153">
        <f>อุดรธานี!F53</f>
        <v>365922.25</v>
      </c>
      <c r="K229" s="153">
        <f>อุดรธานี!AO53</f>
        <v>786319.46</v>
      </c>
      <c r="L229" s="153">
        <f>อุดรธานี!AP53</f>
        <v>5655763.7400000002</v>
      </c>
      <c r="M229" s="153">
        <f>อุดรธานี!AQ53</f>
        <v>5909842.5099999998</v>
      </c>
      <c r="N229" s="145"/>
      <c r="O229" s="145"/>
      <c r="P229" s="145"/>
      <c r="Q229" s="149">
        <f t="shared" si="8"/>
        <v>-254078.76999999955</v>
      </c>
      <c r="R229" s="149">
        <f t="shared" si="9"/>
        <v>1076.6730896630497</v>
      </c>
    </row>
    <row r="230" spans="1:18" s="157" customFormat="1" hidden="1" x14ac:dyDescent="0.55000000000000004">
      <c r="A230" s="151">
        <v>7</v>
      </c>
      <c r="B230" s="152" t="s">
        <v>62</v>
      </c>
      <c r="C230" s="152" t="s">
        <v>29</v>
      </c>
      <c r="D230" s="152" t="s">
        <v>90</v>
      </c>
      <c r="E230" s="152" t="s">
        <v>30</v>
      </c>
      <c r="F230" s="152" t="s">
        <v>178</v>
      </c>
      <c r="G230" s="152" t="s">
        <v>855</v>
      </c>
      <c r="H230" s="146">
        <v>2165</v>
      </c>
      <c r="I230" s="151">
        <v>2</v>
      </c>
      <c r="J230" s="153">
        <f>อุดรธานี!F54</f>
        <v>248628.16</v>
      </c>
      <c r="K230" s="153">
        <f>อุดรธานี!AO54</f>
        <v>496438.12</v>
      </c>
      <c r="L230" s="153">
        <f>อุดรธานี!AP54</f>
        <v>3091524.02</v>
      </c>
      <c r="M230" s="153">
        <f>อุดรธานี!AQ54</f>
        <v>2980962.5299999993</v>
      </c>
      <c r="N230" s="152"/>
      <c r="O230" s="152"/>
      <c r="P230" s="152"/>
      <c r="Q230" s="155">
        <f t="shared" si="8"/>
        <v>110561.49000000069</v>
      </c>
      <c r="R230" s="156">
        <f t="shared" si="9"/>
        <v>1427.9556674364896</v>
      </c>
    </row>
    <row r="231" spans="1:18" s="157" customFormat="1" hidden="1" x14ac:dyDescent="0.55000000000000004">
      <c r="A231" s="151">
        <v>8</v>
      </c>
      <c r="B231" s="152" t="s">
        <v>62</v>
      </c>
      <c r="C231" s="152" t="s">
        <v>29</v>
      </c>
      <c r="D231" s="152" t="s">
        <v>90</v>
      </c>
      <c r="E231" s="152" t="s">
        <v>30</v>
      </c>
      <c r="F231" s="152" t="s">
        <v>178</v>
      </c>
      <c r="G231" s="152" t="s">
        <v>856</v>
      </c>
      <c r="H231" s="146">
        <v>2520</v>
      </c>
      <c r="I231" s="151">
        <v>2</v>
      </c>
      <c r="J231" s="153">
        <f>อุดรธานี!F55</f>
        <v>106330.94</v>
      </c>
      <c r="K231" s="153">
        <f>อุดรธานี!AO55</f>
        <v>233122.68</v>
      </c>
      <c r="L231" s="153">
        <f>อุดรธานี!AP55</f>
        <v>2182292.15</v>
      </c>
      <c r="M231" s="153">
        <f>อุดรธานี!AQ55</f>
        <v>2222876.4</v>
      </c>
      <c r="N231" s="152"/>
      <c r="O231" s="152"/>
      <c r="P231" s="152"/>
      <c r="Q231" s="155">
        <f t="shared" si="8"/>
        <v>-40584.25</v>
      </c>
      <c r="R231" s="156">
        <f t="shared" si="9"/>
        <v>865.98894841269839</v>
      </c>
    </row>
    <row r="232" spans="1:18" s="150" customFormat="1" hidden="1" x14ac:dyDescent="0.55000000000000004">
      <c r="A232" s="144">
        <v>9</v>
      </c>
      <c r="B232" s="145" t="s">
        <v>62</v>
      </c>
      <c r="C232" s="145" t="s">
        <v>29</v>
      </c>
      <c r="D232" s="145" t="s">
        <v>90</v>
      </c>
      <c r="E232" s="145" t="s">
        <v>30</v>
      </c>
      <c r="F232" s="145" t="s">
        <v>178</v>
      </c>
      <c r="G232" s="145" t="s">
        <v>857</v>
      </c>
      <c r="H232" s="146">
        <v>7151</v>
      </c>
      <c r="I232" s="147">
        <v>5</v>
      </c>
      <c r="J232" s="153">
        <f>อุดรธานี!F56</f>
        <v>540337.79</v>
      </c>
      <c r="K232" s="153">
        <f>อุดรธานี!AO56</f>
        <v>659395.28</v>
      </c>
      <c r="L232" s="153">
        <f>อุดรธานี!AP56</f>
        <v>4850267.37</v>
      </c>
      <c r="M232" s="153">
        <f>อุดรธานี!AQ56</f>
        <v>4776411.6300000008</v>
      </c>
      <c r="N232" s="145"/>
      <c r="O232" s="145"/>
      <c r="P232" s="145"/>
      <c r="Q232" s="149">
        <f t="shared" si="8"/>
        <v>73855.739999999292</v>
      </c>
      <c r="R232" s="149">
        <f t="shared" si="9"/>
        <v>678.26421059991605</v>
      </c>
    </row>
    <row r="233" spans="1:18" s="157" customFormat="1" hidden="1" x14ac:dyDescent="0.55000000000000004">
      <c r="A233" s="151">
        <v>10</v>
      </c>
      <c r="B233" s="152" t="s">
        <v>62</v>
      </c>
      <c r="C233" s="152" t="s">
        <v>29</v>
      </c>
      <c r="D233" s="152" t="s">
        <v>90</v>
      </c>
      <c r="E233" s="152" t="s">
        <v>30</v>
      </c>
      <c r="F233" s="152" t="s">
        <v>178</v>
      </c>
      <c r="G233" s="152" t="s">
        <v>858</v>
      </c>
      <c r="H233" s="146">
        <v>6762</v>
      </c>
      <c r="I233" s="151">
        <v>5</v>
      </c>
      <c r="J233" s="153">
        <f>อุดรธานี!F57</f>
        <v>3674.24</v>
      </c>
      <c r="K233" s="154">
        <f>อุดรธานี!AO57</f>
        <v>179251.54</v>
      </c>
      <c r="L233" s="153">
        <f>อุดรธานี!AP57</f>
        <v>4280457.79</v>
      </c>
      <c r="M233" s="153">
        <f>อุดรธานี!AQ57</f>
        <v>4422215.5299999993</v>
      </c>
      <c r="N233" s="152"/>
      <c r="O233" s="152"/>
      <c r="P233" s="152"/>
      <c r="Q233" s="155">
        <f t="shared" si="8"/>
        <v>-141757.73999999929</v>
      </c>
      <c r="R233" s="156">
        <f t="shared" si="9"/>
        <v>633.01653209109736</v>
      </c>
    </row>
    <row r="234" spans="1:18" s="150" customFormat="1" hidden="1" x14ac:dyDescent="0.55000000000000004">
      <c r="A234" s="144">
        <v>11</v>
      </c>
      <c r="B234" s="145" t="s">
        <v>62</v>
      </c>
      <c r="C234" s="145" t="s">
        <v>29</v>
      </c>
      <c r="D234" s="145" t="s">
        <v>90</v>
      </c>
      <c r="E234" s="145" t="s">
        <v>30</v>
      </c>
      <c r="F234" s="145" t="s">
        <v>178</v>
      </c>
      <c r="G234" s="145" t="s">
        <v>859</v>
      </c>
      <c r="H234" s="146">
        <v>3820</v>
      </c>
      <c r="I234" s="147">
        <v>3</v>
      </c>
      <c r="J234" s="153">
        <f>อุดรธานี!F58</f>
        <v>351022.48</v>
      </c>
      <c r="K234" s="153">
        <f>อุดรธานี!AO58</f>
        <v>1026056.94</v>
      </c>
      <c r="L234" s="153">
        <f>อุดรธานี!AP58</f>
        <v>4678570.7300000004</v>
      </c>
      <c r="M234" s="153">
        <f>อุดรธานี!AQ58</f>
        <v>4315314.6500000004</v>
      </c>
      <c r="N234" s="145"/>
      <c r="O234" s="145"/>
      <c r="P234" s="145"/>
      <c r="Q234" s="149">
        <f t="shared" si="8"/>
        <v>363256.08000000007</v>
      </c>
      <c r="R234" s="149">
        <f t="shared" si="9"/>
        <v>1224.7567356020943</v>
      </c>
    </row>
    <row r="235" spans="1:18" s="150" customFormat="1" hidden="1" x14ac:dyDescent="0.55000000000000004">
      <c r="A235" s="144">
        <v>12</v>
      </c>
      <c r="B235" s="145" t="s">
        <v>62</v>
      </c>
      <c r="C235" s="145" t="s">
        <v>29</v>
      </c>
      <c r="D235" s="145" t="s">
        <v>90</v>
      </c>
      <c r="E235" s="145" t="s">
        <v>30</v>
      </c>
      <c r="F235" s="145" t="s">
        <v>178</v>
      </c>
      <c r="G235" s="145" t="s">
        <v>860</v>
      </c>
      <c r="H235" s="146">
        <v>2779</v>
      </c>
      <c r="I235" s="147">
        <v>2</v>
      </c>
      <c r="J235" s="153">
        <f>อุดรธานี!F59</f>
        <v>96451.3</v>
      </c>
      <c r="K235" s="153">
        <f>อุดรธานี!AO59</f>
        <v>461112.99</v>
      </c>
      <c r="L235" s="153">
        <f>อุดรธานี!AP59</f>
        <v>3256547.9299999997</v>
      </c>
      <c r="M235" s="153">
        <f>อุดรธานี!AQ59</f>
        <v>3263806.75</v>
      </c>
      <c r="N235" s="145"/>
      <c r="O235" s="145"/>
      <c r="P235" s="145"/>
      <c r="Q235" s="149">
        <f t="shared" si="8"/>
        <v>-7258.820000000298</v>
      </c>
      <c r="R235" s="149">
        <f t="shared" si="9"/>
        <v>1171.8416444764302</v>
      </c>
    </row>
    <row r="236" spans="1:18" s="111" customFormat="1" hidden="1" x14ac:dyDescent="0.55000000000000004">
      <c r="A236" s="105">
        <v>3</v>
      </c>
      <c r="B236" s="106" t="s">
        <v>62</v>
      </c>
      <c r="C236" s="106"/>
      <c r="D236" s="106"/>
      <c r="E236" s="106" t="s">
        <v>75</v>
      </c>
      <c r="F236" s="106"/>
      <c r="G236" s="106" t="s">
        <v>308</v>
      </c>
      <c r="H236" s="112">
        <f>SUM(H224:H235)</f>
        <v>42490</v>
      </c>
      <c r="I236" s="105"/>
      <c r="J236" s="108">
        <f>SUM(J224:J235)</f>
        <v>2177611.7599999998</v>
      </c>
      <c r="K236" s="108">
        <f>SUM(K224:K235)</f>
        <v>5022504.540000001</v>
      </c>
      <c r="L236" s="108">
        <f>SUM(L224:L235)</f>
        <v>42272249.029999994</v>
      </c>
      <c r="M236" s="108">
        <f>SUM(M224:M235)</f>
        <v>42455867.060000002</v>
      </c>
      <c r="N236" s="106">
        <v>11</v>
      </c>
      <c r="O236" s="106">
        <v>11</v>
      </c>
      <c r="P236" s="106">
        <f>N236-O236</f>
        <v>0</v>
      </c>
      <c r="Q236" s="158">
        <f t="shared" si="8"/>
        <v>-183618.03000000864</v>
      </c>
      <c r="R236" s="110">
        <f>L236/H236</f>
        <v>994.8752419392797</v>
      </c>
    </row>
    <row r="237" spans="1:18" hidden="1" x14ac:dyDescent="0.55000000000000004">
      <c r="A237" s="99">
        <v>1</v>
      </c>
      <c r="B237" s="100" t="s">
        <v>62</v>
      </c>
      <c r="C237" s="100" t="s">
        <v>31</v>
      </c>
      <c r="D237" s="100" t="s">
        <v>97</v>
      </c>
      <c r="E237" s="100" t="s">
        <v>32</v>
      </c>
      <c r="F237" s="100" t="s">
        <v>175</v>
      </c>
      <c r="G237" s="100" t="s">
        <v>309</v>
      </c>
      <c r="H237" s="101"/>
      <c r="I237" s="99"/>
      <c r="J237" s="102"/>
      <c r="K237" s="103"/>
      <c r="L237" s="104"/>
      <c r="M237" s="104"/>
      <c r="N237" s="100"/>
      <c r="O237" s="100"/>
      <c r="P237" s="100"/>
    </row>
    <row r="238" spans="1:18" s="119" customFormat="1" hidden="1" x14ac:dyDescent="0.55000000000000004">
      <c r="A238" s="113">
        <v>2</v>
      </c>
      <c r="B238" s="114" t="s">
        <v>62</v>
      </c>
      <c r="C238" s="114" t="s">
        <v>31</v>
      </c>
      <c r="D238" s="114" t="s">
        <v>97</v>
      </c>
      <c r="E238" s="114" t="s">
        <v>32</v>
      </c>
      <c r="F238" s="114" t="s">
        <v>178</v>
      </c>
      <c r="G238" s="114" t="s">
        <v>861</v>
      </c>
      <c r="H238" s="115">
        <v>4680</v>
      </c>
      <c r="I238" s="113">
        <v>4</v>
      </c>
      <c r="J238" s="104">
        <f>อุดรธานี!F60</f>
        <v>1167164.8700000001</v>
      </c>
      <c r="K238" s="104">
        <f>อุดรธานี!AO60</f>
        <v>1343229.25</v>
      </c>
      <c r="L238" s="104">
        <f>อุดรธานี!AP60</f>
        <v>3494765.38</v>
      </c>
      <c r="M238" s="104">
        <f>อุดรธานี!AQ60</f>
        <v>3398963.85</v>
      </c>
      <c r="N238" s="159"/>
      <c r="O238" s="159"/>
      <c r="P238" s="159"/>
      <c r="Q238" s="117">
        <f t="shared" si="8"/>
        <v>95801.529999999795</v>
      </c>
      <c r="R238" s="118">
        <f t="shared" si="9"/>
        <v>746.74473931623925</v>
      </c>
    </row>
    <row r="239" spans="1:18" hidden="1" x14ac:dyDescent="0.55000000000000004">
      <c r="A239" s="99">
        <v>3</v>
      </c>
      <c r="B239" s="100" t="s">
        <v>62</v>
      </c>
      <c r="C239" s="100" t="s">
        <v>31</v>
      </c>
      <c r="D239" s="100" t="s">
        <v>97</v>
      </c>
      <c r="E239" s="100" t="s">
        <v>32</v>
      </c>
      <c r="F239" s="100" t="s">
        <v>178</v>
      </c>
      <c r="G239" s="100" t="s">
        <v>862</v>
      </c>
      <c r="H239" s="101">
        <v>8548</v>
      </c>
      <c r="I239" s="99">
        <v>5</v>
      </c>
      <c r="J239" s="153">
        <f>อุดรธานี!F61</f>
        <v>3452808.96</v>
      </c>
      <c r="K239" s="153">
        <f>อุดรธานี!AO61</f>
        <v>3567364.5300000003</v>
      </c>
      <c r="L239" s="153">
        <f>อุดรธานี!AP61</f>
        <v>10570169.24</v>
      </c>
      <c r="M239" s="153">
        <f>อุดรธานี!AQ61</f>
        <v>8625835.3599999994</v>
      </c>
      <c r="N239" s="100"/>
      <c r="O239" s="100"/>
      <c r="P239" s="100"/>
      <c r="Q239" s="92">
        <f t="shared" si="8"/>
        <v>1944333.8800000008</v>
      </c>
      <c r="R239" s="93">
        <f t="shared" si="9"/>
        <v>1236.5663593823117</v>
      </c>
    </row>
    <row r="240" spans="1:18" hidden="1" x14ac:dyDescent="0.55000000000000004">
      <c r="A240" s="113">
        <v>4</v>
      </c>
      <c r="B240" s="100" t="s">
        <v>62</v>
      </c>
      <c r="C240" s="100" t="s">
        <v>31</v>
      </c>
      <c r="D240" s="100" t="s">
        <v>97</v>
      </c>
      <c r="E240" s="100" t="s">
        <v>32</v>
      </c>
      <c r="F240" s="100" t="s">
        <v>178</v>
      </c>
      <c r="G240" s="100" t="s">
        <v>863</v>
      </c>
      <c r="H240" s="101">
        <v>4511</v>
      </c>
      <c r="I240" s="99">
        <v>4</v>
      </c>
      <c r="J240" s="153">
        <f>อุดรธานี!F62</f>
        <v>73161.86</v>
      </c>
      <c r="K240" s="153">
        <f>อุดรธานี!AO62</f>
        <v>553848.62</v>
      </c>
      <c r="L240" s="153">
        <f>อุดรธานี!AP62</f>
        <v>4801652.5999999996</v>
      </c>
      <c r="M240" s="153">
        <f>อุดรธานี!AQ62</f>
        <v>5095827.53</v>
      </c>
      <c r="N240" s="100"/>
      <c r="O240" s="100"/>
      <c r="P240" s="100"/>
      <c r="Q240" s="92">
        <f t="shared" si="8"/>
        <v>-294174.93000000063</v>
      </c>
      <c r="R240" s="93">
        <f t="shared" si="9"/>
        <v>1064.4319663045887</v>
      </c>
    </row>
    <row r="241" spans="1:18" hidden="1" x14ac:dyDescent="0.55000000000000004">
      <c r="A241" s="99">
        <v>5</v>
      </c>
      <c r="B241" s="100" t="s">
        <v>62</v>
      </c>
      <c r="C241" s="100" t="s">
        <v>31</v>
      </c>
      <c r="D241" s="100" t="s">
        <v>97</v>
      </c>
      <c r="E241" s="100" t="s">
        <v>32</v>
      </c>
      <c r="F241" s="100" t="s">
        <v>178</v>
      </c>
      <c r="G241" s="100" t="s">
        <v>864</v>
      </c>
      <c r="H241" s="101">
        <v>3134</v>
      </c>
      <c r="I241" s="99">
        <v>3</v>
      </c>
      <c r="J241" s="153">
        <f>อุดรธานี!F63</f>
        <v>408503.94</v>
      </c>
      <c r="K241" s="153">
        <f>อุดรธานี!AO63</f>
        <v>511728.35</v>
      </c>
      <c r="L241" s="153">
        <f>อุดรธานี!AP63</f>
        <v>2491585.6</v>
      </c>
      <c r="M241" s="153">
        <f>อุดรธานี!AQ63</f>
        <v>2544205.12</v>
      </c>
      <c r="N241" s="100"/>
      <c r="O241" s="100"/>
      <c r="P241" s="100"/>
      <c r="Q241" s="92">
        <f t="shared" si="8"/>
        <v>-52619.520000000019</v>
      </c>
      <c r="R241" s="93">
        <f t="shared" si="9"/>
        <v>795.01774090619017</v>
      </c>
    </row>
    <row r="242" spans="1:18" hidden="1" x14ac:dyDescent="0.55000000000000004">
      <c r="A242" s="113">
        <v>6</v>
      </c>
      <c r="B242" s="100" t="s">
        <v>62</v>
      </c>
      <c r="C242" s="100" t="s">
        <v>31</v>
      </c>
      <c r="D242" s="100" t="s">
        <v>97</v>
      </c>
      <c r="E242" s="100" t="s">
        <v>32</v>
      </c>
      <c r="F242" s="100" t="s">
        <v>178</v>
      </c>
      <c r="G242" s="100" t="s">
        <v>865</v>
      </c>
      <c r="H242" s="101">
        <v>7157</v>
      </c>
      <c r="I242" s="99">
        <v>5</v>
      </c>
      <c r="J242" s="153">
        <f>อุดรธานี!F64</f>
        <v>440313.51</v>
      </c>
      <c r="K242" s="153">
        <f>อุดรธานี!AO64</f>
        <v>468058.75</v>
      </c>
      <c r="L242" s="153">
        <f>อุดรธานี!AP64</f>
        <v>4092856.3800000004</v>
      </c>
      <c r="M242" s="153">
        <f>อุดรธานี!AQ64</f>
        <v>4069754.79</v>
      </c>
      <c r="N242" s="100"/>
      <c r="O242" s="100"/>
      <c r="P242" s="100"/>
      <c r="Q242" s="92">
        <f t="shared" si="8"/>
        <v>23101.590000000317</v>
      </c>
      <c r="R242" s="93">
        <f t="shared" si="9"/>
        <v>571.86759536118495</v>
      </c>
    </row>
    <row r="243" spans="1:18" hidden="1" x14ac:dyDescent="0.55000000000000004">
      <c r="A243" s="99">
        <v>7</v>
      </c>
      <c r="B243" s="100" t="s">
        <v>62</v>
      </c>
      <c r="C243" s="100" t="s">
        <v>31</v>
      </c>
      <c r="D243" s="100" t="s">
        <v>97</v>
      </c>
      <c r="E243" s="100" t="s">
        <v>32</v>
      </c>
      <c r="F243" s="100" t="s">
        <v>178</v>
      </c>
      <c r="G243" s="100" t="s">
        <v>866</v>
      </c>
      <c r="H243" s="101">
        <v>5769</v>
      </c>
      <c r="I243" s="99">
        <v>4</v>
      </c>
      <c r="J243" s="153">
        <f>อุดรธานี!F65</f>
        <v>458624.02</v>
      </c>
      <c r="K243" s="153">
        <f>อุดรธานี!AO65</f>
        <v>1153763.96</v>
      </c>
      <c r="L243" s="153">
        <f>อุดรธานี!AP65</f>
        <v>5628596.7200000007</v>
      </c>
      <c r="M243" s="153">
        <f>อุดรธานี!AQ65</f>
        <v>4901803.41</v>
      </c>
      <c r="N243" s="100"/>
      <c r="O243" s="100"/>
      <c r="P243" s="100"/>
      <c r="Q243" s="92">
        <f t="shared" si="8"/>
        <v>726793.31000000052</v>
      </c>
      <c r="R243" s="93">
        <f t="shared" si="9"/>
        <v>975.66245796498538</v>
      </c>
    </row>
    <row r="244" spans="1:18" hidden="1" x14ac:dyDescent="0.55000000000000004">
      <c r="A244" s="113">
        <v>8</v>
      </c>
      <c r="B244" s="100" t="s">
        <v>62</v>
      </c>
      <c r="C244" s="100" t="s">
        <v>31</v>
      </c>
      <c r="D244" s="100" t="s">
        <v>97</v>
      </c>
      <c r="E244" s="100" t="s">
        <v>32</v>
      </c>
      <c r="F244" s="100" t="s">
        <v>178</v>
      </c>
      <c r="G244" s="100" t="s">
        <v>868</v>
      </c>
      <c r="H244" s="101">
        <v>3401</v>
      </c>
      <c r="I244" s="99">
        <v>3</v>
      </c>
      <c r="J244" s="153">
        <f>อุดรธานี!F67</f>
        <v>719051.97</v>
      </c>
      <c r="K244" s="153">
        <f>อุดรธานี!AO67</f>
        <v>766269.03</v>
      </c>
      <c r="L244" s="153">
        <f>อุดรธานี!AP67</f>
        <v>3292657.15</v>
      </c>
      <c r="M244" s="153">
        <f>อุดรธานี!AQ67</f>
        <v>3411232.56</v>
      </c>
      <c r="N244" s="100"/>
      <c r="O244" s="100"/>
      <c r="P244" s="100"/>
      <c r="Q244" s="92">
        <f t="shared" si="8"/>
        <v>-118575.41000000015</v>
      </c>
      <c r="R244" s="93">
        <f t="shared" si="9"/>
        <v>968.14382534548656</v>
      </c>
    </row>
    <row r="245" spans="1:18" hidden="1" x14ac:dyDescent="0.55000000000000004">
      <c r="A245" s="99">
        <v>9</v>
      </c>
      <c r="B245" s="100" t="s">
        <v>62</v>
      </c>
      <c r="C245" s="100" t="s">
        <v>31</v>
      </c>
      <c r="D245" s="100" t="s">
        <v>97</v>
      </c>
      <c r="E245" s="100" t="s">
        <v>32</v>
      </c>
      <c r="F245" s="100" t="s">
        <v>178</v>
      </c>
      <c r="G245" s="100" t="s">
        <v>869</v>
      </c>
      <c r="H245" s="101">
        <v>4701</v>
      </c>
      <c r="I245" s="99">
        <v>4</v>
      </c>
      <c r="J245" s="153">
        <f>อุดรธานี!F68</f>
        <v>749153.98</v>
      </c>
      <c r="K245" s="153">
        <f>อุดรธานี!AO68</f>
        <v>982788.35</v>
      </c>
      <c r="L245" s="153">
        <f>อุดรธานี!AP68</f>
        <v>3939573.87</v>
      </c>
      <c r="M245" s="153">
        <f>อุดรธานี!AQ68</f>
        <v>3488713.31</v>
      </c>
      <c r="N245" s="100"/>
      <c r="O245" s="100"/>
      <c r="P245" s="100"/>
      <c r="Q245" s="92">
        <f t="shared" si="8"/>
        <v>450860.56000000006</v>
      </c>
      <c r="R245" s="93">
        <f t="shared" si="9"/>
        <v>838.02890236119981</v>
      </c>
    </row>
    <row r="246" spans="1:18" hidden="1" x14ac:dyDescent="0.55000000000000004">
      <c r="A246" s="113">
        <v>10</v>
      </c>
      <c r="B246" s="100" t="s">
        <v>62</v>
      </c>
      <c r="C246" s="100" t="s">
        <v>31</v>
      </c>
      <c r="D246" s="100" t="s">
        <v>97</v>
      </c>
      <c r="E246" s="100" t="s">
        <v>32</v>
      </c>
      <c r="F246" s="100" t="s">
        <v>178</v>
      </c>
      <c r="G246" s="100" t="s">
        <v>870</v>
      </c>
      <c r="H246" s="101">
        <v>2949</v>
      </c>
      <c r="I246" s="99">
        <v>2</v>
      </c>
      <c r="J246" s="153">
        <f>อุดรธานี!F69</f>
        <v>98122.62</v>
      </c>
      <c r="K246" s="153">
        <f>อุดรธานี!AO69</f>
        <v>167624.41999999998</v>
      </c>
      <c r="L246" s="153">
        <f>อุดรธานี!AP69</f>
        <v>2736579.15</v>
      </c>
      <c r="M246" s="153">
        <f>อุดรธานี!AQ69</f>
        <v>2717318.8200000003</v>
      </c>
      <c r="N246" s="100"/>
      <c r="O246" s="100"/>
      <c r="P246" s="100"/>
      <c r="Q246" s="92">
        <f t="shared" si="8"/>
        <v>19260.329999999609</v>
      </c>
      <c r="R246" s="93">
        <f t="shared" si="9"/>
        <v>927.96851475076289</v>
      </c>
    </row>
    <row r="247" spans="1:18" hidden="1" x14ac:dyDescent="0.55000000000000004">
      <c r="A247" s="99">
        <v>11</v>
      </c>
      <c r="B247" s="100" t="s">
        <v>62</v>
      </c>
      <c r="C247" s="100" t="s">
        <v>31</v>
      </c>
      <c r="D247" s="100" t="s">
        <v>97</v>
      </c>
      <c r="E247" s="100" t="s">
        <v>32</v>
      </c>
      <c r="F247" s="100" t="s">
        <v>178</v>
      </c>
      <c r="G247" s="100" t="s">
        <v>871</v>
      </c>
      <c r="H247" s="101">
        <v>4403</v>
      </c>
      <c r="I247" s="99">
        <v>3</v>
      </c>
      <c r="J247" s="153">
        <f>อุดรธานี!F70</f>
        <v>88575.67</v>
      </c>
      <c r="K247" s="153">
        <f>อุดรธานี!AO70</f>
        <v>264899.69999999995</v>
      </c>
      <c r="L247" s="153">
        <f>อุดรธานี!AP70</f>
        <v>4023840.2199999997</v>
      </c>
      <c r="M247" s="153">
        <f>อุดรธานี!AQ70</f>
        <v>4135654.23</v>
      </c>
      <c r="N247" s="100"/>
      <c r="O247" s="100"/>
      <c r="P247" s="100"/>
      <c r="Q247" s="92">
        <f t="shared" si="8"/>
        <v>-111814.01000000024</v>
      </c>
      <c r="R247" s="93">
        <f t="shared" si="9"/>
        <v>913.88603679309551</v>
      </c>
    </row>
    <row r="248" spans="1:18" hidden="1" x14ac:dyDescent="0.55000000000000004">
      <c r="A248" s="113">
        <v>12</v>
      </c>
      <c r="B248" s="100" t="s">
        <v>62</v>
      </c>
      <c r="C248" s="100" t="s">
        <v>31</v>
      </c>
      <c r="D248" s="100" t="s">
        <v>97</v>
      </c>
      <c r="E248" s="100" t="s">
        <v>32</v>
      </c>
      <c r="F248" s="100" t="s">
        <v>178</v>
      </c>
      <c r="G248" s="100" t="s">
        <v>872</v>
      </c>
      <c r="H248" s="101">
        <v>2617</v>
      </c>
      <c r="I248" s="99">
        <v>2</v>
      </c>
      <c r="J248" s="153">
        <f>อุดรธานี!F71</f>
        <v>62315.82</v>
      </c>
      <c r="K248" s="153">
        <f>อุดรธานี!AO71</f>
        <v>82040.899999999994</v>
      </c>
      <c r="L248" s="153">
        <f>อุดรธานี!AP71</f>
        <v>4000698.42</v>
      </c>
      <c r="M248" s="153">
        <f>อุดรธานี!AQ71</f>
        <v>4445466.3600000003</v>
      </c>
      <c r="N248" s="100"/>
      <c r="O248" s="100"/>
      <c r="P248" s="100"/>
      <c r="Q248" s="92">
        <f t="shared" si="8"/>
        <v>-444767.94000000041</v>
      </c>
      <c r="R248" s="93">
        <f t="shared" si="9"/>
        <v>1528.7345892243027</v>
      </c>
    </row>
    <row r="249" spans="1:18" hidden="1" x14ac:dyDescent="0.55000000000000004">
      <c r="A249" s="99">
        <v>13</v>
      </c>
      <c r="B249" s="100" t="s">
        <v>62</v>
      </c>
      <c r="C249" s="100" t="s">
        <v>31</v>
      </c>
      <c r="D249" s="100" t="s">
        <v>97</v>
      </c>
      <c r="E249" s="100" t="s">
        <v>32</v>
      </c>
      <c r="F249" s="100" t="s">
        <v>178</v>
      </c>
      <c r="G249" s="100" t="s">
        <v>873</v>
      </c>
      <c r="H249" s="101">
        <v>4428</v>
      </c>
      <c r="I249" s="99">
        <v>3</v>
      </c>
      <c r="J249" s="153">
        <f>อุดรธานี!F72</f>
        <v>247220.73</v>
      </c>
      <c r="K249" s="153">
        <f>อุดรธานี!AO72</f>
        <v>320990.19</v>
      </c>
      <c r="L249" s="153">
        <f>อุดรธานี!AP72</f>
        <v>2042208.54</v>
      </c>
      <c r="M249" s="153">
        <f>อุดรธานี!AQ72</f>
        <v>2051459.65</v>
      </c>
      <c r="N249" s="100"/>
      <c r="O249" s="100"/>
      <c r="P249" s="100"/>
      <c r="Q249" s="92">
        <f t="shared" si="8"/>
        <v>-9251.1099999998696</v>
      </c>
      <c r="R249" s="93">
        <f t="shared" si="9"/>
        <v>461.20337398373982</v>
      </c>
    </row>
    <row r="250" spans="1:18" hidden="1" x14ac:dyDescent="0.55000000000000004">
      <c r="A250" s="113">
        <v>14</v>
      </c>
      <c r="B250" s="100" t="s">
        <v>62</v>
      </c>
      <c r="C250" s="100" t="s">
        <v>31</v>
      </c>
      <c r="D250" s="100" t="s">
        <v>97</v>
      </c>
      <c r="E250" s="100" t="s">
        <v>32</v>
      </c>
      <c r="F250" s="100" t="s">
        <v>178</v>
      </c>
      <c r="G250" s="100" t="s">
        <v>874</v>
      </c>
      <c r="H250" s="101">
        <v>2607</v>
      </c>
      <c r="I250" s="99">
        <v>2</v>
      </c>
      <c r="J250" s="153">
        <f>อุดรธานี!F73</f>
        <v>53005.27</v>
      </c>
      <c r="K250" s="153">
        <f>อุดรธานี!AO73</f>
        <v>246614</v>
      </c>
      <c r="L250" s="153">
        <f>อุดรธานี!AP73</f>
        <v>3392549.44</v>
      </c>
      <c r="M250" s="153">
        <f>อุดรธานี!AQ73</f>
        <v>2613930.8099999996</v>
      </c>
      <c r="N250" s="100"/>
      <c r="O250" s="100"/>
      <c r="P250" s="100"/>
      <c r="Q250" s="92">
        <f t="shared" si="8"/>
        <v>778618.63000000035</v>
      </c>
      <c r="R250" s="93">
        <f t="shared" si="9"/>
        <v>1301.323145377829</v>
      </c>
    </row>
    <row r="251" spans="1:18" hidden="1" x14ac:dyDescent="0.55000000000000004">
      <c r="A251" s="99">
        <v>15</v>
      </c>
      <c r="B251" s="100" t="s">
        <v>62</v>
      </c>
      <c r="C251" s="100" t="s">
        <v>31</v>
      </c>
      <c r="D251" s="100" t="s">
        <v>97</v>
      </c>
      <c r="E251" s="100" t="s">
        <v>32</v>
      </c>
      <c r="F251" s="100" t="s">
        <v>178</v>
      </c>
      <c r="G251" s="100" t="s">
        <v>875</v>
      </c>
      <c r="H251" s="101">
        <v>5116</v>
      </c>
      <c r="I251" s="99">
        <v>4</v>
      </c>
      <c r="J251" s="153">
        <f>อุดรธานี!F74</f>
        <v>371478.96</v>
      </c>
      <c r="K251" s="153">
        <f>อุดรธานี!AO74</f>
        <v>947791.33</v>
      </c>
      <c r="L251" s="153">
        <f>อุดรธานี!AP74</f>
        <v>4274913.7799999993</v>
      </c>
      <c r="M251" s="153">
        <f>อุดรธานี!AQ74</f>
        <v>3640795.42</v>
      </c>
      <c r="N251" s="100"/>
      <c r="O251" s="100"/>
      <c r="P251" s="100"/>
      <c r="Q251" s="92">
        <f t="shared" si="8"/>
        <v>634118.3599999994</v>
      </c>
      <c r="R251" s="93">
        <f t="shared" si="9"/>
        <v>835.59690774042213</v>
      </c>
    </row>
    <row r="252" spans="1:18" s="160" customFormat="1" hidden="1" x14ac:dyDescent="0.55000000000000004">
      <c r="A252" s="113">
        <v>16</v>
      </c>
      <c r="B252" s="114" t="s">
        <v>62</v>
      </c>
      <c r="C252" s="114" t="s">
        <v>31</v>
      </c>
      <c r="D252" s="114" t="s">
        <v>97</v>
      </c>
      <c r="E252" s="114" t="s">
        <v>32</v>
      </c>
      <c r="F252" s="114" t="s">
        <v>178</v>
      </c>
      <c r="G252" s="114" t="s">
        <v>876</v>
      </c>
      <c r="H252" s="115">
        <v>5558</v>
      </c>
      <c r="I252" s="113">
        <v>4</v>
      </c>
      <c r="J252" s="153">
        <f>อุดรธานี!F75</f>
        <v>458113.59</v>
      </c>
      <c r="K252" s="153">
        <f>อุดรธานี!AO75</f>
        <v>1247988.01</v>
      </c>
      <c r="L252" s="153">
        <f>อุดรธานี!AP75</f>
        <v>4509963.66</v>
      </c>
      <c r="M252" s="153">
        <f>อุดรธานี!AQ75</f>
        <v>4205059.78</v>
      </c>
      <c r="N252" s="114"/>
      <c r="O252" s="114"/>
      <c r="P252" s="114"/>
      <c r="Q252" s="92">
        <f t="shared" si="8"/>
        <v>304903.87999999989</v>
      </c>
      <c r="R252" s="93">
        <f t="shared" si="9"/>
        <v>811.43642677222022</v>
      </c>
    </row>
    <row r="253" spans="1:18" hidden="1" x14ac:dyDescent="0.55000000000000004">
      <c r="A253" s="99">
        <v>17</v>
      </c>
      <c r="B253" s="100" t="s">
        <v>62</v>
      </c>
      <c r="C253" s="100" t="s">
        <v>31</v>
      </c>
      <c r="D253" s="100" t="s">
        <v>97</v>
      </c>
      <c r="E253" s="100" t="s">
        <v>32</v>
      </c>
      <c r="F253" s="100" t="s">
        <v>178</v>
      </c>
      <c r="G253" s="100" t="s">
        <v>877</v>
      </c>
      <c r="H253" s="101">
        <v>2827</v>
      </c>
      <c r="I253" s="99">
        <v>2</v>
      </c>
      <c r="J253" s="153">
        <f>อุดรธานี!F76</f>
        <v>1124626.44</v>
      </c>
      <c r="K253" s="153">
        <f>อุดรธานี!AO76</f>
        <v>1337161.98</v>
      </c>
      <c r="L253" s="153">
        <f>อุดรธานี!AP76</f>
        <v>4444985.57</v>
      </c>
      <c r="M253" s="153">
        <f>อุดรธานี!AQ76</f>
        <v>3967843.9600000004</v>
      </c>
      <c r="N253" s="100"/>
      <c r="O253" s="100"/>
      <c r="P253" s="100"/>
      <c r="Q253" s="92">
        <f t="shared" si="8"/>
        <v>477141.60999999987</v>
      </c>
      <c r="R253" s="93">
        <f t="shared" si="9"/>
        <v>1572.3330633180051</v>
      </c>
    </row>
    <row r="254" spans="1:18" s="111" customFormat="1" hidden="1" x14ac:dyDescent="0.55000000000000004">
      <c r="A254" s="105">
        <v>4</v>
      </c>
      <c r="B254" s="106" t="s">
        <v>62</v>
      </c>
      <c r="C254" s="106"/>
      <c r="D254" s="106"/>
      <c r="E254" s="106" t="s">
        <v>75</v>
      </c>
      <c r="F254" s="106"/>
      <c r="G254" s="106" t="s">
        <v>310</v>
      </c>
      <c r="H254" s="112">
        <f>SUM(H237:H252)</f>
        <v>69579</v>
      </c>
      <c r="I254" s="105"/>
      <c r="J254" s="108">
        <f>SUM(J237:J252)</f>
        <v>8847615.7699999996</v>
      </c>
      <c r="K254" s="108">
        <f>SUM(K237:K252)</f>
        <v>12624999.389999999</v>
      </c>
      <c r="L254" s="108">
        <f>SUM(L237:L252)</f>
        <v>63292610.149999991</v>
      </c>
      <c r="M254" s="108">
        <f>SUM(M237:M252)</f>
        <v>59346021</v>
      </c>
      <c r="N254" s="106">
        <v>16</v>
      </c>
      <c r="O254" s="106">
        <v>16</v>
      </c>
      <c r="P254" s="106">
        <f>N254-O254</f>
        <v>0</v>
      </c>
      <c r="Q254" s="109">
        <f t="shared" si="8"/>
        <v>3946589.1499999911</v>
      </c>
      <c r="R254" s="110">
        <f>L254/H254</f>
        <v>909.65104629270309</v>
      </c>
    </row>
    <row r="255" spans="1:18" hidden="1" x14ac:dyDescent="0.55000000000000004">
      <c r="A255" s="99">
        <v>1</v>
      </c>
      <c r="B255" s="100" t="s">
        <v>62</v>
      </c>
      <c r="C255" s="100" t="s">
        <v>33</v>
      </c>
      <c r="D255" s="100" t="s">
        <v>111</v>
      </c>
      <c r="E255" s="100" t="s">
        <v>34</v>
      </c>
      <c r="F255" s="100" t="s">
        <v>208</v>
      </c>
      <c r="G255" s="100" t="s">
        <v>311</v>
      </c>
      <c r="H255" s="101"/>
      <c r="I255" s="99"/>
      <c r="J255" s="102"/>
      <c r="K255" s="103"/>
      <c r="L255" s="104"/>
      <c r="M255" s="104"/>
      <c r="N255" s="100"/>
      <c r="O255" s="100"/>
      <c r="P255" s="100"/>
    </row>
    <row r="256" spans="1:18" hidden="1" x14ac:dyDescent="0.55000000000000004">
      <c r="A256" s="99">
        <v>2</v>
      </c>
      <c r="B256" s="100" t="s">
        <v>62</v>
      </c>
      <c r="C256" s="100" t="s">
        <v>33</v>
      </c>
      <c r="D256" s="100" t="s">
        <v>111</v>
      </c>
      <c r="E256" s="100" t="s">
        <v>34</v>
      </c>
      <c r="F256" s="100" t="s">
        <v>178</v>
      </c>
      <c r="G256" s="100" t="s">
        <v>878</v>
      </c>
      <c r="H256" s="101">
        <v>3712</v>
      </c>
      <c r="I256" s="99">
        <v>3</v>
      </c>
      <c r="J256" s="102">
        <f>อุดรธานี!F77</f>
        <v>167894.5</v>
      </c>
      <c r="K256" s="103">
        <f>อุดรธานี!AO77</f>
        <v>444447.7</v>
      </c>
      <c r="L256" s="104">
        <f>อุดรธานี!AP77</f>
        <v>2878712.0999999996</v>
      </c>
      <c r="M256" s="104">
        <f>อุดรธานี!AQ77</f>
        <v>2770668.6</v>
      </c>
      <c r="N256" s="100"/>
      <c r="O256" s="100"/>
      <c r="P256" s="100"/>
      <c r="Q256" s="92">
        <f t="shared" si="8"/>
        <v>108043.49999999953</v>
      </c>
      <c r="R256" s="93">
        <f t="shared" si="9"/>
        <v>775.51511314655158</v>
      </c>
    </row>
    <row r="257" spans="1:18" hidden="1" x14ac:dyDescent="0.55000000000000004">
      <c r="A257" s="99">
        <v>3</v>
      </c>
      <c r="B257" s="100" t="s">
        <v>62</v>
      </c>
      <c r="C257" s="100" t="s">
        <v>33</v>
      </c>
      <c r="D257" s="100" t="s">
        <v>111</v>
      </c>
      <c r="E257" s="100" t="s">
        <v>34</v>
      </c>
      <c r="F257" s="100" t="s">
        <v>178</v>
      </c>
      <c r="G257" s="100" t="s">
        <v>879</v>
      </c>
      <c r="H257" s="101">
        <v>4941</v>
      </c>
      <c r="I257" s="99">
        <v>4</v>
      </c>
      <c r="J257" s="102">
        <f>อุดรธานี!F78</f>
        <v>866434.17</v>
      </c>
      <c r="K257" s="103">
        <f>อุดรธานี!AO78</f>
        <v>756464.26</v>
      </c>
      <c r="L257" s="104">
        <f>อุดรธานี!AP78</f>
        <v>5301108.7200000007</v>
      </c>
      <c r="M257" s="104">
        <f>อุดรธานี!AQ78</f>
        <v>5005549.6500000004</v>
      </c>
      <c r="N257" s="100"/>
      <c r="O257" s="100"/>
      <c r="P257" s="100"/>
      <c r="Q257" s="92">
        <f t="shared" si="8"/>
        <v>295559.0700000003</v>
      </c>
      <c r="R257" s="93">
        <f t="shared" si="9"/>
        <v>1072.8817486338799</v>
      </c>
    </row>
    <row r="258" spans="1:18" hidden="1" x14ac:dyDescent="0.55000000000000004">
      <c r="A258" s="99">
        <v>4</v>
      </c>
      <c r="B258" s="100" t="s">
        <v>62</v>
      </c>
      <c r="C258" s="100" t="s">
        <v>33</v>
      </c>
      <c r="D258" s="100" t="s">
        <v>111</v>
      </c>
      <c r="E258" s="100" t="s">
        <v>34</v>
      </c>
      <c r="F258" s="100" t="s">
        <v>178</v>
      </c>
      <c r="G258" s="100" t="s">
        <v>880</v>
      </c>
      <c r="H258" s="101">
        <v>3161</v>
      </c>
      <c r="I258" s="99">
        <v>3</v>
      </c>
      <c r="J258" s="102">
        <f>อุดรธานี!F79</f>
        <v>293223.18</v>
      </c>
      <c r="K258" s="103">
        <f>อุดรธานี!AO79</f>
        <v>292036.31</v>
      </c>
      <c r="L258" s="104">
        <f>อุดรธานี!AP79</f>
        <v>3423453.9</v>
      </c>
      <c r="M258" s="104">
        <f>อุดรธานี!AQ79</f>
        <v>3358186.93</v>
      </c>
      <c r="N258" s="100"/>
      <c r="O258" s="100"/>
      <c r="P258" s="100"/>
      <c r="Q258" s="92">
        <f t="shared" si="8"/>
        <v>65266.969999999739</v>
      </c>
      <c r="R258" s="93">
        <f t="shared" si="9"/>
        <v>1083.0287567225562</v>
      </c>
    </row>
    <row r="259" spans="1:18" hidden="1" x14ac:dyDescent="0.55000000000000004">
      <c r="A259" s="99">
        <v>5</v>
      </c>
      <c r="B259" s="100" t="s">
        <v>62</v>
      </c>
      <c r="C259" s="100" t="s">
        <v>33</v>
      </c>
      <c r="D259" s="100" t="s">
        <v>111</v>
      </c>
      <c r="E259" s="100" t="s">
        <v>34</v>
      </c>
      <c r="F259" s="100" t="s">
        <v>178</v>
      </c>
      <c r="G259" s="100" t="s">
        <v>881</v>
      </c>
      <c r="H259" s="101">
        <v>6087</v>
      </c>
      <c r="I259" s="99">
        <v>5</v>
      </c>
      <c r="J259" s="102">
        <f>อุดรธานี!F80</f>
        <v>828471.78</v>
      </c>
      <c r="K259" s="103">
        <f>อุดรธานี!AO80</f>
        <v>906610.19000000006</v>
      </c>
      <c r="L259" s="104">
        <f>อุดรธานี!AP80</f>
        <v>5591170.3499999996</v>
      </c>
      <c r="M259" s="104">
        <f>อุดรธานี!AQ80</f>
        <v>4937742.05</v>
      </c>
      <c r="N259" s="100"/>
      <c r="O259" s="100"/>
      <c r="P259" s="100"/>
      <c r="Q259" s="92">
        <f t="shared" si="8"/>
        <v>653428.29999999981</v>
      </c>
      <c r="R259" s="93">
        <f t="shared" si="9"/>
        <v>918.54285362247401</v>
      </c>
    </row>
    <row r="260" spans="1:18" hidden="1" x14ac:dyDescent="0.55000000000000004">
      <c r="A260" s="99">
        <v>6</v>
      </c>
      <c r="B260" s="100" t="s">
        <v>62</v>
      </c>
      <c r="C260" s="100" t="s">
        <v>33</v>
      </c>
      <c r="D260" s="100" t="s">
        <v>111</v>
      </c>
      <c r="E260" s="100" t="s">
        <v>34</v>
      </c>
      <c r="F260" s="100" t="s">
        <v>178</v>
      </c>
      <c r="G260" s="100" t="s">
        <v>882</v>
      </c>
      <c r="H260" s="101">
        <v>3252</v>
      </c>
      <c r="I260" s="99">
        <v>3</v>
      </c>
      <c r="J260" s="102">
        <f>อุดรธานี!F81</f>
        <v>131012.73</v>
      </c>
      <c r="K260" s="103">
        <f>อุดรธานี!AO81</f>
        <v>85084.28</v>
      </c>
      <c r="L260" s="104">
        <f>อุดรธานี!AP81</f>
        <v>3475381.4699999997</v>
      </c>
      <c r="M260" s="161">
        <f>อุดรธานี!AQ81</f>
        <v>3125251.0599999996</v>
      </c>
      <c r="N260" s="100"/>
      <c r="O260" s="100"/>
      <c r="P260" s="100"/>
      <c r="Q260" s="92">
        <f t="shared" si="8"/>
        <v>350130.41000000015</v>
      </c>
      <c r="R260" s="93">
        <f t="shared" si="9"/>
        <v>1068.6904889298892</v>
      </c>
    </row>
    <row r="261" spans="1:18" hidden="1" x14ac:dyDescent="0.55000000000000004">
      <c r="A261" s="99">
        <v>7</v>
      </c>
      <c r="B261" s="100" t="s">
        <v>62</v>
      </c>
      <c r="C261" s="100" t="s">
        <v>33</v>
      </c>
      <c r="D261" s="100" t="s">
        <v>111</v>
      </c>
      <c r="E261" s="100" t="s">
        <v>34</v>
      </c>
      <c r="F261" s="100" t="s">
        <v>178</v>
      </c>
      <c r="G261" s="100" t="s">
        <v>883</v>
      </c>
      <c r="H261" s="101">
        <v>2430</v>
      </c>
      <c r="I261" s="99">
        <v>2</v>
      </c>
      <c r="J261" s="102">
        <f>อุดรธานี!F82</f>
        <v>384426.87</v>
      </c>
      <c r="K261" s="103">
        <f>อุดรธานี!AO82</f>
        <v>523894.65</v>
      </c>
      <c r="L261" s="104">
        <f>อุดรธานี!AP82</f>
        <v>2880310.06</v>
      </c>
      <c r="M261" s="104">
        <f>อุดรธานี!AQ82</f>
        <v>2900230.5000000005</v>
      </c>
      <c r="N261" s="100"/>
      <c r="O261" s="100"/>
      <c r="P261" s="100"/>
      <c r="Q261" s="92">
        <f t="shared" si="8"/>
        <v>-19920.44000000041</v>
      </c>
      <c r="R261" s="93">
        <f t="shared" si="9"/>
        <v>1185.3127818930041</v>
      </c>
    </row>
    <row r="262" spans="1:18" hidden="1" x14ac:dyDescent="0.55000000000000004">
      <c r="A262" s="99">
        <v>8</v>
      </c>
      <c r="B262" s="100" t="s">
        <v>62</v>
      </c>
      <c r="C262" s="100" t="s">
        <v>33</v>
      </c>
      <c r="D262" s="100" t="s">
        <v>111</v>
      </c>
      <c r="E262" s="100" t="s">
        <v>34</v>
      </c>
      <c r="F262" s="100" t="s">
        <v>178</v>
      </c>
      <c r="G262" s="100" t="s">
        <v>884</v>
      </c>
      <c r="H262" s="101">
        <v>2703</v>
      </c>
      <c r="I262" s="99">
        <v>2</v>
      </c>
      <c r="J262" s="102">
        <f>อุดรธานี!F83</f>
        <v>443218.95</v>
      </c>
      <c r="K262" s="103">
        <f>อุดรธานี!AO83</f>
        <v>361143.25000000012</v>
      </c>
      <c r="L262" s="104">
        <f>อุดรธานี!AP83</f>
        <v>3728477.42</v>
      </c>
      <c r="M262" s="104">
        <f>อุดรธานี!AQ83</f>
        <v>3614563.85</v>
      </c>
      <c r="N262" s="100"/>
      <c r="O262" s="100"/>
      <c r="P262" s="100"/>
      <c r="Q262" s="92">
        <f t="shared" ref="Q262:Q325" si="10">L262-M262</f>
        <v>113913.56999999983</v>
      </c>
      <c r="R262" s="93">
        <f t="shared" ref="R262:R325" si="11">L262/H262</f>
        <v>1379.3849130595634</v>
      </c>
    </row>
    <row r="263" spans="1:18" hidden="1" x14ac:dyDescent="0.55000000000000004">
      <c r="A263" s="99">
        <v>9</v>
      </c>
      <c r="B263" s="100" t="s">
        <v>62</v>
      </c>
      <c r="C263" s="100" t="s">
        <v>33</v>
      </c>
      <c r="D263" s="100" t="s">
        <v>111</v>
      </c>
      <c r="E263" s="100" t="s">
        <v>34</v>
      </c>
      <c r="F263" s="100" t="s">
        <v>178</v>
      </c>
      <c r="G263" s="100" t="s">
        <v>885</v>
      </c>
      <c r="H263" s="101">
        <v>1657</v>
      </c>
      <c r="I263" s="99">
        <v>2</v>
      </c>
      <c r="J263" s="102">
        <f>อุดรธานี!F84</f>
        <v>120520.16</v>
      </c>
      <c r="K263" s="103">
        <f>อุดรธานี!AO84</f>
        <v>61580.679999999993</v>
      </c>
      <c r="L263" s="104">
        <f>อุดรธานี!AP84</f>
        <v>2464035.4900000002</v>
      </c>
      <c r="M263" s="161">
        <f>อุดรธานี!AQ84</f>
        <v>2320102.83</v>
      </c>
      <c r="N263" s="100"/>
      <c r="O263" s="100"/>
      <c r="P263" s="100"/>
      <c r="Q263" s="92">
        <f t="shared" si="10"/>
        <v>143932.66000000015</v>
      </c>
      <c r="R263" s="93">
        <f t="shared" si="11"/>
        <v>1487.0461617380811</v>
      </c>
    </row>
    <row r="264" spans="1:18" hidden="1" x14ac:dyDescent="0.55000000000000004">
      <c r="A264" s="99">
        <v>10</v>
      </c>
      <c r="B264" s="100" t="s">
        <v>62</v>
      </c>
      <c r="C264" s="100" t="s">
        <v>33</v>
      </c>
      <c r="D264" s="100" t="s">
        <v>111</v>
      </c>
      <c r="E264" s="100" t="s">
        <v>34</v>
      </c>
      <c r="F264" s="100" t="s">
        <v>178</v>
      </c>
      <c r="G264" s="100" t="s">
        <v>886</v>
      </c>
      <c r="H264" s="101">
        <v>2487</v>
      </c>
      <c r="I264" s="99">
        <v>2</v>
      </c>
      <c r="J264" s="102">
        <f>อุดรธานี!F85</f>
        <v>228532.83</v>
      </c>
      <c r="K264" s="103">
        <f>อุดรธานี!AO85</f>
        <v>232019.97999999998</v>
      </c>
      <c r="L264" s="104">
        <f>อุดรธานี!AP85</f>
        <v>2805591.7199999997</v>
      </c>
      <c r="M264" s="104">
        <f>อุดรธานี!AQ85</f>
        <v>2845600.24</v>
      </c>
      <c r="N264" s="100"/>
      <c r="O264" s="100"/>
      <c r="P264" s="100"/>
      <c r="Q264" s="92">
        <f t="shared" si="10"/>
        <v>-40008.520000000484</v>
      </c>
      <c r="R264" s="93">
        <f t="shared" si="11"/>
        <v>1128.1028226779251</v>
      </c>
    </row>
    <row r="265" spans="1:18" s="111" customFormat="1" hidden="1" x14ac:dyDescent="0.55000000000000004">
      <c r="A265" s="105">
        <v>5</v>
      </c>
      <c r="B265" s="106" t="s">
        <v>62</v>
      </c>
      <c r="C265" s="106"/>
      <c r="D265" s="106"/>
      <c r="E265" s="106" t="s">
        <v>75</v>
      </c>
      <c r="F265" s="106"/>
      <c r="G265" s="106" t="s">
        <v>312</v>
      </c>
      <c r="H265" s="112">
        <f>SUM(H247:H263)</f>
        <v>125078</v>
      </c>
      <c r="I265" s="105"/>
      <c r="J265" s="108">
        <f>SUM(J255:J264)</f>
        <v>3463735.1700000004</v>
      </c>
      <c r="K265" s="108">
        <f>SUM(K255:K264)</f>
        <v>3663281.3</v>
      </c>
      <c r="L265" s="108">
        <f>SUM(L255:L264)</f>
        <v>32548241.229999997</v>
      </c>
      <c r="M265" s="108">
        <f>SUM(M255:M264)</f>
        <v>30877895.710000001</v>
      </c>
      <c r="N265" s="106">
        <v>9</v>
      </c>
      <c r="O265" s="106">
        <v>9</v>
      </c>
      <c r="P265" s="106">
        <f>N265-O265</f>
        <v>0</v>
      </c>
      <c r="Q265" s="109">
        <f t="shared" si="10"/>
        <v>1670345.5199999958</v>
      </c>
      <c r="R265" s="110">
        <f>L265/H265</f>
        <v>260.22355034458496</v>
      </c>
    </row>
    <row r="266" spans="1:18" hidden="1" x14ac:dyDescent="0.55000000000000004">
      <c r="A266" s="99">
        <v>1</v>
      </c>
      <c r="B266" s="100" t="s">
        <v>62</v>
      </c>
      <c r="C266" s="100" t="s">
        <v>313</v>
      </c>
      <c r="D266" s="100" t="s">
        <v>118</v>
      </c>
      <c r="E266" s="100" t="s">
        <v>44</v>
      </c>
      <c r="F266" s="100" t="s">
        <v>208</v>
      </c>
      <c r="G266" s="100" t="s">
        <v>314</v>
      </c>
      <c r="H266" s="101"/>
      <c r="I266" s="99"/>
      <c r="J266" s="102"/>
      <c r="K266" s="103"/>
      <c r="L266" s="104"/>
      <c r="M266" s="104"/>
      <c r="N266" s="100"/>
      <c r="O266" s="100"/>
      <c r="P266" s="100"/>
    </row>
    <row r="267" spans="1:18" hidden="1" x14ac:dyDescent="0.55000000000000004">
      <c r="A267" s="99">
        <v>2</v>
      </c>
      <c r="B267" s="100" t="s">
        <v>62</v>
      </c>
      <c r="C267" s="100" t="s">
        <v>313</v>
      </c>
      <c r="D267" s="100" t="s">
        <v>118</v>
      </c>
      <c r="E267" s="100" t="s">
        <v>44</v>
      </c>
      <c r="F267" s="100" t="s">
        <v>178</v>
      </c>
      <c r="G267" s="100" t="s">
        <v>887</v>
      </c>
      <c r="H267" s="101">
        <v>3840</v>
      </c>
      <c r="I267" s="99">
        <v>3</v>
      </c>
      <c r="J267" s="102">
        <f>อุดรธานี!F86</f>
        <v>493512.76</v>
      </c>
      <c r="K267" s="103">
        <f>อุดรธานี!AO86</f>
        <v>539335.44999999995</v>
      </c>
      <c r="L267" s="104">
        <f>อุดรธานี!AP86</f>
        <v>3362209.3099999996</v>
      </c>
      <c r="M267" s="104">
        <f>อุดรธานี!AQ86</f>
        <v>3976527.2800000003</v>
      </c>
      <c r="N267" s="100"/>
      <c r="O267" s="100"/>
      <c r="P267" s="100"/>
      <c r="Q267" s="92">
        <f t="shared" si="10"/>
        <v>-614317.97000000067</v>
      </c>
      <c r="R267" s="93">
        <f t="shared" si="11"/>
        <v>875.57534114583325</v>
      </c>
    </row>
    <row r="268" spans="1:18" hidden="1" x14ac:dyDescent="0.55000000000000004">
      <c r="A268" s="99">
        <v>3</v>
      </c>
      <c r="B268" s="100" t="s">
        <v>62</v>
      </c>
      <c r="C268" s="100" t="s">
        <v>313</v>
      </c>
      <c r="D268" s="100" t="s">
        <v>118</v>
      </c>
      <c r="E268" s="100" t="s">
        <v>44</v>
      </c>
      <c r="F268" s="100" t="s">
        <v>178</v>
      </c>
      <c r="G268" s="100" t="s">
        <v>888</v>
      </c>
      <c r="H268" s="101">
        <v>7884</v>
      </c>
      <c r="I268" s="99">
        <v>5</v>
      </c>
      <c r="J268" s="102">
        <f>อุดรธานี!F87</f>
        <v>1838227.38</v>
      </c>
      <c r="K268" s="103">
        <f>อุดรธานี!AO87</f>
        <v>1800436.1199999999</v>
      </c>
      <c r="L268" s="104">
        <f>อุดรธานี!AP87</f>
        <v>4741782.4499999993</v>
      </c>
      <c r="M268" s="104">
        <f>อุดรธานี!AQ87</f>
        <v>5110608.21</v>
      </c>
      <c r="N268" s="100"/>
      <c r="O268" s="100"/>
      <c r="P268" s="100"/>
      <c r="Q268" s="92">
        <f t="shared" si="10"/>
        <v>-368825.76000000071</v>
      </c>
      <c r="R268" s="93">
        <f t="shared" si="11"/>
        <v>601.44374048706231</v>
      </c>
    </row>
    <row r="269" spans="1:18" hidden="1" x14ac:dyDescent="0.55000000000000004">
      <c r="A269" s="99">
        <v>4</v>
      </c>
      <c r="B269" s="100" t="s">
        <v>62</v>
      </c>
      <c r="C269" s="100" t="s">
        <v>313</v>
      </c>
      <c r="D269" s="100" t="s">
        <v>118</v>
      </c>
      <c r="E269" s="100" t="s">
        <v>44</v>
      </c>
      <c r="F269" s="100" t="s">
        <v>178</v>
      </c>
      <c r="G269" s="100" t="s">
        <v>889</v>
      </c>
      <c r="H269" s="101">
        <v>7845</v>
      </c>
      <c r="I269" s="99">
        <v>5</v>
      </c>
      <c r="J269" s="102">
        <f>อุดรธานี!F88</f>
        <v>1295773.6000000001</v>
      </c>
      <c r="K269" s="103">
        <f>อุดรธานี!AO88</f>
        <v>1204670.29</v>
      </c>
      <c r="L269" s="104">
        <f>อุดรธานี!AP88</f>
        <v>3981219.1399999997</v>
      </c>
      <c r="M269" s="104">
        <f>อุดรธานี!AQ88</f>
        <v>4152018.1100000003</v>
      </c>
      <c r="N269" s="100"/>
      <c r="O269" s="100"/>
      <c r="P269" s="100"/>
      <c r="Q269" s="92">
        <f t="shared" si="10"/>
        <v>-170798.97000000067</v>
      </c>
      <c r="R269" s="93">
        <f t="shared" si="11"/>
        <v>507.48491268323767</v>
      </c>
    </row>
    <row r="270" spans="1:18" hidden="1" x14ac:dyDescent="0.55000000000000004">
      <c r="A270" s="99">
        <v>5</v>
      </c>
      <c r="B270" s="100" t="s">
        <v>62</v>
      </c>
      <c r="C270" s="100" t="s">
        <v>313</v>
      </c>
      <c r="D270" s="100" t="s">
        <v>118</v>
      </c>
      <c r="E270" s="100" t="s">
        <v>44</v>
      </c>
      <c r="F270" s="100" t="s">
        <v>178</v>
      </c>
      <c r="G270" s="100" t="s">
        <v>890</v>
      </c>
      <c r="H270" s="101">
        <v>6347</v>
      </c>
      <c r="I270" s="99">
        <v>5</v>
      </c>
      <c r="J270" s="102">
        <f>อุดรธานี!F89</f>
        <v>1367100.91</v>
      </c>
      <c r="K270" s="103">
        <f>อุดรธานี!AO89</f>
        <v>1507109.3599999999</v>
      </c>
      <c r="L270" s="104">
        <f>อุดรธานี!AP89</f>
        <v>4802629.37</v>
      </c>
      <c r="M270" s="104">
        <f>อุดรธานี!AQ89</f>
        <v>4868701.17</v>
      </c>
      <c r="N270" s="100"/>
      <c r="O270" s="100"/>
      <c r="P270" s="100"/>
      <c r="Q270" s="92">
        <f t="shared" si="10"/>
        <v>-66071.799999999814</v>
      </c>
      <c r="R270" s="93">
        <f t="shared" si="11"/>
        <v>756.67707105719239</v>
      </c>
    </row>
    <row r="271" spans="1:18" hidden="1" x14ac:dyDescent="0.55000000000000004">
      <c r="A271" s="99">
        <v>6</v>
      </c>
      <c r="B271" s="100" t="s">
        <v>62</v>
      </c>
      <c r="C271" s="100" t="s">
        <v>313</v>
      </c>
      <c r="D271" s="100" t="s">
        <v>118</v>
      </c>
      <c r="E271" s="100" t="s">
        <v>44</v>
      </c>
      <c r="F271" s="100" t="s">
        <v>178</v>
      </c>
      <c r="G271" s="100" t="s">
        <v>891</v>
      </c>
      <c r="H271" s="101">
        <v>4084</v>
      </c>
      <c r="I271" s="99">
        <v>3</v>
      </c>
      <c r="J271" s="102">
        <f>อุดรธานี!F90</f>
        <v>990282.99</v>
      </c>
      <c r="K271" s="103">
        <f>อุดรธานี!AO90</f>
        <v>1163840.94</v>
      </c>
      <c r="L271" s="104">
        <f>อุดรธานี!AP90</f>
        <v>2289917.7199999997</v>
      </c>
      <c r="M271" s="104">
        <f>อุดรธานี!AQ90</f>
        <v>2144805.46</v>
      </c>
      <c r="N271" s="100"/>
      <c r="O271" s="100"/>
      <c r="P271" s="100"/>
      <c r="Q271" s="92">
        <f t="shared" si="10"/>
        <v>145112.25999999978</v>
      </c>
      <c r="R271" s="93">
        <f t="shared" si="11"/>
        <v>560.7046327130264</v>
      </c>
    </row>
    <row r="272" spans="1:18" hidden="1" x14ac:dyDescent="0.55000000000000004">
      <c r="A272" s="99">
        <v>7</v>
      </c>
      <c r="B272" s="100" t="s">
        <v>62</v>
      </c>
      <c r="C272" s="100" t="s">
        <v>313</v>
      </c>
      <c r="D272" s="100" t="s">
        <v>118</v>
      </c>
      <c r="E272" s="100" t="s">
        <v>44</v>
      </c>
      <c r="F272" s="100" t="s">
        <v>178</v>
      </c>
      <c r="G272" s="100" t="s">
        <v>892</v>
      </c>
      <c r="H272" s="101">
        <v>8111</v>
      </c>
      <c r="I272" s="99">
        <v>5</v>
      </c>
      <c r="J272" s="102">
        <f>อุดรธานี!F91</f>
        <v>1424837.51</v>
      </c>
      <c r="K272" s="103">
        <f>อุดรธานี!AO91</f>
        <v>1200792.48</v>
      </c>
      <c r="L272" s="104">
        <f>อุดรธานี!AP91</f>
        <v>4752390.59</v>
      </c>
      <c r="M272" s="104">
        <f>อุดรธานี!AQ91</f>
        <v>4790099.6500000004</v>
      </c>
      <c r="N272" s="100"/>
      <c r="O272" s="100"/>
      <c r="P272" s="100"/>
      <c r="Q272" s="92">
        <f t="shared" si="10"/>
        <v>-37709.060000000522</v>
      </c>
      <c r="R272" s="93">
        <f t="shared" si="11"/>
        <v>585.91919492047839</v>
      </c>
    </row>
    <row r="273" spans="1:18" hidden="1" x14ac:dyDescent="0.55000000000000004">
      <c r="A273" s="99">
        <v>8</v>
      </c>
      <c r="B273" s="100" t="s">
        <v>62</v>
      </c>
      <c r="C273" s="100" t="s">
        <v>313</v>
      </c>
      <c r="D273" s="100" t="s">
        <v>118</v>
      </c>
      <c r="E273" s="100" t="s">
        <v>44</v>
      </c>
      <c r="F273" s="100" t="s">
        <v>178</v>
      </c>
      <c r="G273" s="100" t="s">
        <v>893</v>
      </c>
      <c r="H273" s="101">
        <v>4084</v>
      </c>
      <c r="I273" s="99">
        <v>3</v>
      </c>
      <c r="J273" s="102">
        <f>อุดรธานี!F92</f>
        <v>581652.05000000005</v>
      </c>
      <c r="K273" s="103">
        <f>อุดรธานี!AO92</f>
        <v>460225.00000000006</v>
      </c>
      <c r="L273" s="104">
        <f>อุดรธานี!AP92</f>
        <v>3420238.61</v>
      </c>
      <c r="M273" s="104">
        <f>อุดรธานี!AQ92</f>
        <v>3608151.2600000002</v>
      </c>
      <c r="N273" s="100"/>
      <c r="O273" s="100"/>
      <c r="P273" s="100"/>
      <c r="Q273" s="92">
        <f t="shared" si="10"/>
        <v>-187912.65000000037</v>
      </c>
      <c r="R273" s="93">
        <f t="shared" si="11"/>
        <v>837.47272526934375</v>
      </c>
    </row>
    <row r="274" spans="1:18" hidden="1" x14ac:dyDescent="0.55000000000000004">
      <c r="A274" s="99">
        <v>9</v>
      </c>
      <c r="B274" s="100" t="s">
        <v>62</v>
      </c>
      <c r="C274" s="100" t="s">
        <v>313</v>
      </c>
      <c r="D274" s="100" t="s">
        <v>118</v>
      </c>
      <c r="E274" s="100" t="s">
        <v>44</v>
      </c>
      <c r="F274" s="100" t="s">
        <v>178</v>
      </c>
      <c r="G274" s="100" t="s">
        <v>894</v>
      </c>
      <c r="H274" s="101">
        <v>6194</v>
      </c>
      <c r="I274" s="99">
        <v>5</v>
      </c>
      <c r="J274" s="102">
        <f>อุดรธานี!F93</f>
        <v>860196.86</v>
      </c>
      <c r="K274" s="103">
        <f>อุดรธานี!AO93</f>
        <v>805872.69000000006</v>
      </c>
      <c r="L274" s="104">
        <f>อุดรธานี!AP93</f>
        <v>5199665.3900000006</v>
      </c>
      <c r="M274" s="104">
        <f>อุดรธานี!AQ93</f>
        <v>4663448.42</v>
      </c>
      <c r="N274" s="100"/>
      <c r="O274" s="100"/>
      <c r="P274" s="100"/>
      <c r="Q274" s="92">
        <f t="shared" si="10"/>
        <v>536216.97000000067</v>
      </c>
      <c r="R274" s="93">
        <f t="shared" si="11"/>
        <v>839.46809654504364</v>
      </c>
    </row>
    <row r="275" spans="1:18" hidden="1" x14ac:dyDescent="0.55000000000000004">
      <c r="A275" s="99">
        <v>10</v>
      </c>
      <c r="B275" s="100" t="s">
        <v>62</v>
      </c>
      <c r="C275" s="100" t="s">
        <v>313</v>
      </c>
      <c r="D275" s="100" t="s">
        <v>118</v>
      </c>
      <c r="E275" s="100" t="s">
        <v>44</v>
      </c>
      <c r="F275" s="100" t="s">
        <v>178</v>
      </c>
      <c r="G275" s="100" t="s">
        <v>895</v>
      </c>
      <c r="H275" s="101">
        <v>4841</v>
      </c>
      <c r="I275" s="99">
        <v>4</v>
      </c>
      <c r="J275" s="102">
        <f>อุดรธานี!F94</f>
        <v>732219.32</v>
      </c>
      <c r="K275" s="103">
        <f>อุดรธานี!AO94</f>
        <v>306706.87</v>
      </c>
      <c r="L275" s="104">
        <f>อุดรธานี!AP94</f>
        <v>3940882.96</v>
      </c>
      <c r="M275" s="104">
        <f>อุดรธานี!AQ94</f>
        <v>4119196.02</v>
      </c>
      <c r="N275" s="100"/>
      <c r="O275" s="100"/>
      <c r="P275" s="100"/>
      <c r="Q275" s="92">
        <f t="shared" si="10"/>
        <v>-178313.06000000006</v>
      </c>
      <c r="R275" s="93">
        <f t="shared" si="11"/>
        <v>814.06382152447839</v>
      </c>
    </row>
    <row r="276" spans="1:18" hidden="1" x14ac:dyDescent="0.55000000000000004">
      <c r="A276" s="99">
        <v>11</v>
      </c>
      <c r="B276" s="100" t="s">
        <v>62</v>
      </c>
      <c r="C276" s="100" t="s">
        <v>313</v>
      </c>
      <c r="D276" s="100" t="s">
        <v>118</v>
      </c>
      <c r="E276" s="100" t="s">
        <v>44</v>
      </c>
      <c r="F276" s="100" t="s">
        <v>178</v>
      </c>
      <c r="G276" s="100" t="s">
        <v>896</v>
      </c>
      <c r="H276" s="101">
        <v>6531</v>
      </c>
      <c r="I276" s="99">
        <v>5</v>
      </c>
      <c r="J276" s="102">
        <f>อุดรธานี!F95</f>
        <v>453367.47</v>
      </c>
      <c r="K276" s="103">
        <f>อุดรธานี!AO95</f>
        <v>424368.79999999993</v>
      </c>
      <c r="L276" s="104">
        <f>อุดรธานี!AP95</f>
        <v>4303226.6899999995</v>
      </c>
      <c r="M276" s="104">
        <f>อุดรธานี!AQ95</f>
        <v>4477691.71</v>
      </c>
      <c r="N276" s="100"/>
      <c r="O276" s="100"/>
      <c r="P276" s="100"/>
      <c r="Q276" s="92">
        <f t="shared" si="10"/>
        <v>-174465.02000000048</v>
      </c>
      <c r="R276" s="93">
        <f t="shared" si="11"/>
        <v>658.89246516613071</v>
      </c>
    </row>
    <row r="277" spans="1:18" hidden="1" x14ac:dyDescent="0.55000000000000004">
      <c r="A277" s="99">
        <v>12</v>
      </c>
      <c r="B277" s="100" t="s">
        <v>62</v>
      </c>
      <c r="C277" s="100" t="s">
        <v>313</v>
      </c>
      <c r="D277" s="100" t="s">
        <v>118</v>
      </c>
      <c r="E277" s="100" t="s">
        <v>44</v>
      </c>
      <c r="F277" s="100" t="s">
        <v>178</v>
      </c>
      <c r="G277" s="100" t="s">
        <v>897</v>
      </c>
      <c r="H277" s="101">
        <v>4091</v>
      </c>
      <c r="I277" s="99">
        <v>3</v>
      </c>
      <c r="J277" s="102">
        <f>อุดรธานี!F96</f>
        <v>545954.44999999995</v>
      </c>
      <c r="K277" s="103">
        <f>อุดรธานี!AO96</f>
        <v>549286.7699999999</v>
      </c>
      <c r="L277" s="104">
        <f>อุดรธานี!AP96</f>
        <v>3937799.4</v>
      </c>
      <c r="M277" s="104">
        <f>อุดรธานี!AQ96</f>
        <v>3850803.88</v>
      </c>
      <c r="N277" s="100"/>
      <c r="O277" s="100"/>
      <c r="P277" s="100"/>
      <c r="Q277" s="92">
        <f t="shared" si="10"/>
        <v>86995.520000000019</v>
      </c>
      <c r="R277" s="93">
        <f t="shared" si="11"/>
        <v>962.55179662674163</v>
      </c>
    </row>
    <row r="278" spans="1:18" hidden="1" x14ac:dyDescent="0.55000000000000004">
      <c r="A278" s="99">
        <v>13</v>
      </c>
      <c r="B278" s="100" t="s">
        <v>62</v>
      </c>
      <c r="C278" s="100" t="s">
        <v>313</v>
      </c>
      <c r="D278" s="100" t="s">
        <v>118</v>
      </c>
      <c r="E278" s="100" t="s">
        <v>44</v>
      </c>
      <c r="F278" s="100" t="s">
        <v>178</v>
      </c>
      <c r="G278" s="100" t="s">
        <v>898</v>
      </c>
      <c r="H278" s="101">
        <v>5373</v>
      </c>
      <c r="I278" s="99">
        <v>4</v>
      </c>
      <c r="J278" s="102">
        <f>อุดรธานี!F97</f>
        <v>322928.5</v>
      </c>
      <c r="K278" s="103">
        <f>อุดรธานี!AO97</f>
        <v>241447.89</v>
      </c>
      <c r="L278" s="104">
        <f>อุดรธานี!AP97</f>
        <v>3159813.16</v>
      </c>
      <c r="M278" s="104">
        <f>อุดรธานี!AQ97</f>
        <v>3413517.31</v>
      </c>
      <c r="N278" s="100"/>
      <c r="O278" s="100"/>
      <c r="P278" s="100"/>
      <c r="Q278" s="92">
        <f t="shared" si="10"/>
        <v>-253704.14999999991</v>
      </c>
      <c r="R278" s="93">
        <f t="shared" si="11"/>
        <v>588.09104038712087</v>
      </c>
    </row>
    <row r="279" spans="1:18" hidden="1" x14ac:dyDescent="0.55000000000000004">
      <c r="A279" s="99">
        <v>14</v>
      </c>
      <c r="B279" s="100" t="s">
        <v>62</v>
      </c>
      <c r="C279" s="100" t="s">
        <v>313</v>
      </c>
      <c r="D279" s="100" t="s">
        <v>118</v>
      </c>
      <c r="E279" s="100" t="s">
        <v>44</v>
      </c>
      <c r="F279" s="100" t="s">
        <v>178</v>
      </c>
      <c r="G279" s="100" t="s">
        <v>899</v>
      </c>
      <c r="H279" s="101">
        <v>4225</v>
      </c>
      <c r="I279" s="99">
        <v>3</v>
      </c>
      <c r="J279" s="102">
        <f>อุดรธานี!F98</f>
        <v>691142.46</v>
      </c>
      <c r="K279" s="103">
        <f>อุดรธานี!AO98</f>
        <v>806844.33</v>
      </c>
      <c r="L279" s="104">
        <f>อุดรธานี!AP98</f>
        <v>6545047.0300000003</v>
      </c>
      <c r="M279" s="104">
        <f>อุดรธานี!AQ98</f>
        <v>4340805.38</v>
      </c>
      <c r="N279" s="100"/>
      <c r="O279" s="100"/>
      <c r="P279" s="100"/>
      <c r="Q279" s="92">
        <f t="shared" si="10"/>
        <v>2204241.6500000004</v>
      </c>
      <c r="R279" s="93">
        <f t="shared" si="11"/>
        <v>1549.1235573964498</v>
      </c>
    </row>
    <row r="280" spans="1:18" hidden="1" x14ac:dyDescent="0.55000000000000004">
      <c r="A280" s="99">
        <v>15</v>
      </c>
      <c r="B280" s="100" t="s">
        <v>62</v>
      </c>
      <c r="C280" s="100" t="s">
        <v>313</v>
      </c>
      <c r="D280" s="100" t="s">
        <v>118</v>
      </c>
      <c r="E280" s="100" t="s">
        <v>44</v>
      </c>
      <c r="F280" s="100" t="s">
        <v>178</v>
      </c>
      <c r="G280" s="100" t="s">
        <v>900</v>
      </c>
      <c r="H280" s="101">
        <v>3361</v>
      </c>
      <c r="I280" s="99">
        <v>3</v>
      </c>
      <c r="J280" s="102">
        <f>อุดรธานี!F99</f>
        <v>529086.31000000006</v>
      </c>
      <c r="K280" s="103">
        <f>อุดรธานี!AO99</f>
        <v>383173.95</v>
      </c>
      <c r="L280" s="104">
        <f>อุดรธานี!AP99</f>
        <v>2524056.66</v>
      </c>
      <c r="M280" s="104">
        <f>อุดรธานี!AQ99</f>
        <v>2578145.3200000003</v>
      </c>
      <c r="N280" s="100"/>
      <c r="O280" s="100"/>
      <c r="P280" s="100"/>
      <c r="Q280" s="92">
        <f t="shared" si="10"/>
        <v>-54088.660000000149</v>
      </c>
      <c r="R280" s="93">
        <f t="shared" si="11"/>
        <v>750.98383219279981</v>
      </c>
    </row>
    <row r="281" spans="1:18" s="111" customFormat="1" hidden="1" x14ac:dyDescent="0.55000000000000004">
      <c r="A281" s="105">
        <v>6</v>
      </c>
      <c r="B281" s="106" t="s">
        <v>62</v>
      </c>
      <c r="C281" s="106"/>
      <c r="D281" s="106"/>
      <c r="E281" s="106" t="s">
        <v>75</v>
      </c>
      <c r="F281" s="106"/>
      <c r="G281" s="106" t="s">
        <v>315</v>
      </c>
      <c r="H281" s="112">
        <f>SUM(H266:H280)</f>
        <v>76811</v>
      </c>
      <c r="I281" s="105"/>
      <c r="J281" s="108">
        <f>SUM(J266:J280)</f>
        <v>12126282.569999998</v>
      </c>
      <c r="K281" s="108">
        <f>SUM(K266:K280)</f>
        <v>11394110.939999999</v>
      </c>
      <c r="L281" s="108">
        <f>SUM(L266:L280)</f>
        <v>56960878.479999989</v>
      </c>
      <c r="M281" s="108">
        <f>SUM(M266:M280)</f>
        <v>56094519.180000015</v>
      </c>
      <c r="N281" s="106">
        <v>14</v>
      </c>
      <c r="O281" s="106">
        <v>14</v>
      </c>
      <c r="P281" s="106">
        <f>N281-O281</f>
        <v>0</v>
      </c>
      <c r="Q281" s="109">
        <f t="shared" si="10"/>
        <v>866359.29999997467</v>
      </c>
      <c r="R281" s="110">
        <f>L281/H281</f>
        <v>741.5718904844357</v>
      </c>
    </row>
    <row r="282" spans="1:18" hidden="1" x14ac:dyDescent="0.55000000000000004">
      <c r="A282" s="99">
        <v>1</v>
      </c>
      <c r="B282" s="100" t="s">
        <v>62</v>
      </c>
      <c r="C282" s="100" t="s">
        <v>316</v>
      </c>
      <c r="D282" s="100" t="s">
        <v>124</v>
      </c>
      <c r="E282" s="100" t="s">
        <v>45</v>
      </c>
      <c r="F282" s="100" t="s">
        <v>208</v>
      </c>
      <c r="G282" s="100" t="s">
        <v>317</v>
      </c>
      <c r="H282" s="101"/>
      <c r="I282" s="99"/>
      <c r="J282" s="102"/>
      <c r="K282" s="103"/>
      <c r="L282" s="104"/>
      <c r="M282" s="104"/>
      <c r="N282" s="100"/>
      <c r="O282" s="100"/>
      <c r="P282" s="100"/>
    </row>
    <row r="283" spans="1:18" hidden="1" x14ac:dyDescent="0.55000000000000004">
      <c r="A283" s="99">
        <v>2</v>
      </c>
      <c r="B283" s="100" t="s">
        <v>62</v>
      </c>
      <c r="C283" s="100" t="s">
        <v>316</v>
      </c>
      <c r="D283" s="100" t="s">
        <v>124</v>
      </c>
      <c r="E283" s="100" t="s">
        <v>45</v>
      </c>
      <c r="F283" s="100" t="s">
        <v>178</v>
      </c>
      <c r="G283" s="100" t="s">
        <v>901</v>
      </c>
      <c r="H283" s="101">
        <v>2519</v>
      </c>
      <c r="I283" s="99">
        <v>2</v>
      </c>
      <c r="J283" s="102">
        <f>อุดรธานี!F100</f>
        <v>329417.3</v>
      </c>
      <c r="K283" s="103">
        <f>อุดรธานี!AO100</f>
        <v>599897.06999999995</v>
      </c>
      <c r="L283" s="104">
        <f>อุดรธานี!AP100</f>
        <v>2313157.2999999998</v>
      </c>
      <c r="M283" s="104">
        <f>อุดรธานี!AQ100</f>
        <v>2427075.8099999996</v>
      </c>
      <c r="N283" s="100"/>
      <c r="O283" s="100"/>
      <c r="P283" s="100"/>
      <c r="Q283" s="92">
        <f t="shared" si="10"/>
        <v>-113918.50999999978</v>
      </c>
      <c r="R283" s="93">
        <f t="shared" si="11"/>
        <v>918.2839618896387</v>
      </c>
    </row>
    <row r="284" spans="1:18" hidden="1" x14ac:dyDescent="0.55000000000000004">
      <c r="A284" s="99">
        <v>3</v>
      </c>
      <c r="B284" s="100" t="s">
        <v>62</v>
      </c>
      <c r="C284" s="100" t="s">
        <v>316</v>
      </c>
      <c r="D284" s="100" t="s">
        <v>124</v>
      </c>
      <c r="E284" s="100" t="s">
        <v>45</v>
      </c>
      <c r="F284" s="100" t="s">
        <v>178</v>
      </c>
      <c r="G284" s="100" t="s">
        <v>902</v>
      </c>
      <c r="H284" s="101">
        <v>5267</v>
      </c>
      <c r="I284" s="99">
        <v>4</v>
      </c>
      <c r="J284" s="102">
        <f>อุดรธานี!F101</f>
        <v>466394.82</v>
      </c>
      <c r="K284" s="103">
        <f>อุดรธานี!AO101</f>
        <v>680037.16999999993</v>
      </c>
      <c r="L284" s="104">
        <f>อุดรธานี!AP101</f>
        <v>3832050.36</v>
      </c>
      <c r="M284" s="104">
        <f>อุดรธานี!AQ101</f>
        <v>3520914.02</v>
      </c>
      <c r="N284" s="100"/>
      <c r="O284" s="100"/>
      <c r="P284" s="100"/>
      <c r="Q284" s="92">
        <f t="shared" si="10"/>
        <v>311136.33999999985</v>
      </c>
      <c r="R284" s="93">
        <f t="shared" si="11"/>
        <v>727.55845073096634</v>
      </c>
    </row>
    <row r="285" spans="1:18" hidden="1" x14ac:dyDescent="0.55000000000000004">
      <c r="A285" s="99">
        <v>4</v>
      </c>
      <c r="B285" s="100" t="s">
        <v>62</v>
      </c>
      <c r="C285" s="100" t="s">
        <v>316</v>
      </c>
      <c r="D285" s="100" t="s">
        <v>124</v>
      </c>
      <c r="E285" s="100" t="s">
        <v>45</v>
      </c>
      <c r="F285" s="100" t="s">
        <v>178</v>
      </c>
      <c r="G285" s="100" t="s">
        <v>903</v>
      </c>
      <c r="H285" s="101">
        <v>2857</v>
      </c>
      <c r="I285" s="99">
        <v>2</v>
      </c>
      <c r="J285" s="102">
        <f>อุดรธานี!F102</f>
        <v>232525.83</v>
      </c>
      <c r="K285" s="103">
        <f>อุดรธานี!AO102</f>
        <v>480508.22</v>
      </c>
      <c r="L285" s="104">
        <f>อุดรธานี!AP102</f>
        <v>2890422.17</v>
      </c>
      <c r="M285" s="104">
        <f>อุดรธานี!AQ102</f>
        <v>2531720.7199999997</v>
      </c>
      <c r="N285" s="100"/>
      <c r="O285" s="100"/>
      <c r="P285" s="100"/>
      <c r="Q285" s="92">
        <f t="shared" si="10"/>
        <v>358701.45000000019</v>
      </c>
      <c r="R285" s="93">
        <f t="shared" si="11"/>
        <v>1011.6983444172208</v>
      </c>
    </row>
    <row r="286" spans="1:18" hidden="1" x14ac:dyDescent="0.55000000000000004">
      <c r="A286" s="99">
        <v>5</v>
      </c>
      <c r="B286" s="100" t="s">
        <v>62</v>
      </c>
      <c r="C286" s="100" t="s">
        <v>316</v>
      </c>
      <c r="D286" s="100" t="s">
        <v>124</v>
      </c>
      <c r="E286" s="100" t="s">
        <v>45</v>
      </c>
      <c r="F286" s="100" t="s">
        <v>178</v>
      </c>
      <c r="G286" s="100" t="s">
        <v>904</v>
      </c>
      <c r="H286" s="101">
        <v>3224</v>
      </c>
      <c r="I286" s="99">
        <v>3</v>
      </c>
      <c r="J286" s="102">
        <f>อุดรธานี!F103</f>
        <v>234132.2</v>
      </c>
      <c r="K286" s="103">
        <f>อุดรธานี!AO103</f>
        <v>375459.68999999994</v>
      </c>
      <c r="L286" s="104">
        <f>อุดรธานี!AP103</f>
        <v>2733960.66</v>
      </c>
      <c r="M286" s="104">
        <f>อุดรธานี!AQ103</f>
        <v>2711517.48</v>
      </c>
      <c r="N286" s="100"/>
      <c r="O286" s="100"/>
      <c r="P286" s="100"/>
      <c r="Q286" s="92">
        <f t="shared" si="10"/>
        <v>22443.180000000168</v>
      </c>
      <c r="R286" s="93">
        <f t="shared" si="11"/>
        <v>848.00268610421836</v>
      </c>
    </row>
    <row r="287" spans="1:18" hidden="1" x14ac:dyDescent="0.55000000000000004">
      <c r="A287" s="99">
        <v>6</v>
      </c>
      <c r="B287" s="100" t="s">
        <v>62</v>
      </c>
      <c r="C287" s="100" t="s">
        <v>316</v>
      </c>
      <c r="D287" s="100" t="s">
        <v>124</v>
      </c>
      <c r="E287" s="100" t="s">
        <v>45</v>
      </c>
      <c r="F287" s="100" t="s">
        <v>178</v>
      </c>
      <c r="G287" s="100" t="s">
        <v>905</v>
      </c>
      <c r="H287" s="101">
        <v>1708</v>
      </c>
      <c r="I287" s="99">
        <v>2</v>
      </c>
      <c r="J287" s="102">
        <f>อุดรธานี!F104</f>
        <v>280533.53000000003</v>
      </c>
      <c r="K287" s="103">
        <f>อุดรธานี!AO104</f>
        <v>294415.42000000004</v>
      </c>
      <c r="L287" s="104">
        <f>อุดรธานี!AP104</f>
        <v>2153431.66</v>
      </c>
      <c r="M287" s="104">
        <f>อุดรธานี!AQ104</f>
        <v>2088778.56</v>
      </c>
      <c r="N287" s="100"/>
      <c r="O287" s="100"/>
      <c r="P287" s="100"/>
      <c r="Q287" s="92">
        <f t="shared" si="10"/>
        <v>64653.100000000093</v>
      </c>
      <c r="R287" s="93">
        <f t="shared" si="11"/>
        <v>1260.7913700234194</v>
      </c>
    </row>
    <row r="288" spans="1:18" hidden="1" x14ac:dyDescent="0.55000000000000004">
      <c r="A288" s="99">
        <v>7</v>
      </c>
      <c r="B288" s="100" t="s">
        <v>62</v>
      </c>
      <c r="C288" s="100" t="s">
        <v>316</v>
      </c>
      <c r="D288" s="100" t="s">
        <v>124</v>
      </c>
      <c r="E288" s="100" t="s">
        <v>45</v>
      </c>
      <c r="F288" s="100" t="s">
        <v>178</v>
      </c>
      <c r="G288" s="100" t="s">
        <v>906</v>
      </c>
      <c r="H288" s="101">
        <v>2127</v>
      </c>
      <c r="I288" s="99">
        <v>2</v>
      </c>
      <c r="J288" s="102">
        <f>อุดรธานี!F105</f>
        <v>137443.49</v>
      </c>
      <c r="K288" s="103">
        <f>อุดรธานี!AO105</f>
        <v>260778.94</v>
      </c>
      <c r="L288" s="104">
        <f>อุดรธานี!AP105</f>
        <v>2384038.88</v>
      </c>
      <c r="M288" s="104">
        <f>อุดรธานี!AQ105</f>
        <v>2427644.0099999998</v>
      </c>
      <c r="N288" s="100"/>
      <c r="O288" s="100"/>
      <c r="P288" s="100"/>
      <c r="Q288" s="92">
        <f t="shared" si="10"/>
        <v>-43605.129999999888</v>
      </c>
      <c r="R288" s="93">
        <f t="shared" si="11"/>
        <v>1120.8457357780912</v>
      </c>
    </row>
    <row r="289" spans="1:18" s="111" customFormat="1" hidden="1" x14ac:dyDescent="0.55000000000000004">
      <c r="A289" s="105">
        <v>7</v>
      </c>
      <c r="B289" s="106" t="s">
        <v>62</v>
      </c>
      <c r="C289" s="106"/>
      <c r="D289" s="106"/>
      <c r="E289" s="106" t="s">
        <v>75</v>
      </c>
      <c r="F289" s="106"/>
      <c r="G289" s="106" t="s">
        <v>318</v>
      </c>
      <c r="H289" s="112">
        <f>SUM(H282:H288)</f>
        <v>17702</v>
      </c>
      <c r="I289" s="105"/>
      <c r="J289" s="108">
        <f>SUM(J282:J288)</f>
        <v>1680447.17</v>
      </c>
      <c r="K289" s="108">
        <f>SUM(K282:K288)</f>
        <v>2691096.5099999993</v>
      </c>
      <c r="L289" s="108">
        <f>SUM(L282:L288)</f>
        <v>16307061.030000001</v>
      </c>
      <c r="M289" s="108">
        <f>SUM(M282:M288)</f>
        <v>15707650.600000001</v>
      </c>
      <c r="N289" s="106">
        <v>6</v>
      </c>
      <c r="O289" s="106">
        <v>6</v>
      </c>
      <c r="P289" s="106">
        <f>N289-O289</f>
        <v>0</v>
      </c>
      <c r="Q289" s="109">
        <f t="shared" si="10"/>
        <v>599410.4299999997</v>
      </c>
      <c r="R289" s="110">
        <f>L289/H289</f>
        <v>921.19879279177496</v>
      </c>
    </row>
    <row r="290" spans="1:18" hidden="1" x14ac:dyDescent="0.55000000000000004">
      <c r="A290" s="99">
        <v>1</v>
      </c>
      <c r="B290" s="100" t="s">
        <v>62</v>
      </c>
      <c r="C290" s="100" t="s">
        <v>35</v>
      </c>
      <c r="D290" s="100" t="s">
        <v>129</v>
      </c>
      <c r="E290" s="100" t="s">
        <v>36</v>
      </c>
      <c r="F290" s="100" t="s">
        <v>208</v>
      </c>
      <c r="G290" s="100" t="s">
        <v>319</v>
      </c>
      <c r="H290" s="101"/>
      <c r="I290" s="99"/>
      <c r="J290" s="102"/>
      <c r="K290" s="103"/>
      <c r="L290" s="104"/>
      <c r="M290" s="104"/>
      <c r="N290" s="100"/>
      <c r="O290" s="100"/>
      <c r="P290" s="100"/>
    </row>
    <row r="291" spans="1:18" hidden="1" x14ac:dyDescent="0.55000000000000004">
      <c r="A291" s="99">
        <v>2</v>
      </c>
      <c r="B291" s="100" t="s">
        <v>62</v>
      </c>
      <c r="C291" s="100" t="s">
        <v>35</v>
      </c>
      <c r="D291" s="100" t="s">
        <v>129</v>
      </c>
      <c r="E291" s="100" t="s">
        <v>36</v>
      </c>
      <c r="F291" s="100" t="s">
        <v>178</v>
      </c>
      <c r="G291" s="100" t="s">
        <v>907</v>
      </c>
      <c r="H291" s="101">
        <v>2572</v>
      </c>
      <c r="I291" s="99">
        <v>2</v>
      </c>
      <c r="J291" s="102">
        <f>อุดรธานี!F106</f>
        <v>255917.3</v>
      </c>
      <c r="K291" s="103">
        <f>อุดรธานี!AO106</f>
        <v>276657.75</v>
      </c>
      <c r="L291" s="104">
        <f>อุดรธานี!AP106</f>
        <v>2489554.41</v>
      </c>
      <c r="M291" s="104">
        <f>อุดรธานี!AQ106</f>
        <v>2629929.33</v>
      </c>
      <c r="N291" s="100"/>
      <c r="O291" s="100"/>
      <c r="P291" s="100"/>
      <c r="Q291" s="92">
        <f t="shared" si="10"/>
        <v>-140374.91999999993</v>
      </c>
      <c r="R291" s="93">
        <f t="shared" si="11"/>
        <v>967.94494945567658</v>
      </c>
    </row>
    <row r="292" spans="1:18" hidden="1" x14ac:dyDescent="0.55000000000000004">
      <c r="A292" s="99">
        <v>3</v>
      </c>
      <c r="B292" s="100" t="s">
        <v>62</v>
      </c>
      <c r="C292" s="100" t="s">
        <v>35</v>
      </c>
      <c r="D292" s="100" t="s">
        <v>129</v>
      </c>
      <c r="E292" s="100" t="s">
        <v>36</v>
      </c>
      <c r="F292" s="100" t="s">
        <v>178</v>
      </c>
      <c r="G292" s="100" t="s">
        <v>908</v>
      </c>
      <c r="H292" s="101">
        <v>7137</v>
      </c>
      <c r="I292" s="99">
        <v>5</v>
      </c>
      <c r="J292" s="102">
        <f>อุดรธานี!F107</f>
        <v>635767.49</v>
      </c>
      <c r="K292" s="103">
        <f>อุดรธานี!AO107</f>
        <v>753258.94</v>
      </c>
      <c r="L292" s="104">
        <f>อุดรธานี!AP107</f>
        <v>5294146.4000000004</v>
      </c>
      <c r="M292" s="104">
        <f>อุดรธานี!AQ107</f>
        <v>5698392.2299999995</v>
      </c>
      <c r="N292" s="100"/>
      <c r="O292" s="100"/>
      <c r="P292" s="100"/>
      <c r="Q292" s="92">
        <f t="shared" si="10"/>
        <v>-404245.82999999914</v>
      </c>
      <c r="R292" s="93">
        <f t="shared" si="11"/>
        <v>741.7887627854841</v>
      </c>
    </row>
    <row r="293" spans="1:18" hidden="1" x14ac:dyDescent="0.55000000000000004">
      <c r="A293" s="99">
        <v>4</v>
      </c>
      <c r="B293" s="100" t="s">
        <v>62</v>
      </c>
      <c r="C293" s="100" t="s">
        <v>35</v>
      </c>
      <c r="D293" s="100" t="s">
        <v>129</v>
      </c>
      <c r="E293" s="100" t="s">
        <v>36</v>
      </c>
      <c r="F293" s="100" t="s">
        <v>178</v>
      </c>
      <c r="G293" s="100" t="s">
        <v>909</v>
      </c>
      <c r="H293" s="101">
        <v>6162</v>
      </c>
      <c r="I293" s="99">
        <v>5</v>
      </c>
      <c r="J293" s="102">
        <f>อุดรธานี!F108</f>
        <v>72432.289999999994</v>
      </c>
      <c r="K293" s="103">
        <f>อุดรธานี!AO108</f>
        <v>55402.259999999966</v>
      </c>
      <c r="L293" s="104">
        <f>อุดรธานี!AP108</f>
        <v>5589597.2200000007</v>
      </c>
      <c r="M293" s="104">
        <f>อุดรธานี!AQ108</f>
        <v>5708622.5599999996</v>
      </c>
      <c r="N293" s="100"/>
      <c r="O293" s="100"/>
      <c r="P293" s="100"/>
      <c r="Q293" s="92">
        <f t="shared" si="10"/>
        <v>-119025.33999999892</v>
      </c>
      <c r="R293" s="93">
        <f t="shared" si="11"/>
        <v>907.10763063940294</v>
      </c>
    </row>
    <row r="294" spans="1:18" hidden="1" x14ac:dyDescent="0.55000000000000004">
      <c r="A294" s="99">
        <v>5</v>
      </c>
      <c r="B294" s="100" t="s">
        <v>62</v>
      </c>
      <c r="C294" s="100" t="s">
        <v>35</v>
      </c>
      <c r="D294" s="100" t="s">
        <v>129</v>
      </c>
      <c r="E294" s="100" t="s">
        <v>36</v>
      </c>
      <c r="F294" s="100" t="s">
        <v>178</v>
      </c>
      <c r="G294" s="100" t="s">
        <v>910</v>
      </c>
      <c r="H294" s="101">
        <v>5550</v>
      </c>
      <c r="I294" s="99">
        <v>4</v>
      </c>
      <c r="J294" s="102">
        <f>อุดรธานี!F109</f>
        <v>359641.51</v>
      </c>
      <c r="K294" s="103">
        <f>อุดรธานี!AO109</f>
        <v>398348.89</v>
      </c>
      <c r="L294" s="104">
        <f>อุดรธานี!AP109</f>
        <v>3574727.6799999997</v>
      </c>
      <c r="M294" s="104">
        <f>อุดรธานี!AQ109</f>
        <v>4128872.65</v>
      </c>
      <c r="N294" s="100"/>
      <c r="O294" s="100"/>
      <c r="P294" s="100"/>
      <c r="Q294" s="92">
        <f t="shared" si="10"/>
        <v>-554144.9700000002</v>
      </c>
      <c r="R294" s="93">
        <f t="shared" si="11"/>
        <v>644.09507747747739</v>
      </c>
    </row>
    <row r="295" spans="1:18" s="111" customFormat="1" hidden="1" x14ac:dyDescent="0.55000000000000004">
      <c r="A295" s="105">
        <v>8</v>
      </c>
      <c r="B295" s="106" t="s">
        <v>62</v>
      </c>
      <c r="C295" s="106"/>
      <c r="D295" s="106"/>
      <c r="E295" s="106" t="s">
        <v>75</v>
      </c>
      <c r="F295" s="106"/>
      <c r="G295" s="106" t="s">
        <v>320</v>
      </c>
      <c r="H295" s="112">
        <f>SUM(H290:H294)</f>
        <v>21421</v>
      </c>
      <c r="I295" s="105"/>
      <c r="J295" s="108">
        <f>SUM(J290:J294)</f>
        <v>1323758.5900000001</v>
      </c>
      <c r="K295" s="108">
        <f>SUM(K290:K294)</f>
        <v>1483667.8399999999</v>
      </c>
      <c r="L295" s="108">
        <f>SUM(L290:L294)</f>
        <v>16948025.710000001</v>
      </c>
      <c r="M295" s="108">
        <f>SUM(M290:M294)</f>
        <v>18165816.77</v>
      </c>
      <c r="N295" s="106">
        <v>4</v>
      </c>
      <c r="O295" s="106">
        <v>4</v>
      </c>
      <c r="P295" s="106">
        <f>N295-O295</f>
        <v>0</v>
      </c>
      <c r="Q295" s="109">
        <f t="shared" si="10"/>
        <v>-1217791.0599999987</v>
      </c>
      <c r="R295" s="110">
        <f>L295/H295</f>
        <v>791.18741935483877</v>
      </c>
    </row>
    <row r="296" spans="1:18" hidden="1" x14ac:dyDescent="0.55000000000000004">
      <c r="A296" s="99">
        <v>1</v>
      </c>
      <c r="B296" s="100" t="s">
        <v>62</v>
      </c>
      <c r="C296" s="100" t="s">
        <v>321</v>
      </c>
      <c r="D296" s="100" t="s">
        <v>133</v>
      </c>
      <c r="E296" s="100" t="s">
        <v>46</v>
      </c>
      <c r="F296" s="100" t="s">
        <v>208</v>
      </c>
      <c r="G296" s="100" t="s">
        <v>322</v>
      </c>
      <c r="H296" s="101"/>
      <c r="I296" s="99"/>
      <c r="J296" s="102"/>
      <c r="K296" s="103"/>
      <c r="L296" s="104"/>
      <c r="M296" s="104"/>
      <c r="N296" s="100"/>
      <c r="O296" s="100"/>
      <c r="P296" s="100"/>
    </row>
    <row r="297" spans="1:18" hidden="1" x14ac:dyDescent="0.55000000000000004">
      <c r="A297" s="99">
        <v>2</v>
      </c>
      <c r="B297" s="100" t="s">
        <v>62</v>
      </c>
      <c r="C297" s="100" t="s">
        <v>321</v>
      </c>
      <c r="D297" s="100" t="s">
        <v>133</v>
      </c>
      <c r="E297" s="100" t="s">
        <v>46</v>
      </c>
      <c r="F297" s="100" t="s">
        <v>178</v>
      </c>
      <c r="G297" s="100" t="s">
        <v>911</v>
      </c>
      <c r="H297" s="101">
        <v>3386</v>
      </c>
      <c r="I297" s="99">
        <v>3</v>
      </c>
      <c r="J297" s="102">
        <f>อุดรธานี!F110</f>
        <v>629807.29</v>
      </c>
      <c r="K297" s="103">
        <f>อุดรธานี!AO110</f>
        <v>777750.8</v>
      </c>
      <c r="L297" s="104">
        <f>อุดรธานี!AP110</f>
        <v>4442965.6900000004</v>
      </c>
      <c r="M297" s="104">
        <f>อุดรธานี!AQ110</f>
        <v>4800883.62</v>
      </c>
      <c r="N297" s="100"/>
      <c r="O297" s="100"/>
      <c r="P297" s="100"/>
      <c r="Q297" s="92">
        <f t="shared" si="10"/>
        <v>-357917.9299999997</v>
      </c>
      <c r="R297" s="93">
        <f t="shared" si="11"/>
        <v>1312.1576166568223</v>
      </c>
    </row>
    <row r="298" spans="1:18" hidden="1" x14ac:dyDescent="0.55000000000000004">
      <c r="A298" s="99">
        <v>3</v>
      </c>
      <c r="B298" s="100" t="s">
        <v>62</v>
      </c>
      <c r="C298" s="100" t="s">
        <v>321</v>
      </c>
      <c r="D298" s="100" t="s">
        <v>133</v>
      </c>
      <c r="E298" s="100" t="s">
        <v>46</v>
      </c>
      <c r="F298" s="100" t="s">
        <v>178</v>
      </c>
      <c r="G298" s="100" t="s">
        <v>912</v>
      </c>
      <c r="H298" s="101">
        <v>2993</v>
      </c>
      <c r="I298" s="99">
        <v>2</v>
      </c>
      <c r="J298" s="102">
        <f>อุดรธานี!F111</f>
        <v>376470.74</v>
      </c>
      <c r="K298" s="103">
        <f>อุดรธานี!AO111</f>
        <v>473697.38</v>
      </c>
      <c r="L298" s="104">
        <f>อุดรธานี!AP111</f>
        <v>3370899.6999999997</v>
      </c>
      <c r="M298" s="104">
        <f>อุดรธานี!AQ111</f>
        <v>3307214.2</v>
      </c>
      <c r="N298" s="100"/>
      <c r="O298" s="100"/>
      <c r="P298" s="100"/>
      <c r="Q298" s="92">
        <f t="shared" si="10"/>
        <v>63685.499999999534</v>
      </c>
      <c r="R298" s="93">
        <f t="shared" si="11"/>
        <v>1126.2611760775142</v>
      </c>
    </row>
    <row r="299" spans="1:18" hidden="1" x14ac:dyDescent="0.55000000000000004">
      <c r="A299" s="99">
        <v>4</v>
      </c>
      <c r="B299" s="100" t="s">
        <v>62</v>
      </c>
      <c r="C299" s="100" t="s">
        <v>321</v>
      </c>
      <c r="D299" s="100" t="s">
        <v>133</v>
      </c>
      <c r="E299" s="100" t="s">
        <v>46</v>
      </c>
      <c r="F299" s="100" t="s">
        <v>178</v>
      </c>
      <c r="G299" s="100" t="s">
        <v>913</v>
      </c>
      <c r="H299" s="101">
        <v>1953</v>
      </c>
      <c r="I299" s="99">
        <v>2</v>
      </c>
      <c r="J299" s="102">
        <f>อุดรธานี!F112</f>
        <v>411331.14</v>
      </c>
      <c r="K299" s="103">
        <f>อุดรธานี!AO112</f>
        <v>634417.27000000014</v>
      </c>
      <c r="L299" s="104">
        <f>อุดรธานี!AP112</f>
        <v>3103676.43</v>
      </c>
      <c r="M299" s="104">
        <f>อุดรธานี!AQ112</f>
        <v>3207520.9999999995</v>
      </c>
      <c r="N299" s="100"/>
      <c r="O299" s="100"/>
      <c r="P299" s="100"/>
      <c r="Q299" s="92">
        <f t="shared" si="10"/>
        <v>-103844.56999999937</v>
      </c>
      <c r="R299" s="93">
        <f t="shared" si="11"/>
        <v>1589.1840399385562</v>
      </c>
    </row>
    <row r="300" spans="1:18" hidden="1" x14ac:dyDescent="0.55000000000000004">
      <c r="A300" s="99">
        <v>5</v>
      </c>
      <c r="B300" s="100" t="s">
        <v>62</v>
      </c>
      <c r="C300" s="100" t="s">
        <v>321</v>
      </c>
      <c r="D300" s="100" t="s">
        <v>133</v>
      </c>
      <c r="E300" s="100" t="s">
        <v>46</v>
      </c>
      <c r="F300" s="100" t="s">
        <v>178</v>
      </c>
      <c r="G300" s="100" t="s">
        <v>914</v>
      </c>
      <c r="H300" s="101">
        <v>1859</v>
      </c>
      <c r="I300" s="99">
        <v>2</v>
      </c>
      <c r="J300" s="102">
        <f>อุดรธานี!F113</f>
        <v>499146.19</v>
      </c>
      <c r="K300" s="103">
        <f>อุดรธานี!AO113</f>
        <v>795369.15</v>
      </c>
      <c r="L300" s="104">
        <f>อุดรธานี!AP113</f>
        <v>2734063.4200000004</v>
      </c>
      <c r="M300" s="104">
        <f>อุดรธานี!AQ113</f>
        <v>2713981</v>
      </c>
      <c r="N300" s="100"/>
      <c r="O300" s="100"/>
      <c r="P300" s="100"/>
      <c r="Q300" s="92">
        <f t="shared" si="10"/>
        <v>20082.420000000391</v>
      </c>
      <c r="R300" s="93">
        <f t="shared" si="11"/>
        <v>1470.7172781065092</v>
      </c>
    </row>
    <row r="301" spans="1:18" hidden="1" x14ac:dyDescent="0.55000000000000004">
      <c r="A301" s="99">
        <v>6</v>
      </c>
      <c r="B301" s="100" t="s">
        <v>62</v>
      </c>
      <c r="C301" s="100" t="s">
        <v>321</v>
      </c>
      <c r="D301" s="100" t="s">
        <v>133</v>
      </c>
      <c r="E301" s="100" t="s">
        <v>46</v>
      </c>
      <c r="F301" s="100" t="s">
        <v>178</v>
      </c>
      <c r="G301" s="100" t="s">
        <v>915</v>
      </c>
      <c r="H301" s="101">
        <v>3125</v>
      </c>
      <c r="I301" s="99">
        <v>3</v>
      </c>
      <c r="J301" s="102">
        <f>อุดรธานี!F114</f>
        <v>360275.42</v>
      </c>
      <c r="K301" s="103">
        <f>อุดรธานี!AO114</f>
        <v>604803.29</v>
      </c>
      <c r="L301" s="104">
        <f>อุดรธานี!AP114</f>
        <v>3297489.5700000003</v>
      </c>
      <c r="M301" s="104">
        <f>อุดรธานี!AQ114</f>
        <v>3450584.29</v>
      </c>
      <c r="N301" s="100"/>
      <c r="O301" s="100"/>
      <c r="P301" s="100"/>
      <c r="Q301" s="92">
        <f t="shared" si="10"/>
        <v>-153094.71999999974</v>
      </c>
      <c r="R301" s="93">
        <f t="shared" si="11"/>
        <v>1055.1966624000002</v>
      </c>
    </row>
    <row r="302" spans="1:18" hidden="1" x14ac:dyDescent="0.55000000000000004">
      <c r="A302" s="99">
        <v>7</v>
      </c>
      <c r="B302" s="100" t="s">
        <v>62</v>
      </c>
      <c r="C302" s="100" t="s">
        <v>321</v>
      </c>
      <c r="D302" s="100" t="s">
        <v>133</v>
      </c>
      <c r="E302" s="100" t="s">
        <v>46</v>
      </c>
      <c r="F302" s="100" t="s">
        <v>178</v>
      </c>
      <c r="G302" s="100" t="s">
        <v>916</v>
      </c>
      <c r="H302" s="101">
        <v>2823</v>
      </c>
      <c r="I302" s="99">
        <v>2</v>
      </c>
      <c r="J302" s="102">
        <f>อุดรธานี!F115</f>
        <v>869101.15</v>
      </c>
      <c r="K302" s="103">
        <f>อุดรธานี!AO115</f>
        <v>1125371.6199999999</v>
      </c>
      <c r="L302" s="104">
        <f>อุดรธานี!AP115</f>
        <v>2634908.2499999995</v>
      </c>
      <c r="M302" s="104">
        <f>อุดรธานี!AQ115</f>
        <v>2337812.9800000004</v>
      </c>
      <c r="N302" s="100"/>
      <c r="O302" s="100"/>
      <c r="P302" s="100"/>
      <c r="Q302" s="92">
        <f t="shared" si="10"/>
        <v>297095.26999999909</v>
      </c>
      <c r="R302" s="93">
        <f t="shared" si="11"/>
        <v>933.37167906482443</v>
      </c>
    </row>
    <row r="303" spans="1:18" hidden="1" x14ac:dyDescent="0.55000000000000004">
      <c r="A303" s="99">
        <v>8</v>
      </c>
      <c r="B303" s="100" t="s">
        <v>62</v>
      </c>
      <c r="C303" s="100" t="s">
        <v>321</v>
      </c>
      <c r="D303" s="100" t="s">
        <v>133</v>
      </c>
      <c r="E303" s="100" t="s">
        <v>46</v>
      </c>
      <c r="F303" s="100" t="s">
        <v>178</v>
      </c>
      <c r="G303" s="100" t="s">
        <v>917</v>
      </c>
      <c r="H303" s="101">
        <v>3239</v>
      </c>
      <c r="I303" s="99">
        <v>3</v>
      </c>
      <c r="J303" s="102">
        <f>อุดรธานี!F116</f>
        <v>846666.83</v>
      </c>
      <c r="K303" s="103">
        <f>อุดรธานี!AO116</f>
        <v>1233256.6599999999</v>
      </c>
      <c r="L303" s="104">
        <f>อุดรธานี!AP116</f>
        <v>3316391.5700000003</v>
      </c>
      <c r="M303" s="104">
        <f>อุดรธานี!AQ116</f>
        <v>3430124.17</v>
      </c>
      <c r="N303" s="100"/>
      <c r="O303" s="100"/>
      <c r="P303" s="100"/>
      <c r="Q303" s="92">
        <f t="shared" si="10"/>
        <v>-113732.59999999963</v>
      </c>
      <c r="R303" s="93">
        <f t="shared" si="11"/>
        <v>1023.8936616239581</v>
      </c>
    </row>
    <row r="304" spans="1:18" hidden="1" x14ac:dyDescent="0.55000000000000004">
      <c r="A304" s="99">
        <v>9</v>
      </c>
      <c r="B304" s="100" t="s">
        <v>62</v>
      </c>
      <c r="C304" s="100" t="s">
        <v>321</v>
      </c>
      <c r="D304" s="100" t="s">
        <v>133</v>
      </c>
      <c r="E304" s="100" t="s">
        <v>46</v>
      </c>
      <c r="F304" s="100" t="s">
        <v>178</v>
      </c>
      <c r="G304" s="100" t="s">
        <v>918</v>
      </c>
      <c r="H304" s="101">
        <v>3478</v>
      </c>
      <c r="I304" s="99">
        <v>3</v>
      </c>
      <c r="J304" s="102">
        <f>อุดรธานี!F117</f>
        <v>1364682.52</v>
      </c>
      <c r="K304" s="103">
        <f>อุดรธานี!AO117</f>
        <v>1635702.54</v>
      </c>
      <c r="L304" s="104">
        <f>อุดรธานี!AP117</f>
        <v>4058026.96</v>
      </c>
      <c r="M304" s="104">
        <f>อุดรธานี!AQ117</f>
        <v>3335358.8499999996</v>
      </c>
      <c r="N304" s="100"/>
      <c r="O304" s="100"/>
      <c r="P304" s="100"/>
      <c r="Q304" s="92">
        <f t="shared" si="10"/>
        <v>722668.11000000034</v>
      </c>
      <c r="R304" s="93">
        <f t="shared" si="11"/>
        <v>1166.7702587694077</v>
      </c>
    </row>
    <row r="305" spans="1:18" hidden="1" x14ac:dyDescent="0.55000000000000004">
      <c r="A305" s="99">
        <v>10</v>
      </c>
      <c r="B305" s="100" t="s">
        <v>62</v>
      </c>
      <c r="C305" s="100" t="s">
        <v>321</v>
      </c>
      <c r="D305" s="100" t="s">
        <v>133</v>
      </c>
      <c r="E305" s="100" t="s">
        <v>46</v>
      </c>
      <c r="F305" s="100" t="s">
        <v>178</v>
      </c>
      <c r="G305" s="100" t="s">
        <v>919</v>
      </c>
      <c r="H305" s="101">
        <v>1780</v>
      </c>
      <c r="I305" s="99">
        <v>2</v>
      </c>
      <c r="J305" s="102">
        <f>อุดรธานี!F118</f>
        <v>166252.46</v>
      </c>
      <c r="K305" s="103">
        <f>อุดรธานี!AO118</f>
        <v>-162220.37</v>
      </c>
      <c r="L305" s="104">
        <f>อุดรธานี!AP118</f>
        <v>2749700.3899999997</v>
      </c>
      <c r="M305" s="104">
        <f>อุดรธานี!AQ118</f>
        <v>2861827.15</v>
      </c>
      <c r="N305" s="100"/>
      <c r="O305" s="100"/>
      <c r="P305" s="100"/>
      <c r="Q305" s="92">
        <f t="shared" si="10"/>
        <v>-112126.76000000024</v>
      </c>
      <c r="R305" s="93">
        <f t="shared" si="11"/>
        <v>1544.7754999999997</v>
      </c>
    </row>
    <row r="306" spans="1:18" hidden="1" x14ac:dyDescent="0.55000000000000004">
      <c r="A306" s="99">
        <v>11</v>
      </c>
      <c r="B306" s="100" t="s">
        <v>62</v>
      </c>
      <c r="C306" s="100" t="s">
        <v>321</v>
      </c>
      <c r="D306" s="100" t="s">
        <v>133</v>
      </c>
      <c r="E306" s="100" t="s">
        <v>46</v>
      </c>
      <c r="F306" s="100" t="s">
        <v>178</v>
      </c>
      <c r="G306" s="100" t="s">
        <v>920</v>
      </c>
      <c r="H306" s="101">
        <v>1995</v>
      </c>
      <c r="I306" s="99">
        <v>2</v>
      </c>
      <c r="J306" s="102">
        <f>อุดรธานี!F119</f>
        <v>180188.19</v>
      </c>
      <c r="K306" s="103">
        <f>อุดรธานี!AO119</f>
        <v>194535.89000000004</v>
      </c>
      <c r="L306" s="104">
        <f>อุดรธานี!AP119</f>
        <v>1890841.83</v>
      </c>
      <c r="M306" s="104">
        <f>อุดรธานี!AQ119</f>
        <v>1945278.35</v>
      </c>
      <c r="N306" s="100"/>
      <c r="O306" s="100"/>
      <c r="P306" s="100"/>
      <c r="Q306" s="92">
        <f t="shared" si="10"/>
        <v>-54436.520000000019</v>
      </c>
      <c r="R306" s="93">
        <f t="shared" si="11"/>
        <v>947.79039097744362</v>
      </c>
    </row>
    <row r="307" spans="1:18" hidden="1" x14ac:dyDescent="0.55000000000000004">
      <c r="A307" s="99">
        <v>12</v>
      </c>
      <c r="B307" s="100" t="s">
        <v>62</v>
      </c>
      <c r="C307" s="100" t="s">
        <v>321</v>
      </c>
      <c r="D307" s="100" t="s">
        <v>133</v>
      </c>
      <c r="E307" s="100" t="s">
        <v>46</v>
      </c>
      <c r="F307" s="100" t="s">
        <v>178</v>
      </c>
      <c r="G307" s="100" t="s">
        <v>921</v>
      </c>
      <c r="H307" s="101">
        <v>2686</v>
      </c>
      <c r="I307" s="99">
        <v>2</v>
      </c>
      <c r="J307" s="102">
        <f>อุดรธานี!F120</f>
        <v>742937.4</v>
      </c>
      <c r="K307" s="103">
        <f>อุดรธานี!AO120</f>
        <v>687303.94000000006</v>
      </c>
      <c r="L307" s="104">
        <f>อุดรธานี!AP120</f>
        <v>4074794.74</v>
      </c>
      <c r="M307" s="104">
        <f>อุดรธานี!AQ120</f>
        <v>3436942.3200000003</v>
      </c>
      <c r="N307" s="100"/>
      <c r="O307" s="100"/>
      <c r="P307" s="100"/>
      <c r="Q307" s="92">
        <f t="shared" si="10"/>
        <v>637852.41999999993</v>
      </c>
      <c r="R307" s="93">
        <f t="shared" si="11"/>
        <v>1517.0494192107224</v>
      </c>
    </row>
    <row r="308" spans="1:18" hidden="1" x14ac:dyDescent="0.55000000000000004">
      <c r="A308" s="99">
        <v>13</v>
      </c>
      <c r="B308" s="100" t="s">
        <v>62</v>
      </c>
      <c r="C308" s="100" t="s">
        <v>321</v>
      </c>
      <c r="D308" s="100" t="s">
        <v>133</v>
      </c>
      <c r="E308" s="100" t="s">
        <v>46</v>
      </c>
      <c r="F308" s="100" t="s">
        <v>178</v>
      </c>
      <c r="G308" s="100" t="s">
        <v>922</v>
      </c>
      <c r="H308" s="101">
        <v>2814</v>
      </c>
      <c r="I308" s="99">
        <v>2</v>
      </c>
      <c r="J308" s="102">
        <f>อุดรธานี!F121</f>
        <v>384688.32</v>
      </c>
      <c r="K308" s="103">
        <f>อุดรธานี!AO121</f>
        <v>312934.37000000005</v>
      </c>
      <c r="L308" s="104">
        <f>อุดรธานี!AP121</f>
        <v>2528855.91</v>
      </c>
      <c r="M308" s="104">
        <f>อุดรธานี!AQ121</f>
        <v>2631151.15</v>
      </c>
      <c r="N308" s="100"/>
      <c r="O308" s="100"/>
      <c r="P308" s="100"/>
      <c r="Q308" s="92">
        <f t="shared" si="10"/>
        <v>-102295.23999999976</v>
      </c>
      <c r="R308" s="93">
        <f t="shared" si="11"/>
        <v>898.66947761194035</v>
      </c>
    </row>
    <row r="309" spans="1:18" s="111" customFormat="1" hidden="1" x14ac:dyDescent="0.55000000000000004">
      <c r="A309" s="105">
        <v>9</v>
      </c>
      <c r="B309" s="106" t="s">
        <v>62</v>
      </c>
      <c r="C309" s="106"/>
      <c r="D309" s="106"/>
      <c r="E309" s="106" t="s">
        <v>75</v>
      </c>
      <c r="F309" s="106"/>
      <c r="G309" s="106" t="s">
        <v>323</v>
      </c>
      <c r="H309" s="112">
        <f>SUM(H296:H308)</f>
        <v>32131</v>
      </c>
      <c r="I309" s="105"/>
      <c r="J309" s="108">
        <f>SUM(J296:J308)</f>
        <v>6831547.6500000004</v>
      </c>
      <c r="K309" s="108">
        <f>SUM(K296:K308)</f>
        <v>8312922.54</v>
      </c>
      <c r="L309" s="108">
        <f>SUM(L296:L308)</f>
        <v>38202614.460000008</v>
      </c>
      <c r="M309" s="108">
        <f>SUM(M296:M308)</f>
        <v>37458679.079999998</v>
      </c>
      <c r="N309" s="106">
        <v>12</v>
      </c>
      <c r="O309" s="106">
        <v>12</v>
      </c>
      <c r="P309" s="106">
        <f>N309-O309</f>
        <v>0</v>
      </c>
      <c r="Q309" s="109">
        <f t="shared" si="10"/>
        <v>743935.38000001013</v>
      </c>
      <c r="R309" s="110">
        <f>L309/H309</f>
        <v>1188.964378948679</v>
      </c>
    </row>
    <row r="310" spans="1:18" hidden="1" x14ac:dyDescent="0.55000000000000004">
      <c r="A310" s="99">
        <v>1</v>
      </c>
      <c r="B310" s="100" t="s">
        <v>62</v>
      </c>
      <c r="C310" s="100" t="s">
        <v>37</v>
      </c>
      <c r="D310" s="100" t="s">
        <v>137</v>
      </c>
      <c r="E310" s="100" t="s">
        <v>38</v>
      </c>
      <c r="F310" s="100" t="s">
        <v>208</v>
      </c>
      <c r="G310" s="100" t="s">
        <v>324</v>
      </c>
      <c r="H310" s="101"/>
      <c r="I310" s="99"/>
      <c r="J310" s="102"/>
      <c r="K310" s="103"/>
      <c r="L310" s="104"/>
      <c r="M310" s="104"/>
      <c r="N310" s="100"/>
      <c r="O310" s="100"/>
      <c r="P310" s="100"/>
    </row>
    <row r="311" spans="1:18" hidden="1" x14ac:dyDescent="0.55000000000000004">
      <c r="A311" s="99">
        <v>2</v>
      </c>
      <c r="B311" s="100" t="s">
        <v>62</v>
      </c>
      <c r="C311" s="100" t="s">
        <v>37</v>
      </c>
      <c r="D311" s="100" t="s">
        <v>137</v>
      </c>
      <c r="E311" s="100" t="s">
        <v>38</v>
      </c>
      <c r="F311" s="100" t="s">
        <v>178</v>
      </c>
      <c r="G311" s="100" t="s">
        <v>923</v>
      </c>
      <c r="H311" s="101">
        <v>5966</v>
      </c>
      <c r="I311" s="99">
        <v>4</v>
      </c>
      <c r="J311" s="102">
        <f>อุดรธานี!F122</f>
        <v>315027.78000000003</v>
      </c>
      <c r="K311" s="103">
        <f>อุดรธานี!AO122</f>
        <v>437874.17000000004</v>
      </c>
      <c r="L311" s="104">
        <f>อุดรธานี!AP122</f>
        <v>4004223.96</v>
      </c>
      <c r="M311" s="104">
        <f>อุดรธานี!AQ122</f>
        <v>4209794.1400000006</v>
      </c>
      <c r="N311" s="100"/>
      <c r="O311" s="100"/>
      <c r="P311" s="100"/>
      <c r="Q311" s="92">
        <f t="shared" si="10"/>
        <v>-205570.18000000063</v>
      </c>
      <c r="R311" s="93">
        <f t="shared" si="11"/>
        <v>671.17397921555482</v>
      </c>
    </row>
    <row r="312" spans="1:18" hidden="1" x14ac:dyDescent="0.55000000000000004">
      <c r="A312" s="99">
        <v>3</v>
      </c>
      <c r="B312" s="100" t="s">
        <v>62</v>
      </c>
      <c r="C312" s="100" t="s">
        <v>37</v>
      </c>
      <c r="D312" s="100" t="s">
        <v>137</v>
      </c>
      <c r="E312" s="100" t="s">
        <v>38</v>
      </c>
      <c r="F312" s="100" t="s">
        <v>178</v>
      </c>
      <c r="G312" s="100" t="s">
        <v>924</v>
      </c>
      <c r="H312" s="101">
        <v>5210</v>
      </c>
      <c r="I312" s="99">
        <v>4</v>
      </c>
      <c r="J312" s="102">
        <f>อุดรธานี!F123</f>
        <v>552829.59</v>
      </c>
      <c r="K312" s="103">
        <f>อุดรธานี!AO123</f>
        <v>609950.06999999995</v>
      </c>
      <c r="L312" s="104">
        <f>อุดรธานี!AP123</f>
        <v>4503630.95</v>
      </c>
      <c r="M312" s="104">
        <f>อุดรธานี!AQ123</f>
        <v>4488202.9099999992</v>
      </c>
      <c r="N312" s="100"/>
      <c r="O312" s="100"/>
      <c r="P312" s="100"/>
      <c r="Q312" s="92">
        <f t="shared" si="10"/>
        <v>15428.040000000969</v>
      </c>
      <c r="R312" s="93">
        <f t="shared" si="11"/>
        <v>864.42052783109409</v>
      </c>
    </row>
    <row r="313" spans="1:18" hidden="1" x14ac:dyDescent="0.55000000000000004">
      <c r="A313" s="99">
        <v>4</v>
      </c>
      <c r="B313" s="100" t="s">
        <v>62</v>
      </c>
      <c r="C313" s="100" t="s">
        <v>37</v>
      </c>
      <c r="D313" s="100" t="s">
        <v>137</v>
      </c>
      <c r="E313" s="100" t="s">
        <v>38</v>
      </c>
      <c r="F313" s="100" t="s">
        <v>178</v>
      </c>
      <c r="G313" s="100" t="s">
        <v>925</v>
      </c>
      <c r="H313" s="101">
        <v>1442</v>
      </c>
      <c r="I313" s="99">
        <v>1</v>
      </c>
      <c r="J313" s="102">
        <f>อุดรธานี!F124</f>
        <v>141403.39000000001</v>
      </c>
      <c r="K313" s="103">
        <f>อุดรธานี!AO124</f>
        <v>42624.710000000021</v>
      </c>
      <c r="L313" s="104">
        <f>อุดรธานี!AP124</f>
        <v>1393401.04</v>
      </c>
      <c r="M313" s="104">
        <f>อุดรธานี!AQ124</f>
        <v>1483304.46</v>
      </c>
      <c r="N313" s="100"/>
      <c r="O313" s="100"/>
      <c r="P313" s="100"/>
      <c r="Q313" s="92">
        <f t="shared" si="10"/>
        <v>-89903.419999999925</v>
      </c>
      <c r="R313" s="93">
        <f t="shared" si="11"/>
        <v>966.29753120665748</v>
      </c>
    </row>
    <row r="314" spans="1:18" hidden="1" x14ac:dyDescent="0.55000000000000004">
      <c r="A314" s="99">
        <v>5</v>
      </c>
      <c r="B314" s="100" t="s">
        <v>62</v>
      </c>
      <c r="C314" s="100" t="s">
        <v>37</v>
      </c>
      <c r="D314" s="100" t="s">
        <v>137</v>
      </c>
      <c r="E314" s="100" t="s">
        <v>38</v>
      </c>
      <c r="F314" s="100" t="s">
        <v>178</v>
      </c>
      <c r="G314" s="100" t="s">
        <v>926</v>
      </c>
      <c r="H314" s="101">
        <v>2818</v>
      </c>
      <c r="I314" s="99">
        <v>2</v>
      </c>
      <c r="J314" s="102">
        <f>อุดรธานี!F125</f>
        <v>455725.81</v>
      </c>
      <c r="K314" s="103">
        <f>อุดรธานี!AO125</f>
        <v>510088.72000000003</v>
      </c>
      <c r="L314" s="104">
        <f>อุดรธานี!AP125</f>
        <v>2681747.88</v>
      </c>
      <c r="M314" s="104">
        <f>อุดรธานี!AQ125</f>
        <v>2579003.4200000004</v>
      </c>
      <c r="N314" s="100"/>
      <c r="O314" s="100"/>
      <c r="P314" s="100"/>
      <c r="Q314" s="92">
        <f t="shared" si="10"/>
        <v>102744.4599999995</v>
      </c>
      <c r="R314" s="93">
        <f t="shared" si="11"/>
        <v>951.64935415188074</v>
      </c>
    </row>
    <row r="315" spans="1:18" hidden="1" x14ac:dyDescent="0.55000000000000004">
      <c r="A315" s="99">
        <v>6</v>
      </c>
      <c r="B315" s="100" t="s">
        <v>62</v>
      </c>
      <c r="C315" s="100" t="s">
        <v>37</v>
      </c>
      <c r="D315" s="100" t="s">
        <v>137</v>
      </c>
      <c r="E315" s="100" t="s">
        <v>38</v>
      </c>
      <c r="F315" s="100" t="s">
        <v>178</v>
      </c>
      <c r="G315" s="100" t="s">
        <v>927</v>
      </c>
      <c r="H315" s="101">
        <v>4638</v>
      </c>
      <c r="I315" s="99">
        <v>4</v>
      </c>
      <c r="J315" s="102">
        <f>อุดรธานี!F126</f>
        <v>659683.18999999994</v>
      </c>
      <c r="K315" s="103">
        <f>อุดรธานี!AO126</f>
        <v>718108.34</v>
      </c>
      <c r="L315" s="104">
        <f>อุดรธานี!AP126</f>
        <v>3707547.2800000003</v>
      </c>
      <c r="M315" s="104">
        <f>อุดรธานี!AQ126</f>
        <v>4070566.9699999997</v>
      </c>
      <c r="N315" s="100"/>
      <c r="O315" s="100"/>
      <c r="P315" s="100"/>
      <c r="Q315" s="92">
        <f t="shared" si="10"/>
        <v>-363019.68999999948</v>
      </c>
      <c r="R315" s="93">
        <f t="shared" si="11"/>
        <v>799.38492453643812</v>
      </c>
    </row>
    <row r="316" spans="1:18" hidden="1" x14ac:dyDescent="0.55000000000000004">
      <c r="A316" s="99">
        <v>7</v>
      </c>
      <c r="B316" s="100" t="s">
        <v>62</v>
      </c>
      <c r="C316" s="100" t="s">
        <v>37</v>
      </c>
      <c r="D316" s="100" t="s">
        <v>137</v>
      </c>
      <c r="E316" s="100" t="s">
        <v>38</v>
      </c>
      <c r="F316" s="100" t="s">
        <v>178</v>
      </c>
      <c r="G316" s="100" t="s">
        <v>928</v>
      </c>
      <c r="H316" s="101">
        <v>3664</v>
      </c>
      <c r="I316" s="99">
        <v>3</v>
      </c>
      <c r="J316" s="102">
        <f>อุดรธานี!F127</f>
        <v>1044293.14</v>
      </c>
      <c r="K316" s="103">
        <f>อุดรธานี!AO127</f>
        <v>1059193.47</v>
      </c>
      <c r="L316" s="104">
        <f>อุดรธานี!AP127</f>
        <v>2542901.7599999998</v>
      </c>
      <c r="M316" s="104">
        <f>อุดรธานี!AQ127</f>
        <v>2461537.25</v>
      </c>
      <c r="N316" s="100"/>
      <c r="O316" s="100"/>
      <c r="P316" s="100"/>
      <c r="Q316" s="92">
        <f t="shared" si="10"/>
        <v>81364.509999999776</v>
      </c>
      <c r="R316" s="93">
        <f t="shared" si="11"/>
        <v>694.02340611353702</v>
      </c>
    </row>
    <row r="317" spans="1:18" hidden="1" x14ac:dyDescent="0.55000000000000004">
      <c r="A317" s="99">
        <v>8</v>
      </c>
      <c r="B317" s="100" t="s">
        <v>62</v>
      </c>
      <c r="C317" s="100" t="s">
        <v>37</v>
      </c>
      <c r="D317" s="100" t="s">
        <v>137</v>
      </c>
      <c r="E317" s="100" t="s">
        <v>38</v>
      </c>
      <c r="F317" s="100" t="s">
        <v>178</v>
      </c>
      <c r="G317" s="100" t="s">
        <v>929</v>
      </c>
      <c r="H317" s="101">
        <v>4102</v>
      </c>
      <c r="I317" s="99">
        <v>3</v>
      </c>
      <c r="J317" s="102">
        <f>อุดรธานี!F128</f>
        <v>538388.74</v>
      </c>
      <c r="K317" s="103">
        <f>อุดรธานี!AO128</f>
        <v>603904.13</v>
      </c>
      <c r="L317" s="104">
        <f>อุดรธานี!AP128</f>
        <v>3109232.11</v>
      </c>
      <c r="M317" s="104">
        <f>อุดรธานี!AQ128</f>
        <v>2952019.1399999997</v>
      </c>
      <c r="N317" s="100"/>
      <c r="O317" s="100"/>
      <c r="P317" s="100"/>
      <c r="Q317" s="92">
        <f t="shared" si="10"/>
        <v>157212.9700000002</v>
      </c>
      <c r="R317" s="93">
        <f t="shared" si="11"/>
        <v>757.97954900048751</v>
      </c>
    </row>
    <row r="318" spans="1:18" hidden="1" x14ac:dyDescent="0.55000000000000004">
      <c r="A318" s="99">
        <v>9</v>
      </c>
      <c r="B318" s="100" t="s">
        <v>62</v>
      </c>
      <c r="C318" s="100" t="s">
        <v>37</v>
      </c>
      <c r="D318" s="100" t="s">
        <v>137</v>
      </c>
      <c r="E318" s="100" t="s">
        <v>38</v>
      </c>
      <c r="F318" s="100" t="s">
        <v>178</v>
      </c>
      <c r="G318" s="100" t="s">
        <v>930</v>
      </c>
      <c r="H318" s="101">
        <v>1926</v>
      </c>
      <c r="I318" s="99">
        <v>2</v>
      </c>
      <c r="J318" s="102">
        <f>อุดรธานี!F129</f>
        <v>858943.23</v>
      </c>
      <c r="K318" s="103">
        <f>อุดรธานี!AO129</f>
        <v>748158.83</v>
      </c>
      <c r="L318" s="104">
        <f>อุดรธานี!AP129</f>
        <v>2803743.8</v>
      </c>
      <c r="M318" s="104">
        <f>อุดรธานี!AQ129</f>
        <v>2904413.94</v>
      </c>
      <c r="N318" s="100"/>
      <c r="O318" s="100"/>
      <c r="P318" s="100"/>
      <c r="Q318" s="92">
        <f t="shared" si="10"/>
        <v>-100670.14000000013</v>
      </c>
      <c r="R318" s="93">
        <f t="shared" si="11"/>
        <v>1455.7340602284526</v>
      </c>
    </row>
    <row r="319" spans="1:18" hidden="1" x14ac:dyDescent="0.55000000000000004">
      <c r="A319" s="99">
        <v>10</v>
      </c>
      <c r="B319" s="100" t="s">
        <v>62</v>
      </c>
      <c r="C319" s="100" t="s">
        <v>37</v>
      </c>
      <c r="D319" s="100" t="s">
        <v>137</v>
      </c>
      <c r="E319" s="100" t="s">
        <v>38</v>
      </c>
      <c r="F319" s="100" t="s">
        <v>178</v>
      </c>
      <c r="G319" s="100" t="s">
        <v>931</v>
      </c>
      <c r="H319" s="101">
        <v>2908</v>
      </c>
      <c r="I319" s="99">
        <v>2</v>
      </c>
      <c r="J319" s="102">
        <f>อุดรธานี!F130</f>
        <v>472971.76</v>
      </c>
      <c r="K319" s="103">
        <f>อุดรธานี!AO130</f>
        <v>406912.16000000003</v>
      </c>
      <c r="L319" s="104">
        <f>อุดรธานี!AP130</f>
        <v>2857558.83</v>
      </c>
      <c r="M319" s="104">
        <f>อุดรธานี!AQ130</f>
        <v>2765437.42</v>
      </c>
      <c r="N319" s="100"/>
      <c r="O319" s="100"/>
      <c r="P319" s="100"/>
      <c r="Q319" s="92">
        <f t="shared" si="10"/>
        <v>92121.410000000149</v>
      </c>
      <c r="R319" s="93">
        <f t="shared" si="11"/>
        <v>982.65434319119674</v>
      </c>
    </row>
    <row r="320" spans="1:18" hidden="1" x14ac:dyDescent="0.55000000000000004">
      <c r="A320" s="99">
        <v>11</v>
      </c>
      <c r="B320" s="100" t="s">
        <v>62</v>
      </c>
      <c r="C320" s="100" t="s">
        <v>37</v>
      </c>
      <c r="D320" s="100" t="s">
        <v>137</v>
      </c>
      <c r="E320" s="100" t="s">
        <v>38</v>
      </c>
      <c r="F320" s="100" t="s">
        <v>178</v>
      </c>
      <c r="G320" s="100" t="s">
        <v>932</v>
      </c>
      <c r="H320" s="101">
        <v>3030</v>
      </c>
      <c r="I320" s="99">
        <v>3</v>
      </c>
      <c r="J320" s="102">
        <f>อุดรธานี!F131</f>
        <v>208250.64</v>
      </c>
      <c r="K320" s="103">
        <f>อุดรธานี!AO131</f>
        <v>187676.88</v>
      </c>
      <c r="L320" s="104">
        <f>อุดรธานี!AP131</f>
        <v>1891973.25</v>
      </c>
      <c r="M320" s="104">
        <f>อุดรธานี!AQ131</f>
        <v>2350871.2400000002</v>
      </c>
      <c r="N320" s="100"/>
      <c r="O320" s="100"/>
      <c r="P320" s="100"/>
      <c r="Q320" s="92">
        <f t="shared" si="10"/>
        <v>-458897.99000000022</v>
      </c>
      <c r="R320" s="93">
        <f t="shared" si="11"/>
        <v>624.41361386138612</v>
      </c>
    </row>
    <row r="321" spans="1:18" s="111" customFormat="1" hidden="1" x14ac:dyDescent="0.55000000000000004">
      <c r="A321" s="105">
        <v>10</v>
      </c>
      <c r="B321" s="106" t="s">
        <v>62</v>
      </c>
      <c r="C321" s="106"/>
      <c r="D321" s="106"/>
      <c r="E321" s="106" t="s">
        <v>75</v>
      </c>
      <c r="F321" s="106"/>
      <c r="G321" s="106" t="s">
        <v>325</v>
      </c>
      <c r="H321" s="112">
        <f>SUM(H310:H320)</f>
        <v>35704</v>
      </c>
      <c r="I321" s="105"/>
      <c r="J321" s="108">
        <f>SUM(J310:J320)</f>
        <v>5247517.2699999986</v>
      </c>
      <c r="K321" s="108">
        <f>SUM(K310:K320)</f>
        <v>5324491.4799999995</v>
      </c>
      <c r="L321" s="108">
        <f>SUM(L310:L320)</f>
        <v>29495960.859999999</v>
      </c>
      <c r="M321" s="108">
        <f>SUM(M310:M320)</f>
        <v>30265150.890000008</v>
      </c>
      <c r="N321" s="106">
        <v>10</v>
      </c>
      <c r="O321" s="106">
        <v>10</v>
      </c>
      <c r="P321" s="106">
        <f>N321-O321</f>
        <v>0</v>
      </c>
      <c r="Q321" s="109">
        <f t="shared" si="10"/>
        <v>-769190.03000000864</v>
      </c>
      <c r="R321" s="110">
        <f>L321/H321</f>
        <v>826.12482803047271</v>
      </c>
    </row>
    <row r="322" spans="1:18" hidden="1" x14ac:dyDescent="0.55000000000000004">
      <c r="A322" s="99">
        <v>1</v>
      </c>
      <c r="B322" s="100" t="s">
        <v>62</v>
      </c>
      <c r="C322" s="100" t="s">
        <v>326</v>
      </c>
      <c r="D322" s="100" t="s">
        <v>156</v>
      </c>
      <c r="E322" s="100" t="s">
        <v>47</v>
      </c>
      <c r="F322" s="100" t="s">
        <v>327</v>
      </c>
      <c r="G322" s="100" t="s">
        <v>328</v>
      </c>
      <c r="H322" s="101"/>
      <c r="I322" s="99"/>
      <c r="J322" s="102"/>
      <c r="K322" s="103"/>
      <c r="L322" s="104"/>
      <c r="M322" s="104"/>
      <c r="N322" s="100"/>
      <c r="O322" s="100"/>
      <c r="P322" s="100"/>
    </row>
    <row r="323" spans="1:18" hidden="1" x14ac:dyDescent="0.55000000000000004">
      <c r="A323" s="99">
        <v>2</v>
      </c>
      <c r="B323" s="100" t="s">
        <v>62</v>
      </c>
      <c r="C323" s="100" t="s">
        <v>326</v>
      </c>
      <c r="D323" s="100" t="s">
        <v>156</v>
      </c>
      <c r="E323" s="100" t="s">
        <v>47</v>
      </c>
      <c r="F323" s="100" t="s">
        <v>178</v>
      </c>
      <c r="G323" s="100" t="s">
        <v>933</v>
      </c>
      <c r="H323" s="101">
        <v>8840</v>
      </c>
      <c r="I323" s="99">
        <v>5</v>
      </c>
      <c r="J323" s="102">
        <f>อุดรธานี!F132</f>
        <v>406910.1</v>
      </c>
      <c r="K323" s="103">
        <f>อุดรธานี!AO132</f>
        <v>1078504.9099999999</v>
      </c>
      <c r="L323" s="104">
        <f>อุดรธานี!AP132</f>
        <v>4994957.43</v>
      </c>
      <c r="M323" s="104">
        <f>อุดรธานี!AQ132</f>
        <v>4641084.8299999991</v>
      </c>
      <c r="N323" s="100"/>
      <c r="O323" s="100"/>
      <c r="P323" s="100"/>
      <c r="Q323" s="92">
        <f t="shared" si="10"/>
        <v>353872.60000000056</v>
      </c>
      <c r="R323" s="93">
        <f t="shared" si="11"/>
        <v>565.04043325791849</v>
      </c>
    </row>
    <row r="324" spans="1:18" hidden="1" x14ac:dyDescent="0.55000000000000004">
      <c r="A324" s="99">
        <v>3</v>
      </c>
      <c r="B324" s="100" t="s">
        <v>62</v>
      </c>
      <c r="C324" s="100" t="s">
        <v>326</v>
      </c>
      <c r="D324" s="100" t="s">
        <v>156</v>
      </c>
      <c r="E324" s="100" t="s">
        <v>47</v>
      </c>
      <c r="F324" s="100" t="s">
        <v>178</v>
      </c>
      <c r="G324" s="100" t="s">
        <v>934</v>
      </c>
      <c r="H324" s="101">
        <v>4792</v>
      </c>
      <c r="I324" s="99">
        <v>4</v>
      </c>
      <c r="J324" s="102">
        <f>อุดรธานี!F133</f>
        <v>633548.11</v>
      </c>
      <c r="K324" s="103">
        <f>อุดรธานี!AO133</f>
        <v>1085609.48</v>
      </c>
      <c r="L324" s="104">
        <f>อุดรธานี!AP133</f>
        <v>3702999</v>
      </c>
      <c r="M324" s="104">
        <f>อุดรธานี!AQ133</f>
        <v>3240223.6</v>
      </c>
      <c r="N324" s="100"/>
      <c r="O324" s="100"/>
      <c r="P324" s="100"/>
      <c r="Q324" s="92">
        <f t="shared" si="10"/>
        <v>462775.39999999991</v>
      </c>
      <c r="R324" s="93">
        <f t="shared" si="11"/>
        <v>772.74603505843072</v>
      </c>
    </row>
    <row r="325" spans="1:18" hidden="1" x14ac:dyDescent="0.55000000000000004">
      <c r="A325" s="99">
        <v>4</v>
      </c>
      <c r="B325" s="100" t="s">
        <v>62</v>
      </c>
      <c r="C325" s="100" t="s">
        <v>326</v>
      </c>
      <c r="D325" s="100" t="s">
        <v>156</v>
      </c>
      <c r="E325" s="100" t="s">
        <v>47</v>
      </c>
      <c r="F325" s="100" t="s">
        <v>178</v>
      </c>
      <c r="G325" s="100" t="s">
        <v>935</v>
      </c>
      <c r="H325" s="101">
        <v>8494</v>
      </c>
      <c r="I325" s="99">
        <v>5</v>
      </c>
      <c r="J325" s="102">
        <f>อุดรธานี!F134</f>
        <v>538616.53</v>
      </c>
      <c r="K325" s="103">
        <f>อุดรธานี!AO134</f>
        <v>713358.22000000009</v>
      </c>
      <c r="L325" s="104">
        <f>อุดรธานี!AP134</f>
        <v>6242510.7400000002</v>
      </c>
      <c r="M325" s="104">
        <f>อุดรธานี!AQ134</f>
        <v>6211251.3899999997</v>
      </c>
      <c r="N325" s="100"/>
      <c r="O325" s="100"/>
      <c r="P325" s="100"/>
      <c r="Q325" s="92">
        <f t="shared" si="10"/>
        <v>31259.350000000559</v>
      </c>
      <c r="R325" s="93">
        <f t="shared" si="11"/>
        <v>734.93180362608905</v>
      </c>
    </row>
    <row r="326" spans="1:18" hidden="1" x14ac:dyDescent="0.55000000000000004">
      <c r="A326" s="99">
        <v>5</v>
      </c>
      <c r="B326" s="100" t="s">
        <v>62</v>
      </c>
      <c r="C326" s="100" t="s">
        <v>326</v>
      </c>
      <c r="D326" s="100" t="s">
        <v>156</v>
      </c>
      <c r="E326" s="100" t="s">
        <v>47</v>
      </c>
      <c r="F326" s="100" t="s">
        <v>178</v>
      </c>
      <c r="G326" s="100" t="s">
        <v>936</v>
      </c>
      <c r="H326" s="101">
        <v>6351</v>
      </c>
      <c r="I326" s="99">
        <v>5</v>
      </c>
      <c r="J326" s="102">
        <f>อุดรธานี!F135</f>
        <v>374894.85</v>
      </c>
      <c r="K326" s="103">
        <f>อุดรธานี!AO135</f>
        <v>868629.0199999999</v>
      </c>
      <c r="L326" s="104">
        <f>อุดรธานี!AP135</f>
        <v>3438382.95</v>
      </c>
      <c r="M326" s="104">
        <f>อุดรธานี!AQ135</f>
        <v>3027990.94</v>
      </c>
      <c r="N326" s="100"/>
      <c r="O326" s="100"/>
      <c r="P326" s="100"/>
      <c r="Q326" s="92">
        <f t="shared" ref="Q326:Q389" si="12">L326-M326</f>
        <v>410392.01000000024</v>
      </c>
      <c r="R326" s="93">
        <f t="shared" ref="R326:R389" si="13">L326/H326</f>
        <v>541.39237128011337</v>
      </c>
    </row>
    <row r="327" spans="1:18" hidden="1" x14ac:dyDescent="0.55000000000000004">
      <c r="A327" s="99">
        <v>6</v>
      </c>
      <c r="B327" s="100" t="s">
        <v>62</v>
      </c>
      <c r="C327" s="100" t="s">
        <v>326</v>
      </c>
      <c r="D327" s="100" t="s">
        <v>156</v>
      </c>
      <c r="E327" s="100" t="s">
        <v>47</v>
      </c>
      <c r="F327" s="100" t="s">
        <v>178</v>
      </c>
      <c r="G327" s="100" t="s">
        <v>937</v>
      </c>
      <c r="H327" s="101">
        <v>3830</v>
      </c>
      <c r="I327" s="99">
        <v>3</v>
      </c>
      <c r="J327" s="102">
        <f>อุดรธานี!F136</f>
        <v>596340.96</v>
      </c>
      <c r="K327" s="103">
        <f>อุดรธานี!AO136</f>
        <v>880751.57000000007</v>
      </c>
      <c r="L327" s="104">
        <f>อุดรธานี!AP136</f>
        <v>3256773.69</v>
      </c>
      <c r="M327" s="104">
        <f>อุดรธานี!AQ136</f>
        <v>2914744.4899999998</v>
      </c>
      <c r="N327" s="100"/>
      <c r="O327" s="100"/>
      <c r="P327" s="100"/>
      <c r="Q327" s="92">
        <f t="shared" si="12"/>
        <v>342029.20000000019</v>
      </c>
      <c r="R327" s="93">
        <f t="shared" si="13"/>
        <v>850.33255613577023</v>
      </c>
    </row>
    <row r="328" spans="1:18" hidden="1" x14ac:dyDescent="0.55000000000000004">
      <c r="A328" s="99">
        <v>7</v>
      </c>
      <c r="B328" s="100" t="s">
        <v>62</v>
      </c>
      <c r="C328" s="100" t="s">
        <v>326</v>
      </c>
      <c r="D328" s="100" t="s">
        <v>156</v>
      </c>
      <c r="E328" s="100" t="s">
        <v>47</v>
      </c>
      <c r="F328" s="100" t="s">
        <v>178</v>
      </c>
      <c r="G328" s="100" t="s">
        <v>938</v>
      </c>
      <c r="H328" s="101">
        <v>7121</v>
      </c>
      <c r="I328" s="99">
        <v>5</v>
      </c>
      <c r="J328" s="102">
        <f>อุดรธานี!F137</f>
        <v>575285.53</v>
      </c>
      <c r="K328" s="103">
        <f>อุดรธานี!AO137</f>
        <v>1284951.7</v>
      </c>
      <c r="L328" s="104">
        <f>อุดรธานี!AP137</f>
        <v>5756916.4400000004</v>
      </c>
      <c r="M328" s="104">
        <f>อุดรธานี!AQ137</f>
        <v>4959812</v>
      </c>
      <c r="N328" s="100"/>
      <c r="O328" s="100"/>
      <c r="P328" s="100"/>
      <c r="Q328" s="92">
        <f t="shared" si="12"/>
        <v>797104.44000000041</v>
      </c>
      <c r="R328" s="93">
        <f t="shared" si="13"/>
        <v>808.44213453166697</v>
      </c>
    </row>
    <row r="329" spans="1:18" hidden="1" x14ac:dyDescent="0.55000000000000004">
      <c r="A329" s="99">
        <v>8</v>
      </c>
      <c r="B329" s="100" t="s">
        <v>62</v>
      </c>
      <c r="C329" s="100" t="s">
        <v>326</v>
      </c>
      <c r="D329" s="100" t="s">
        <v>156</v>
      </c>
      <c r="E329" s="100" t="s">
        <v>47</v>
      </c>
      <c r="F329" s="100" t="s">
        <v>178</v>
      </c>
      <c r="G329" s="100" t="s">
        <v>939</v>
      </c>
      <c r="H329" s="101">
        <v>3156</v>
      </c>
      <c r="I329" s="99">
        <v>3</v>
      </c>
      <c r="J329" s="102">
        <f>อุดรธานี!F138</f>
        <v>296914.23</v>
      </c>
      <c r="K329" s="103">
        <f>อุดรธานี!AO138</f>
        <v>609715.05000000005</v>
      </c>
      <c r="L329" s="104">
        <f>อุดรธานี!AP138</f>
        <v>3456587.2</v>
      </c>
      <c r="M329" s="104">
        <f>อุดรธานี!AQ138</f>
        <v>3559623.7800000003</v>
      </c>
      <c r="N329" s="100"/>
      <c r="O329" s="100"/>
      <c r="P329" s="100"/>
      <c r="Q329" s="92">
        <f t="shared" si="12"/>
        <v>-103036.58000000007</v>
      </c>
      <c r="R329" s="93">
        <f t="shared" si="13"/>
        <v>1095.2430925221799</v>
      </c>
    </row>
    <row r="330" spans="1:18" hidden="1" x14ac:dyDescent="0.55000000000000004">
      <c r="A330" s="99">
        <v>9</v>
      </c>
      <c r="B330" s="100" t="s">
        <v>62</v>
      </c>
      <c r="C330" s="100" t="s">
        <v>326</v>
      </c>
      <c r="D330" s="100" t="s">
        <v>156</v>
      </c>
      <c r="E330" s="100" t="s">
        <v>47</v>
      </c>
      <c r="F330" s="100" t="s">
        <v>178</v>
      </c>
      <c r="G330" s="100" t="s">
        <v>940</v>
      </c>
      <c r="H330" s="101">
        <v>3445</v>
      </c>
      <c r="I330" s="99">
        <v>3</v>
      </c>
      <c r="J330" s="102">
        <f>อุดรธานี!F139</f>
        <v>352605.09</v>
      </c>
      <c r="K330" s="103">
        <f>อุดรธานี!AO139</f>
        <v>672060.46</v>
      </c>
      <c r="L330" s="104">
        <f>อุดรธานี!AP139</f>
        <v>3620437.96</v>
      </c>
      <c r="M330" s="104">
        <f>อุดรธานี!AQ139</f>
        <v>3617584.7199999997</v>
      </c>
      <c r="N330" s="100"/>
      <c r="O330" s="100"/>
      <c r="P330" s="100"/>
      <c r="Q330" s="92">
        <f t="shared" si="12"/>
        <v>2853.2400000002235</v>
      </c>
      <c r="R330" s="93">
        <f t="shared" si="13"/>
        <v>1050.9253875181423</v>
      </c>
    </row>
    <row r="331" spans="1:18" hidden="1" x14ac:dyDescent="0.55000000000000004">
      <c r="A331" s="99">
        <v>10</v>
      </c>
      <c r="B331" s="100" t="s">
        <v>62</v>
      </c>
      <c r="C331" s="100" t="s">
        <v>326</v>
      </c>
      <c r="D331" s="100" t="s">
        <v>156</v>
      </c>
      <c r="E331" s="100" t="s">
        <v>47</v>
      </c>
      <c r="F331" s="100" t="s">
        <v>178</v>
      </c>
      <c r="G331" s="100" t="s">
        <v>941</v>
      </c>
      <c r="H331" s="101">
        <v>7922</v>
      </c>
      <c r="I331" s="99">
        <v>5</v>
      </c>
      <c r="J331" s="102">
        <f>อุดรธานี!F140</f>
        <v>355563.86</v>
      </c>
      <c r="K331" s="103">
        <f>อุดรธานี!AO140</f>
        <v>936447.30999999994</v>
      </c>
      <c r="L331" s="104">
        <f>อุดรธานี!AP140</f>
        <v>5009341.1899999995</v>
      </c>
      <c r="M331" s="104">
        <f>อุดรธานี!AQ140</f>
        <v>4990468.0200000005</v>
      </c>
      <c r="N331" s="100"/>
      <c r="O331" s="100"/>
      <c r="P331" s="100"/>
      <c r="Q331" s="92">
        <f t="shared" si="12"/>
        <v>18873.169999998994</v>
      </c>
      <c r="R331" s="93">
        <f t="shared" si="13"/>
        <v>632.33289447109314</v>
      </c>
    </row>
    <row r="332" spans="1:18" hidden="1" x14ac:dyDescent="0.55000000000000004">
      <c r="A332" s="99">
        <v>11</v>
      </c>
      <c r="B332" s="100" t="s">
        <v>62</v>
      </c>
      <c r="C332" s="100" t="s">
        <v>326</v>
      </c>
      <c r="D332" s="100" t="s">
        <v>156</v>
      </c>
      <c r="E332" s="100" t="s">
        <v>47</v>
      </c>
      <c r="F332" s="100" t="s">
        <v>178</v>
      </c>
      <c r="G332" s="100" t="s">
        <v>942</v>
      </c>
      <c r="H332" s="101">
        <v>4222</v>
      </c>
      <c r="I332" s="99">
        <v>3</v>
      </c>
      <c r="J332" s="102">
        <f>อุดรธานี!F141</f>
        <v>695261.67</v>
      </c>
      <c r="K332" s="103">
        <f>อุดรธานี!AO141</f>
        <v>1039663.7000000001</v>
      </c>
      <c r="L332" s="104">
        <f>อุดรธานี!AP141</f>
        <v>5531870.9500000002</v>
      </c>
      <c r="M332" s="104">
        <f>อุดรธานี!AQ141</f>
        <v>5354936.3899999997</v>
      </c>
      <c r="N332" s="100"/>
      <c r="O332" s="100"/>
      <c r="P332" s="100"/>
      <c r="Q332" s="92">
        <f t="shared" si="12"/>
        <v>176934.56000000052</v>
      </c>
      <c r="R332" s="93">
        <f t="shared" si="13"/>
        <v>1310.2489223117007</v>
      </c>
    </row>
    <row r="333" spans="1:18" hidden="1" x14ac:dyDescent="0.55000000000000004">
      <c r="A333" s="99">
        <v>12</v>
      </c>
      <c r="B333" s="100" t="s">
        <v>62</v>
      </c>
      <c r="C333" s="100" t="s">
        <v>326</v>
      </c>
      <c r="D333" s="100" t="s">
        <v>156</v>
      </c>
      <c r="E333" s="100" t="s">
        <v>47</v>
      </c>
      <c r="F333" s="100" t="s">
        <v>178</v>
      </c>
      <c r="G333" s="100" t="s">
        <v>943</v>
      </c>
      <c r="H333" s="101">
        <v>4359</v>
      </c>
      <c r="I333" s="99">
        <v>3</v>
      </c>
      <c r="J333" s="102">
        <f>อุดรธานี!F142</f>
        <v>337991.57</v>
      </c>
      <c r="K333" s="103">
        <f>อุดรธานี!AO142</f>
        <v>512107.35000000003</v>
      </c>
      <c r="L333" s="104">
        <f>อุดรธานี!AP142</f>
        <v>4695304.07</v>
      </c>
      <c r="M333" s="104">
        <f>อุดรธานี!AQ142</f>
        <v>4514429.7799999993</v>
      </c>
      <c r="N333" s="100"/>
      <c r="O333" s="100"/>
      <c r="P333" s="100"/>
      <c r="Q333" s="92">
        <f t="shared" si="12"/>
        <v>180874.29000000097</v>
      </c>
      <c r="R333" s="93">
        <f t="shared" si="13"/>
        <v>1077.1516563431981</v>
      </c>
    </row>
    <row r="334" spans="1:18" hidden="1" x14ac:dyDescent="0.55000000000000004">
      <c r="A334" s="99">
        <v>13</v>
      </c>
      <c r="B334" s="100" t="s">
        <v>62</v>
      </c>
      <c r="C334" s="100" t="s">
        <v>326</v>
      </c>
      <c r="D334" s="100" t="s">
        <v>156</v>
      </c>
      <c r="E334" s="100" t="s">
        <v>47</v>
      </c>
      <c r="F334" s="100" t="s">
        <v>178</v>
      </c>
      <c r="G334" s="100" t="s">
        <v>944</v>
      </c>
      <c r="H334" s="101">
        <v>4175</v>
      </c>
      <c r="I334" s="99">
        <v>3</v>
      </c>
      <c r="J334" s="102">
        <f>อุดรธานี!F143</f>
        <v>349104.26</v>
      </c>
      <c r="K334" s="103">
        <f>อุดรธานี!AO143</f>
        <v>612011.09</v>
      </c>
      <c r="L334" s="104">
        <f>อุดรธานี!AP143</f>
        <v>3892875.39</v>
      </c>
      <c r="M334" s="104">
        <f>อุดรธานี!AQ143</f>
        <v>3526263.44</v>
      </c>
      <c r="N334" s="100"/>
      <c r="O334" s="100"/>
      <c r="P334" s="100"/>
      <c r="Q334" s="92">
        <f t="shared" si="12"/>
        <v>366611.95000000019</v>
      </c>
      <c r="R334" s="93">
        <f t="shared" si="13"/>
        <v>932.42524311377247</v>
      </c>
    </row>
    <row r="335" spans="1:18" hidden="1" x14ac:dyDescent="0.55000000000000004">
      <c r="A335" s="99">
        <v>14</v>
      </c>
      <c r="B335" s="100" t="s">
        <v>62</v>
      </c>
      <c r="C335" s="100" t="s">
        <v>326</v>
      </c>
      <c r="D335" s="100" t="s">
        <v>156</v>
      </c>
      <c r="E335" s="100" t="s">
        <v>47</v>
      </c>
      <c r="F335" s="100" t="s">
        <v>178</v>
      </c>
      <c r="G335" s="100" t="s">
        <v>945</v>
      </c>
      <c r="H335" s="101">
        <v>2620</v>
      </c>
      <c r="I335" s="99">
        <v>2</v>
      </c>
      <c r="J335" s="102">
        <f>อุดรธานี!F144</f>
        <v>210400.6</v>
      </c>
      <c r="K335" s="103">
        <f>อุดรธานี!AO144</f>
        <v>472576.29000000004</v>
      </c>
      <c r="L335" s="104">
        <f>อุดรธานี!AP144</f>
        <v>2840909.96</v>
      </c>
      <c r="M335" s="104">
        <f>อุดรธานี!AQ144</f>
        <v>2822089.1100000003</v>
      </c>
      <c r="N335" s="100"/>
      <c r="O335" s="100"/>
      <c r="P335" s="100"/>
      <c r="Q335" s="92">
        <f t="shared" si="12"/>
        <v>18820.849999999627</v>
      </c>
      <c r="R335" s="93">
        <f t="shared" si="13"/>
        <v>1084.3167786259542</v>
      </c>
    </row>
    <row r="336" spans="1:18" hidden="1" x14ac:dyDescent="0.55000000000000004">
      <c r="A336" s="99">
        <v>15</v>
      </c>
      <c r="B336" s="100" t="s">
        <v>62</v>
      </c>
      <c r="C336" s="100" t="s">
        <v>326</v>
      </c>
      <c r="D336" s="100" t="s">
        <v>156</v>
      </c>
      <c r="E336" s="100" t="s">
        <v>47</v>
      </c>
      <c r="F336" s="100" t="s">
        <v>178</v>
      </c>
      <c r="G336" s="100" t="s">
        <v>946</v>
      </c>
      <c r="H336" s="101">
        <v>5100</v>
      </c>
      <c r="I336" s="99">
        <v>4</v>
      </c>
      <c r="J336" s="102">
        <f>อุดรธานี!F145</f>
        <v>193457.46</v>
      </c>
      <c r="K336" s="103">
        <f>อุดรธานี!AO145</f>
        <v>796214.85000000009</v>
      </c>
      <c r="L336" s="104">
        <f>อุดรธานี!AP145</f>
        <v>4574344.58</v>
      </c>
      <c r="M336" s="104">
        <f>อุดรธานี!AQ145</f>
        <v>4348498.1399999997</v>
      </c>
      <c r="N336" s="100"/>
      <c r="O336" s="100"/>
      <c r="P336" s="100"/>
      <c r="Q336" s="92">
        <f t="shared" si="12"/>
        <v>225846.44000000041</v>
      </c>
      <c r="R336" s="93">
        <f t="shared" si="13"/>
        <v>896.93030980392155</v>
      </c>
    </row>
    <row r="337" spans="1:18" hidden="1" x14ac:dyDescent="0.55000000000000004">
      <c r="A337" s="99">
        <v>16</v>
      </c>
      <c r="B337" s="100" t="s">
        <v>62</v>
      </c>
      <c r="C337" s="100" t="s">
        <v>326</v>
      </c>
      <c r="D337" s="100" t="s">
        <v>156</v>
      </c>
      <c r="E337" s="100" t="s">
        <v>47</v>
      </c>
      <c r="F337" s="100" t="s">
        <v>178</v>
      </c>
      <c r="G337" s="100" t="s">
        <v>947</v>
      </c>
      <c r="H337" s="101">
        <v>7114</v>
      </c>
      <c r="I337" s="99">
        <v>5</v>
      </c>
      <c r="J337" s="102">
        <f>อุดรธานี!F146</f>
        <v>610129.16</v>
      </c>
      <c r="K337" s="103">
        <f>อุดรธานี!AO146</f>
        <v>1119690.6700000002</v>
      </c>
      <c r="L337" s="104">
        <f>อุดรธานี!AP146</f>
        <v>4823298.09</v>
      </c>
      <c r="M337" s="104">
        <f>อุดรธานี!AQ146</f>
        <v>4503988.79</v>
      </c>
      <c r="N337" s="100"/>
      <c r="O337" s="100"/>
      <c r="P337" s="100"/>
      <c r="Q337" s="92">
        <f t="shared" si="12"/>
        <v>319309.29999999981</v>
      </c>
      <c r="R337" s="93">
        <f t="shared" si="13"/>
        <v>678.00085605847619</v>
      </c>
    </row>
    <row r="338" spans="1:18" s="111" customFormat="1" hidden="1" x14ac:dyDescent="0.55000000000000004">
      <c r="A338" s="105">
        <v>11</v>
      </c>
      <c r="B338" s="106" t="s">
        <v>62</v>
      </c>
      <c r="C338" s="106"/>
      <c r="D338" s="106"/>
      <c r="E338" s="106" t="s">
        <v>75</v>
      </c>
      <c r="F338" s="106"/>
      <c r="G338" s="106" t="s">
        <v>329</v>
      </c>
      <c r="H338" s="112">
        <f>SUM(H322:H337)</f>
        <v>81541</v>
      </c>
      <c r="I338" s="105"/>
      <c r="J338" s="108">
        <f>SUM(J322:J337)</f>
        <v>6527023.9799999995</v>
      </c>
      <c r="K338" s="108">
        <f>SUM(K322:K337)</f>
        <v>12682291.669999998</v>
      </c>
      <c r="L338" s="108">
        <f>SUM(L322:L337)</f>
        <v>65837509.640000001</v>
      </c>
      <c r="M338" s="108">
        <f>SUM(M322:M337)</f>
        <v>62232989.420000002</v>
      </c>
      <c r="N338" s="106">
        <v>15</v>
      </c>
      <c r="O338" s="106">
        <v>15</v>
      </c>
      <c r="P338" s="106">
        <f>N338-O338</f>
        <v>0</v>
      </c>
      <c r="Q338" s="109">
        <f t="shared" si="12"/>
        <v>3604520.2199999988</v>
      </c>
      <c r="R338" s="110">
        <f>L338/H338</f>
        <v>807.4160194258103</v>
      </c>
    </row>
    <row r="339" spans="1:18" hidden="1" x14ac:dyDescent="0.55000000000000004">
      <c r="A339" s="99">
        <v>1</v>
      </c>
      <c r="B339" s="100" t="s">
        <v>62</v>
      </c>
      <c r="C339" s="100" t="s">
        <v>330</v>
      </c>
      <c r="D339" s="100" t="s">
        <v>141</v>
      </c>
      <c r="E339" s="100" t="s">
        <v>48</v>
      </c>
      <c r="F339" s="100" t="s">
        <v>208</v>
      </c>
      <c r="G339" s="100" t="s">
        <v>331</v>
      </c>
      <c r="H339" s="101"/>
      <c r="I339" s="99"/>
      <c r="J339" s="102"/>
      <c r="K339" s="103"/>
      <c r="L339" s="104"/>
      <c r="M339" s="104"/>
      <c r="N339" s="100"/>
      <c r="O339" s="100"/>
      <c r="P339" s="100"/>
    </row>
    <row r="340" spans="1:18" hidden="1" x14ac:dyDescent="0.55000000000000004">
      <c r="A340" s="99">
        <v>2</v>
      </c>
      <c r="B340" s="100" t="s">
        <v>62</v>
      </c>
      <c r="C340" s="100" t="s">
        <v>330</v>
      </c>
      <c r="D340" s="100" t="s">
        <v>141</v>
      </c>
      <c r="E340" s="100" t="s">
        <v>48</v>
      </c>
      <c r="F340" s="100" t="s">
        <v>178</v>
      </c>
      <c r="G340" s="100" t="s">
        <v>948</v>
      </c>
      <c r="H340" s="101">
        <v>3260</v>
      </c>
      <c r="I340" s="99">
        <v>3</v>
      </c>
      <c r="J340" s="102">
        <f>อุดรธานี!F147</f>
        <v>210193.16</v>
      </c>
      <c r="K340" s="103">
        <f>อุดรธานี!AO147</f>
        <v>783777.70000000007</v>
      </c>
      <c r="L340" s="104">
        <f>อุดรธานี!AP147</f>
        <v>3024495.6999999997</v>
      </c>
      <c r="M340" s="104">
        <f>อุดรธานี!AQ147</f>
        <v>3492980.6300000004</v>
      </c>
      <c r="N340" s="100"/>
      <c r="O340" s="100"/>
      <c r="P340" s="100"/>
      <c r="Q340" s="92">
        <f t="shared" si="12"/>
        <v>-468484.93000000063</v>
      </c>
      <c r="R340" s="93">
        <f t="shared" si="13"/>
        <v>927.75941717791397</v>
      </c>
    </row>
    <row r="341" spans="1:18" hidden="1" x14ac:dyDescent="0.55000000000000004">
      <c r="A341" s="99">
        <v>3</v>
      </c>
      <c r="B341" s="100" t="s">
        <v>62</v>
      </c>
      <c r="C341" s="100" t="s">
        <v>330</v>
      </c>
      <c r="D341" s="100" t="s">
        <v>141</v>
      </c>
      <c r="E341" s="100" t="s">
        <v>48</v>
      </c>
      <c r="F341" s="100" t="s">
        <v>178</v>
      </c>
      <c r="G341" s="100" t="s">
        <v>949</v>
      </c>
      <c r="H341" s="101">
        <v>5443</v>
      </c>
      <c r="I341" s="99">
        <v>4</v>
      </c>
      <c r="J341" s="102">
        <f>อุดรธานี!F148</f>
        <v>1502208.57</v>
      </c>
      <c r="K341" s="103">
        <f>อุดรธานี!AO148</f>
        <v>1546992.57</v>
      </c>
      <c r="L341" s="104">
        <f>อุดรธานี!AP148</f>
        <v>4567778.88</v>
      </c>
      <c r="M341" s="104">
        <f>อุดรธานี!AQ148</f>
        <v>4537974.7</v>
      </c>
      <c r="N341" s="100"/>
      <c r="O341" s="100"/>
      <c r="P341" s="100"/>
      <c r="Q341" s="92">
        <f t="shared" si="12"/>
        <v>29804.179999999702</v>
      </c>
      <c r="R341" s="93">
        <f t="shared" si="13"/>
        <v>839.20243983097555</v>
      </c>
    </row>
    <row r="342" spans="1:18" hidden="1" x14ac:dyDescent="0.55000000000000004">
      <c r="A342" s="99">
        <v>4</v>
      </c>
      <c r="B342" s="100" t="s">
        <v>62</v>
      </c>
      <c r="C342" s="100" t="s">
        <v>330</v>
      </c>
      <c r="D342" s="100" t="s">
        <v>141</v>
      </c>
      <c r="E342" s="100" t="s">
        <v>48</v>
      </c>
      <c r="F342" s="100" t="s">
        <v>178</v>
      </c>
      <c r="G342" s="100" t="s">
        <v>950</v>
      </c>
      <c r="H342" s="101">
        <v>2005</v>
      </c>
      <c r="I342" s="99">
        <v>2</v>
      </c>
      <c r="J342" s="102">
        <f>อุดรธานี!F149</f>
        <v>375703.31</v>
      </c>
      <c r="K342" s="103">
        <f>อุดรธานี!AO149</f>
        <v>392634.67</v>
      </c>
      <c r="L342" s="104">
        <f>อุดรธานี!AP149</f>
        <v>3455530.9199999995</v>
      </c>
      <c r="M342" s="104">
        <f>อุดรธานี!AQ149</f>
        <v>3627494.69</v>
      </c>
      <c r="N342" s="100"/>
      <c r="O342" s="100"/>
      <c r="P342" s="100"/>
      <c r="Q342" s="92">
        <f t="shared" si="12"/>
        <v>-171963.77000000048</v>
      </c>
      <c r="R342" s="93">
        <f t="shared" si="13"/>
        <v>1723.456817955112</v>
      </c>
    </row>
    <row r="343" spans="1:18" hidden="1" x14ac:dyDescent="0.55000000000000004">
      <c r="A343" s="99">
        <v>5</v>
      </c>
      <c r="B343" s="100" t="s">
        <v>62</v>
      </c>
      <c r="C343" s="100" t="s">
        <v>330</v>
      </c>
      <c r="D343" s="100" t="s">
        <v>141</v>
      </c>
      <c r="E343" s="100" t="s">
        <v>48</v>
      </c>
      <c r="F343" s="100" t="s">
        <v>178</v>
      </c>
      <c r="G343" s="100" t="s">
        <v>951</v>
      </c>
      <c r="H343" s="101">
        <v>5609</v>
      </c>
      <c r="I343" s="99">
        <v>4</v>
      </c>
      <c r="J343" s="102">
        <f>อุดรธานี!F150</f>
        <v>957784.97</v>
      </c>
      <c r="K343" s="103">
        <f>อุดรธานี!AO150</f>
        <v>1152123.6800000002</v>
      </c>
      <c r="L343" s="104">
        <f>อุดรธานี!AP150</f>
        <v>4634212.0299999993</v>
      </c>
      <c r="M343" s="104">
        <f>อุดรธานี!AQ150</f>
        <v>4786997.47</v>
      </c>
      <c r="N343" s="100"/>
      <c r="O343" s="100"/>
      <c r="P343" s="100"/>
      <c r="Q343" s="92">
        <f t="shared" si="12"/>
        <v>-152785.44000000041</v>
      </c>
      <c r="R343" s="93">
        <f t="shared" si="13"/>
        <v>826.2100249598858</v>
      </c>
    </row>
    <row r="344" spans="1:18" hidden="1" x14ac:dyDescent="0.55000000000000004">
      <c r="A344" s="99">
        <v>6</v>
      </c>
      <c r="B344" s="100" t="s">
        <v>62</v>
      </c>
      <c r="C344" s="100" t="s">
        <v>330</v>
      </c>
      <c r="D344" s="100" t="s">
        <v>141</v>
      </c>
      <c r="E344" s="100" t="s">
        <v>48</v>
      </c>
      <c r="F344" s="100" t="s">
        <v>178</v>
      </c>
      <c r="G344" s="100" t="s">
        <v>952</v>
      </c>
      <c r="H344" s="101">
        <v>3391</v>
      </c>
      <c r="I344" s="99">
        <v>3</v>
      </c>
      <c r="J344" s="102">
        <f>อุดรธานี!F151</f>
        <v>616612.82999999996</v>
      </c>
      <c r="K344" s="103">
        <f>อุดรธานี!AO151</f>
        <v>1028663.1999999998</v>
      </c>
      <c r="L344" s="104">
        <f>อุดรธานี!AP151</f>
        <v>3962097.2399999998</v>
      </c>
      <c r="M344" s="104">
        <f>อุดรธานี!AQ151</f>
        <v>4137120.8899999997</v>
      </c>
      <c r="N344" s="100"/>
      <c r="O344" s="100"/>
      <c r="P344" s="100"/>
      <c r="Q344" s="92">
        <f t="shared" si="12"/>
        <v>-175023.64999999991</v>
      </c>
      <c r="R344" s="93">
        <f t="shared" si="13"/>
        <v>1168.4155824240636</v>
      </c>
    </row>
    <row r="345" spans="1:18" hidden="1" x14ac:dyDescent="0.55000000000000004">
      <c r="A345" s="99">
        <v>7</v>
      </c>
      <c r="B345" s="100" t="s">
        <v>62</v>
      </c>
      <c r="C345" s="100" t="s">
        <v>330</v>
      </c>
      <c r="D345" s="100" t="s">
        <v>141</v>
      </c>
      <c r="E345" s="100" t="s">
        <v>48</v>
      </c>
      <c r="F345" s="100" t="s">
        <v>178</v>
      </c>
      <c r="G345" s="100" t="s">
        <v>953</v>
      </c>
      <c r="H345" s="101">
        <v>4086</v>
      </c>
      <c r="I345" s="99">
        <v>3</v>
      </c>
      <c r="J345" s="102">
        <f>อุดรธานี!F152</f>
        <v>881809.3</v>
      </c>
      <c r="K345" s="103">
        <f>อุดรธานี!AO152</f>
        <v>937546.32</v>
      </c>
      <c r="L345" s="104">
        <f>อุดรธานี!AP152</f>
        <v>3896002.12</v>
      </c>
      <c r="M345" s="104">
        <f>อุดรธานี!AQ152</f>
        <v>3597140.1999999997</v>
      </c>
      <c r="N345" s="100"/>
      <c r="O345" s="100"/>
      <c r="P345" s="100"/>
      <c r="Q345" s="92">
        <f t="shared" si="12"/>
        <v>298861.92000000039</v>
      </c>
      <c r="R345" s="93">
        <f t="shared" si="13"/>
        <v>953.50027410670589</v>
      </c>
    </row>
    <row r="346" spans="1:18" hidden="1" x14ac:dyDescent="0.55000000000000004">
      <c r="A346" s="99">
        <v>8</v>
      </c>
      <c r="B346" s="100" t="s">
        <v>62</v>
      </c>
      <c r="C346" s="100" t="s">
        <v>330</v>
      </c>
      <c r="D346" s="100" t="s">
        <v>141</v>
      </c>
      <c r="E346" s="100" t="s">
        <v>48</v>
      </c>
      <c r="F346" s="100" t="s">
        <v>178</v>
      </c>
      <c r="G346" s="100" t="s">
        <v>954</v>
      </c>
      <c r="H346" s="101">
        <v>4501</v>
      </c>
      <c r="I346" s="99">
        <v>4</v>
      </c>
      <c r="J346" s="102">
        <f>อุดรธานี!F153</f>
        <v>175442.44</v>
      </c>
      <c r="K346" s="103">
        <f>อุดรธานี!AO153</f>
        <v>711904.81</v>
      </c>
      <c r="L346" s="104">
        <f>อุดรธานี!AP153</f>
        <v>3949218.01</v>
      </c>
      <c r="M346" s="104">
        <f>อุดรธานี!AQ153</f>
        <v>4447153.0600000005</v>
      </c>
      <c r="N346" s="100"/>
      <c r="O346" s="100"/>
      <c r="P346" s="100"/>
      <c r="Q346" s="92">
        <f t="shared" si="12"/>
        <v>-497935.05000000075</v>
      </c>
      <c r="R346" s="93">
        <f t="shared" si="13"/>
        <v>877.40902243945789</v>
      </c>
    </row>
    <row r="347" spans="1:18" hidden="1" x14ac:dyDescent="0.55000000000000004">
      <c r="A347" s="99">
        <v>9</v>
      </c>
      <c r="B347" s="100" t="s">
        <v>62</v>
      </c>
      <c r="C347" s="100" t="s">
        <v>330</v>
      </c>
      <c r="D347" s="100" t="s">
        <v>141</v>
      </c>
      <c r="E347" s="100" t="s">
        <v>48</v>
      </c>
      <c r="F347" s="100" t="s">
        <v>178</v>
      </c>
      <c r="G347" s="100" t="s">
        <v>955</v>
      </c>
      <c r="H347" s="101">
        <v>4158</v>
      </c>
      <c r="I347" s="99">
        <v>3</v>
      </c>
      <c r="J347" s="102">
        <f>อุดรธานี!F154</f>
        <v>176548.23</v>
      </c>
      <c r="K347" s="103">
        <f>อุดรธานี!AO154</f>
        <v>235711.97000000003</v>
      </c>
      <c r="L347" s="104">
        <f>อุดรธานี!AP154</f>
        <v>1963507.24</v>
      </c>
      <c r="M347" s="104">
        <f>อุดรธานี!AQ154</f>
        <v>2734442.82</v>
      </c>
      <c r="N347" s="100"/>
      <c r="O347" s="100"/>
      <c r="P347" s="100"/>
      <c r="Q347" s="92">
        <f t="shared" si="12"/>
        <v>-770935.57999999984</v>
      </c>
      <c r="R347" s="93">
        <f t="shared" si="13"/>
        <v>472.22396344396344</v>
      </c>
    </row>
    <row r="348" spans="1:18" hidden="1" x14ac:dyDescent="0.55000000000000004">
      <c r="A348" s="99">
        <v>10</v>
      </c>
      <c r="B348" s="100" t="s">
        <v>62</v>
      </c>
      <c r="C348" s="100" t="s">
        <v>330</v>
      </c>
      <c r="D348" s="100" t="s">
        <v>141</v>
      </c>
      <c r="E348" s="100" t="s">
        <v>48</v>
      </c>
      <c r="F348" s="100" t="s">
        <v>178</v>
      </c>
      <c r="G348" s="100" t="s">
        <v>956</v>
      </c>
      <c r="H348" s="101">
        <v>3908</v>
      </c>
      <c r="I348" s="99">
        <v>3</v>
      </c>
      <c r="J348" s="102">
        <f>อุดรธานี!F155</f>
        <v>207206.3</v>
      </c>
      <c r="K348" s="103">
        <f>อุดรธานี!AO155</f>
        <v>577552.35000000009</v>
      </c>
      <c r="L348" s="104">
        <f>อุดรธานี!AP155</f>
        <v>3821107.34</v>
      </c>
      <c r="M348" s="104">
        <f>อุดรธานี!AQ155</f>
        <v>4136376.76</v>
      </c>
      <c r="N348" s="100"/>
      <c r="O348" s="100"/>
      <c r="P348" s="100"/>
      <c r="Q348" s="92">
        <f t="shared" si="12"/>
        <v>-315269.41999999993</v>
      </c>
      <c r="R348" s="93">
        <f t="shared" si="13"/>
        <v>977.76544012282488</v>
      </c>
    </row>
    <row r="349" spans="1:18" hidden="1" x14ac:dyDescent="0.55000000000000004">
      <c r="A349" s="99">
        <v>11</v>
      </c>
      <c r="B349" s="100" t="s">
        <v>62</v>
      </c>
      <c r="C349" s="100" t="s">
        <v>330</v>
      </c>
      <c r="D349" s="100" t="s">
        <v>141</v>
      </c>
      <c r="E349" s="100" t="s">
        <v>48</v>
      </c>
      <c r="F349" s="100" t="s">
        <v>178</v>
      </c>
      <c r="G349" s="100" t="s">
        <v>957</v>
      </c>
      <c r="H349" s="101">
        <v>3711</v>
      </c>
      <c r="I349" s="99">
        <v>3</v>
      </c>
      <c r="J349" s="102">
        <f>อุดรธานี!F156</f>
        <v>465693.44</v>
      </c>
      <c r="K349" s="103">
        <f>อุดรธานี!AO156</f>
        <v>731509.15</v>
      </c>
      <c r="L349" s="104">
        <f>อุดรธานี!AP156</f>
        <v>2250604.87</v>
      </c>
      <c r="M349" s="104">
        <f>อุดรธานี!AQ156</f>
        <v>2884859.9699999997</v>
      </c>
      <c r="N349" s="100"/>
      <c r="O349" s="100"/>
      <c r="P349" s="100"/>
      <c r="Q349" s="92">
        <f t="shared" si="12"/>
        <v>-634255.09999999963</v>
      </c>
      <c r="R349" s="93">
        <f t="shared" si="13"/>
        <v>606.46857181352743</v>
      </c>
    </row>
    <row r="350" spans="1:18" hidden="1" x14ac:dyDescent="0.55000000000000004">
      <c r="A350" s="99">
        <v>12</v>
      </c>
      <c r="B350" s="100" t="s">
        <v>62</v>
      </c>
      <c r="C350" s="100" t="s">
        <v>330</v>
      </c>
      <c r="D350" s="100" t="s">
        <v>141</v>
      </c>
      <c r="E350" s="100" t="s">
        <v>48</v>
      </c>
      <c r="F350" s="100" t="s">
        <v>178</v>
      </c>
      <c r="G350" s="100" t="s">
        <v>958</v>
      </c>
      <c r="H350" s="101">
        <v>6818</v>
      </c>
      <c r="I350" s="99">
        <v>5</v>
      </c>
      <c r="J350" s="102">
        <f>อุดรธานี!F157</f>
        <v>1094637.27</v>
      </c>
      <c r="K350" s="103">
        <f>อุดรธานี!AO157</f>
        <v>1711580.17</v>
      </c>
      <c r="L350" s="104">
        <f>อุดรธานี!AP157</f>
        <v>4981866.51</v>
      </c>
      <c r="M350" s="104">
        <f>อุดรธานี!AQ157</f>
        <v>5295193.21</v>
      </c>
      <c r="N350" s="100"/>
      <c r="O350" s="100"/>
      <c r="P350" s="100"/>
      <c r="Q350" s="92">
        <f t="shared" si="12"/>
        <v>-313326.70000000019</v>
      </c>
      <c r="R350" s="93">
        <f t="shared" si="13"/>
        <v>730.69323995306536</v>
      </c>
    </row>
    <row r="351" spans="1:18" hidden="1" x14ac:dyDescent="0.55000000000000004">
      <c r="A351" s="99">
        <v>13</v>
      </c>
      <c r="B351" s="100" t="s">
        <v>62</v>
      </c>
      <c r="C351" s="100" t="s">
        <v>330</v>
      </c>
      <c r="D351" s="100" t="s">
        <v>141</v>
      </c>
      <c r="E351" s="100" t="s">
        <v>48</v>
      </c>
      <c r="F351" s="100" t="s">
        <v>178</v>
      </c>
      <c r="G351" s="100" t="s">
        <v>959</v>
      </c>
      <c r="H351" s="101">
        <v>4682</v>
      </c>
      <c r="I351" s="99">
        <v>4</v>
      </c>
      <c r="J351" s="102">
        <f>อุดรธานี!F158</f>
        <v>519502.19</v>
      </c>
      <c r="K351" s="103">
        <f>อุดรธานี!AO158</f>
        <v>512799.74</v>
      </c>
      <c r="L351" s="104">
        <f>อุดรธานี!AP158</f>
        <v>3397465.15</v>
      </c>
      <c r="M351" s="104">
        <f>อุดรธานี!AQ158</f>
        <v>3717104.5500000003</v>
      </c>
      <c r="N351" s="100"/>
      <c r="O351" s="100"/>
      <c r="P351" s="100"/>
      <c r="Q351" s="92">
        <f t="shared" si="12"/>
        <v>-319639.40000000037</v>
      </c>
      <c r="R351" s="93">
        <f t="shared" si="13"/>
        <v>725.64398761213158</v>
      </c>
    </row>
    <row r="352" spans="1:18" hidden="1" x14ac:dyDescent="0.55000000000000004">
      <c r="A352" s="99">
        <v>14</v>
      </c>
      <c r="B352" s="100" t="s">
        <v>62</v>
      </c>
      <c r="C352" s="100" t="s">
        <v>330</v>
      </c>
      <c r="D352" s="100" t="s">
        <v>141</v>
      </c>
      <c r="E352" s="100" t="s">
        <v>48</v>
      </c>
      <c r="F352" s="100" t="s">
        <v>178</v>
      </c>
      <c r="G352" s="100" t="s">
        <v>960</v>
      </c>
      <c r="H352" s="101">
        <v>2270</v>
      </c>
      <c r="I352" s="99">
        <v>2</v>
      </c>
      <c r="J352" s="102">
        <f>อุดรธานี!F159</f>
        <v>292908.78999999998</v>
      </c>
      <c r="K352" s="103">
        <f>อุดรธานี!AO159</f>
        <v>531812.36</v>
      </c>
      <c r="L352" s="104">
        <f>อุดรธานี!AP159</f>
        <v>2857501.14</v>
      </c>
      <c r="M352" s="104">
        <f>อุดรธานี!AQ159</f>
        <v>2996509.55</v>
      </c>
      <c r="N352" s="100"/>
      <c r="O352" s="100"/>
      <c r="P352" s="100"/>
      <c r="Q352" s="92">
        <f t="shared" si="12"/>
        <v>-139008.40999999968</v>
      </c>
      <c r="R352" s="93">
        <f t="shared" si="13"/>
        <v>1258.811074889868</v>
      </c>
    </row>
    <row r="353" spans="1:18" hidden="1" x14ac:dyDescent="0.55000000000000004">
      <c r="A353" s="99">
        <v>15</v>
      </c>
      <c r="B353" s="100" t="s">
        <v>62</v>
      </c>
      <c r="C353" s="100" t="s">
        <v>330</v>
      </c>
      <c r="D353" s="100" t="s">
        <v>141</v>
      </c>
      <c r="E353" s="100" t="s">
        <v>48</v>
      </c>
      <c r="F353" s="100" t="s">
        <v>178</v>
      </c>
      <c r="G353" s="100" t="s">
        <v>961</v>
      </c>
      <c r="H353" s="101">
        <v>3246</v>
      </c>
      <c r="I353" s="99">
        <v>3</v>
      </c>
      <c r="J353" s="102">
        <f>อุดรธานี!F160</f>
        <v>374573.48</v>
      </c>
      <c r="K353" s="103">
        <f>อุดรธานี!AO160</f>
        <v>785132.86</v>
      </c>
      <c r="L353" s="104">
        <f>อุดรธานี!AP160</f>
        <v>2625413.2300000004</v>
      </c>
      <c r="M353" s="104">
        <f>อุดรธานี!AQ160</f>
        <v>2857230.7399999998</v>
      </c>
      <c r="N353" s="100"/>
      <c r="O353" s="100"/>
      <c r="P353" s="100"/>
      <c r="Q353" s="92">
        <f t="shared" si="12"/>
        <v>-231817.50999999931</v>
      </c>
      <c r="R353" s="93">
        <f t="shared" si="13"/>
        <v>808.81491990141728</v>
      </c>
    </row>
    <row r="354" spans="1:18" hidden="1" x14ac:dyDescent="0.55000000000000004">
      <c r="A354" s="99">
        <v>16</v>
      </c>
      <c r="B354" s="100" t="s">
        <v>62</v>
      </c>
      <c r="C354" s="100" t="s">
        <v>330</v>
      </c>
      <c r="D354" s="100" t="s">
        <v>141</v>
      </c>
      <c r="E354" s="100" t="s">
        <v>48</v>
      </c>
      <c r="F354" s="100" t="s">
        <v>178</v>
      </c>
      <c r="G354" s="100" t="s">
        <v>962</v>
      </c>
      <c r="H354" s="101">
        <v>2523</v>
      </c>
      <c r="I354" s="99">
        <v>2</v>
      </c>
      <c r="J354" s="102">
        <f>อุดรธานี!F161</f>
        <v>477761.52</v>
      </c>
      <c r="K354" s="103">
        <f>อุดรธานี!AO161</f>
        <v>488427.03</v>
      </c>
      <c r="L354" s="104">
        <f>อุดรธานี!AP161</f>
        <v>2545407.8800000004</v>
      </c>
      <c r="M354" s="104">
        <f>อุดรธานี!AQ161</f>
        <v>3174300.94</v>
      </c>
      <c r="N354" s="100"/>
      <c r="O354" s="100"/>
      <c r="P354" s="100"/>
      <c r="Q354" s="92">
        <f t="shared" si="12"/>
        <v>-628893.05999999959</v>
      </c>
      <c r="R354" s="93">
        <f t="shared" si="13"/>
        <v>1008.8814427269125</v>
      </c>
    </row>
    <row r="355" spans="1:18" hidden="1" x14ac:dyDescent="0.55000000000000004">
      <c r="A355" s="99">
        <v>17</v>
      </c>
      <c r="B355" s="100" t="s">
        <v>62</v>
      </c>
      <c r="C355" s="100" t="s">
        <v>330</v>
      </c>
      <c r="D355" s="100" t="s">
        <v>141</v>
      </c>
      <c r="E355" s="100" t="s">
        <v>48</v>
      </c>
      <c r="F355" s="100" t="s">
        <v>178</v>
      </c>
      <c r="G355" s="100" t="s">
        <v>963</v>
      </c>
      <c r="H355" s="101">
        <v>3997</v>
      </c>
      <c r="I355" s="99">
        <v>3</v>
      </c>
      <c r="J355" s="102">
        <f>อุดรธานี!F162</f>
        <v>591503.76</v>
      </c>
      <c r="K355" s="103">
        <f>อุดรธานี!AO162</f>
        <v>615095.89999999991</v>
      </c>
      <c r="L355" s="104">
        <f>อุดรธานี!AP162</f>
        <v>3350607.5599999996</v>
      </c>
      <c r="M355" s="104">
        <f>อุดรธานี!AQ162</f>
        <v>3550449.65</v>
      </c>
      <c r="N355" s="100"/>
      <c r="O355" s="100"/>
      <c r="P355" s="100"/>
      <c r="Q355" s="92">
        <f t="shared" si="12"/>
        <v>-199842.09000000032</v>
      </c>
      <c r="R355" s="93">
        <f t="shared" si="13"/>
        <v>838.2806004503376</v>
      </c>
    </row>
    <row r="356" spans="1:18" hidden="1" x14ac:dyDescent="0.55000000000000004">
      <c r="A356" s="99">
        <v>18</v>
      </c>
      <c r="B356" s="100" t="s">
        <v>62</v>
      </c>
      <c r="C356" s="100" t="s">
        <v>330</v>
      </c>
      <c r="D356" s="100" t="s">
        <v>141</v>
      </c>
      <c r="E356" s="100" t="s">
        <v>48</v>
      </c>
      <c r="F356" s="100" t="s">
        <v>178</v>
      </c>
      <c r="G356" s="100" t="s">
        <v>964</v>
      </c>
      <c r="H356" s="101">
        <v>2435</v>
      </c>
      <c r="I356" s="99">
        <v>2</v>
      </c>
      <c r="J356" s="102">
        <f>อุดรธานี!F163</f>
        <v>123247.3</v>
      </c>
      <c r="K356" s="103">
        <f>อุดรธานี!AO163</f>
        <v>109158.79000000001</v>
      </c>
      <c r="L356" s="104">
        <f>อุดรธานี!AP163</f>
        <v>2481515.0300000003</v>
      </c>
      <c r="M356" s="104">
        <f>อุดรธานี!AQ163</f>
        <v>2910739.5300000003</v>
      </c>
      <c r="N356" s="100"/>
      <c r="O356" s="100"/>
      <c r="P356" s="100"/>
      <c r="Q356" s="92">
        <f t="shared" si="12"/>
        <v>-429224.5</v>
      </c>
      <c r="R356" s="93">
        <f t="shared" si="13"/>
        <v>1019.1026817248461</v>
      </c>
    </row>
    <row r="357" spans="1:18" hidden="1" x14ac:dyDescent="0.55000000000000004">
      <c r="A357" s="99">
        <v>19</v>
      </c>
      <c r="B357" s="100" t="s">
        <v>62</v>
      </c>
      <c r="C357" s="100" t="s">
        <v>332</v>
      </c>
      <c r="D357" s="100" t="s">
        <v>141</v>
      </c>
      <c r="E357" s="100" t="s">
        <v>48</v>
      </c>
      <c r="F357" s="100" t="s">
        <v>178</v>
      </c>
      <c r="G357" s="100" t="s">
        <v>965</v>
      </c>
      <c r="H357" s="101">
        <v>2402</v>
      </c>
      <c r="I357" s="99">
        <v>2</v>
      </c>
      <c r="J357" s="102">
        <f>อุดรธานี!F164</f>
        <v>337073.62</v>
      </c>
      <c r="K357" s="103">
        <f>อุดรธานี!AO164</f>
        <v>437773.33</v>
      </c>
      <c r="L357" s="104">
        <f>อุดรธานี!AP164</f>
        <v>2646588</v>
      </c>
      <c r="M357" s="104">
        <f>อุดรธานี!AQ164</f>
        <v>3292105.58</v>
      </c>
      <c r="N357" s="100"/>
      <c r="O357" s="100"/>
      <c r="P357" s="100"/>
      <c r="Q357" s="92">
        <f t="shared" si="12"/>
        <v>-645517.58000000007</v>
      </c>
      <c r="R357" s="93">
        <f t="shared" si="13"/>
        <v>1101.8268109908411</v>
      </c>
    </row>
    <row r="358" spans="1:18" hidden="1" x14ac:dyDescent="0.55000000000000004">
      <c r="A358" s="99">
        <v>20</v>
      </c>
      <c r="B358" s="100" t="s">
        <v>62</v>
      </c>
      <c r="C358" s="100" t="s">
        <v>333</v>
      </c>
      <c r="D358" s="100" t="s">
        <v>141</v>
      </c>
      <c r="E358" s="100" t="s">
        <v>48</v>
      </c>
      <c r="F358" s="100" t="s">
        <v>178</v>
      </c>
      <c r="G358" s="100" t="s">
        <v>966</v>
      </c>
      <c r="H358" s="101">
        <v>5248</v>
      </c>
      <c r="I358" s="99">
        <v>4</v>
      </c>
      <c r="J358" s="102">
        <f>อุดรธานี!F165</f>
        <v>455267.3</v>
      </c>
      <c r="K358" s="103">
        <f>อุดรธานี!AO165</f>
        <v>493475.82</v>
      </c>
      <c r="L358" s="104">
        <f>อุดรธานี!AP165</f>
        <v>5605650.8299999991</v>
      </c>
      <c r="M358" s="104">
        <f>อุดรธานี!AQ165</f>
        <v>6075442.2400000002</v>
      </c>
      <c r="N358" s="100"/>
      <c r="O358" s="100"/>
      <c r="P358" s="100"/>
      <c r="Q358" s="92">
        <f t="shared" si="12"/>
        <v>-469791.41000000108</v>
      </c>
      <c r="R358" s="93">
        <f t="shared" si="13"/>
        <v>1068.149929496951</v>
      </c>
    </row>
    <row r="359" spans="1:18" hidden="1" x14ac:dyDescent="0.55000000000000004">
      <c r="A359" s="99">
        <v>21</v>
      </c>
      <c r="B359" s="100" t="s">
        <v>62</v>
      </c>
      <c r="C359" s="100" t="s">
        <v>334</v>
      </c>
      <c r="D359" s="100" t="s">
        <v>141</v>
      </c>
      <c r="E359" s="100" t="s">
        <v>48</v>
      </c>
      <c r="F359" s="100" t="s">
        <v>178</v>
      </c>
      <c r="G359" s="100" t="s">
        <v>967</v>
      </c>
      <c r="H359" s="101">
        <v>2119</v>
      </c>
      <c r="I359" s="99">
        <v>2</v>
      </c>
      <c r="J359" s="102">
        <f>อุดรธานี!F166</f>
        <v>319490.96000000002</v>
      </c>
      <c r="K359" s="103">
        <f>อุดรธานี!AO166</f>
        <v>723842.06</v>
      </c>
      <c r="L359" s="104">
        <f>อุดรธานี!AP166</f>
        <v>2234991.39</v>
      </c>
      <c r="M359" s="104">
        <f>อุดรธานี!AQ166</f>
        <v>2323754.31</v>
      </c>
      <c r="N359" s="100"/>
      <c r="O359" s="100"/>
      <c r="P359" s="100"/>
      <c r="Q359" s="92">
        <f t="shared" si="12"/>
        <v>-88762.919999999925</v>
      </c>
      <c r="R359" s="93">
        <f t="shared" si="13"/>
        <v>1054.7387399716847</v>
      </c>
    </row>
    <row r="360" spans="1:18" s="111" customFormat="1" hidden="1" x14ac:dyDescent="0.55000000000000004">
      <c r="A360" s="105">
        <v>12</v>
      </c>
      <c r="B360" s="106" t="s">
        <v>62</v>
      </c>
      <c r="C360" s="106"/>
      <c r="D360" s="106"/>
      <c r="E360" s="106" t="s">
        <v>75</v>
      </c>
      <c r="F360" s="106"/>
      <c r="G360" s="106" t="s">
        <v>335</v>
      </c>
      <c r="H360" s="112">
        <f>SUM(H339:H359)</f>
        <v>75812</v>
      </c>
      <c r="I360" s="105"/>
      <c r="J360" s="108">
        <f>SUM(J339:J359)</f>
        <v>10155168.740000002</v>
      </c>
      <c r="K360" s="108">
        <f>SUM(K339:K359)</f>
        <v>14507514.48</v>
      </c>
      <c r="L360" s="108">
        <f>SUM(L339:L359)</f>
        <v>68251561.069999993</v>
      </c>
      <c r="M360" s="108">
        <f>SUM(M339:M359)</f>
        <v>74575371.489999995</v>
      </c>
      <c r="N360" s="106">
        <v>20</v>
      </c>
      <c r="O360" s="106">
        <v>20</v>
      </c>
      <c r="P360" s="106">
        <f>N360-O360</f>
        <v>0</v>
      </c>
      <c r="Q360" s="109">
        <f t="shared" si="12"/>
        <v>-6323810.4200000018</v>
      </c>
      <c r="R360" s="110">
        <f>L360/H360</f>
        <v>900.27384939059766</v>
      </c>
    </row>
    <row r="361" spans="1:18" hidden="1" x14ac:dyDescent="0.55000000000000004">
      <c r="A361" s="99">
        <v>1</v>
      </c>
      <c r="B361" s="100" t="s">
        <v>62</v>
      </c>
      <c r="C361" s="100" t="s">
        <v>332</v>
      </c>
      <c r="D361" s="100" t="s">
        <v>144</v>
      </c>
      <c r="E361" s="100" t="s">
        <v>49</v>
      </c>
      <c r="F361" s="100" t="s">
        <v>208</v>
      </c>
      <c r="G361" s="100" t="s">
        <v>336</v>
      </c>
      <c r="H361" s="101"/>
      <c r="I361" s="99"/>
      <c r="J361" s="102"/>
      <c r="K361" s="103"/>
      <c r="L361" s="104"/>
      <c r="M361" s="104"/>
      <c r="N361" s="100"/>
      <c r="O361" s="100"/>
      <c r="P361" s="100"/>
    </row>
    <row r="362" spans="1:18" hidden="1" x14ac:dyDescent="0.55000000000000004">
      <c r="A362" s="99">
        <v>2</v>
      </c>
      <c r="B362" s="100" t="s">
        <v>62</v>
      </c>
      <c r="C362" s="100" t="s">
        <v>332</v>
      </c>
      <c r="D362" s="100" t="s">
        <v>144</v>
      </c>
      <c r="E362" s="100" t="s">
        <v>49</v>
      </c>
      <c r="F362" s="100" t="s">
        <v>178</v>
      </c>
      <c r="G362" s="100" t="s">
        <v>968</v>
      </c>
      <c r="H362" s="101">
        <v>4950</v>
      </c>
      <c r="I362" s="99">
        <v>4</v>
      </c>
      <c r="J362" s="102">
        <f>อุดรธานี!F167</f>
        <v>515551.79</v>
      </c>
      <c r="K362" s="103">
        <f>อุดรธานี!AO167</f>
        <v>1277443.68</v>
      </c>
      <c r="L362" s="104">
        <f>อุดรธานี!AP167</f>
        <v>6208566.0099999998</v>
      </c>
      <c r="M362" s="104">
        <f>อุดรธานี!AQ167</f>
        <v>3320830.3000000003</v>
      </c>
      <c r="N362" s="100"/>
      <c r="O362" s="100"/>
      <c r="P362" s="100"/>
      <c r="Q362" s="92">
        <f t="shared" si="12"/>
        <v>2887735.7099999995</v>
      </c>
      <c r="R362" s="93">
        <f t="shared" si="13"/>
        <v>1254.2557595959595</v>
      </c>
    </row>
    <row r="363" spans="1:18" hidden="1" x14ac:dyDescent="0.55000000000000004">
      <c r="A363" s="99">
        <v>3</v>
      </c>
      <c r="B363" s="100" t="s">
        <v>62</v>
      </c>
      <c r="C363" s="100" t="s">
        <v>332</v>
      </c>
      <c r="D363" s="100" t="s">
        <v>144</v>
      </c>
      <c r="E363" s="100" t="s">
        <v>49</v>
      </c>
      <c r="F363" s="100" t="s">
        <v>178</v>
      </c>
      <c r="G363" s="100" t="s">
        <v>969</v>
      </c>
      <c r="H363" s="101">
        <v>2307</v>
      </c>
      <c r="I363" s="99">
        <v>2</v>
      </c>
      <c r="J363" s="102">
        <f>อุดรธานี!F168</f>
        <v>265816.42</v>
      </c>
      <c r="K363" s="103">
        <f>อุดรธานี!AO168</f>
        <v>284728.93</v>
      </c>
      <c r="L363" s="104">
        <f>อุดรธานี!AP168</f>
        <v>3374918.65</v>
      </c>
      <c r="M363" s="104">
        <f>อุดรธานี!AQ168</f>
        <v>3479925.28</v>
      </c>
      <c r="N363" s="100"/>
      <c r="O363" s="100"/>
      <c r="P363" s="100"/>
      <c r="Q363" s="92">
        <f t="shared" si="12"/>
        <v>-105006.62999999989</v>
      </c>
      <c r="R363" s="93">
        <f t="shared" si="13"/>
        <v>1462.903619419159</v>
      </c>
    </row>
    <row r="364" spans="1:18" hidden="1" x14ac:dyDescent="0.55000000000000004">
      <c r="A364" s="99">
        <v>4</v>
      </c>
      <c r="B364" s="100" t="s">
        <v>62</v>
      </c>
      <c r="C364" s="100" t="s">
        <v>332</v>
      </c>
      <c r="D364" s="100" t="s">
        <v>144</v>
      </c>
      <c r="E364" s="100" t="s">
        <v>49</v>
      </c>
      <c r="F364" s="100" t="s">
        <v>178</v>
      </c>
      <c r="G364" s="100" t="s">
        <v>970</v>
      </c>
      <c r="H364" s="101">
        <v>2603</v>
      </c>
      <c r="I364" s="99">
        <v>2</v>
      </c>
      <c r="J364" s="102">
        <f>อุดรธานี!F169</f>
        <v>299418.90000000002</v>
      </c>
      <c r="K364" s="103">
        <f>อุดรธานี!AO169</f>
        <v>546408.98</v>
      </c>
      <c r="L364" s="104">
        <f>อุดรธานี!AP169</f>
        <v>3353327.1900000004</v>
      </c>
      <c r="M364" s="104">
        <f>อุดรธานี!AQ169</f>
        <v>3515859.59</v>
      </c>
      <c r="N364" s="100"/>
      <c r="O364" s="100"/>
      <c r="P364" s="100"/>
      <c r="Q364" s="92">
        <f t="shared" si="12"/>
        <v>-162532.39999999944</v>
      </c>
      <c r="R364" s="93">
        <f t="shared" si="13"/>
        <v>1288.2547791010375</v>
      </c>
    </row>
    <row r="365" spans="1:18" hidden="1" x14ac:dyDescent="0.55000000000000004">
      <c r="A365" s="99">
        <v>5</v>
      </c>
      <c r="B365" s="100" t="s">
        <v>62</v>
      </c>
      <c r="C365" s="100" t="s">
        <v>332</v>
      </c>
      <c r="D365" s="100" t="s">
        <v>144</v>
      </c>
      <c r="E365" s="100" t="s">
        <v>49</v>
      </c>
      <c r="F365" s="100" t="s">
        <v>178</v>
      </c>
      <c r="G365" s="100" t="s">
        <v>971</v>
      </c>
      <c r="H365" s="101">
        <v>6171</v>
      </c>
      <c r="I365" s="99">
        <v>5</v>
      </c>
      <c r="J365" s="102">
        <f>อุดรธานี!F170</f>
        <v>774623.22</v>
      </c>
      <c r="K365" s="103">
        <f>อุดรธานี!AO170</f>
        <v>1490791.66</v>
      </c>
      <c r="L365" s="104">
        <f>อุดรธานี!AP170</f>
        <v>4630398.66</v>
      </c>
      <c r="M365" s="104">
        <f>อุดรธานี!AQ170</f>
        <v>4900489.1399999997</v>
      </c>
      <c r="N365" s="100"/>
      <c r="O365" s="100"/>
      <c r="P365" s="100"/>
      <c r="Q365" s="92">
        <f t="shared" si="12"/>
        <v>-270090.47999999952</v>
      </c>
      <c r="R365" s="93">
        <f t="shared" si="13"/>
        <v>750.34818667963054</v>
      </c>
    </row>
    <row r="366" spans="1:18" hidden="1" x14ac:dyDescent="0.55000000000000004">
      <c r="A366" s="99">
        <v>6</v>
      </c>
      <c r="B366" s="100" t="s">
        <v>62</v>
      </c>
      <c r="C366" s="100" t="s">
        <v>332</v>
      </c>
      <c r="D366" s="100" t="s">
        <v>144</v>
      </c>
      <c r="E366" s="100" t="s">
        <v>49</v>
      </c>
      <c r="F366" s="100" t="s">
        <v>178</v>
      </c>
      <c r="G366" s="100" t="s">
        <v>972</v>
      </c>
      <c r="H366" s="101">
        <v>5663</v>
      </c>
      <c r="I366" s="99">
        <v>4</v>
      </c>
      <c r="J366" s="102">
        <f>อุดรธานี!F171</f>
        <v>1241375.1000000001</v>
      </c>
      <c r="K366" s="103">
        <f>อุดรธานี!AO171</f>
        <v>4671116.4000000004</v>
      </c>
      <c r="L366" s="104">
        <f>อุดรธานี!AP171</f>
        <v>6858483.5900000008</v>
      </c>
      <c r="M366" s="104">
        <f>อุดรธานี!AQ171</f>
        <v>5417497.3200000003</v>
      </c>
      <c r="N366" s="100"/>
      <c r="O366" s="100"/>
      <c r="P366" s="100"/>
      <c r="Q366" s="92">
        <f t="shared" si="12"/>
        <v>1440986.2700000005</v>
      </c>
      <c r="R366" s="93">
        <f t="shared" si="13"/>
        <v>1211.1042892459827</v>
      </c>
    </row>
    <row r="367" spans="1:18" hidden="1" x14ac:dyDescent="0.55000000000000004">
      <c r="A367" s="99">
        <v>7</v>
      </c>
      <c r="B367" s="100" t="s">
        <v>62</v>
      </c>
      <c r="C367" s="100" t="s">
        <v>332</v>
      </c>
      <c r="D367" s="100" t="s">
        <v>144</v>
      </c>
      <c r="E367" s="100" t="s">
        <v>49</v>
      </c>
      <c r="F367" s="100" t="s">
        <v>178</v>
      </c>
      <c r="G367" s="100" t="s">
        <v>973</v>
      </c>
      <c r="H367" s="101">
        <v>3254</v>
      </c>
      <c r="I367" s="99">
        <v>3</v>
      </c>
      <c r="J367" s="102">
        <f>อุดรธานี!F172</f>
        <v>391090.15</v>
      </c>
      <c r="K367" s="103">
        <f>อุดรธานี!AO172</f>
        <v>602627.66</v>
      </c>
      <c r="L367" s="104">
        <f>อุดรธานี!AP172</f>
        <v>2790736.2</v>
      </c>
      <c r="M367" s="104">
        <f>อุดรธานี!AQ172</f>
        <v>2909565.39</v>
      </c>
      <c r="N367" s="100"/>
      <c r="O367" s="100"/>
      <c r="P367" s="100"/>
      <c r="Q367" s="92">
        <f t="shared" si="12"/>
        <v>-118829.18999999994</v>
      </c>
      <c r="R367" s="93">
        <f t="shared" si="13"/>
        <v>857.63251382913347</v>
      </c>
    </row>
    <row r="368" spans="1:18" hidden="1" x14ac:dyDescent="0.55000000000000004">
      <c r="A368" s="99">
        <v>8</v>
      </c>
      <c r="B368" s="100" t="s">
        <v>62</v>
      </c>
      <c r="C368" s="100" t="s">
        <v>332</v>
      </c>
      <c r="D368" s="100" t="s">
        <v>144</v>
      </c>
      <c r="E368" s="100" t="s">
        <v>49</v>
      </c>
      <c r="F368" s="100" t="s">
        <v>178</v>
      </c>
      <c r="G368" s="100" t="s">
        <v>974</v>
      </c>
      <c r="H368" s="101">
        <v>4330</v>
      </c>
      <c r="I368" s="99">
        <v>3</v>
      </c>
      <c r="J368" s="102">
        <f>อุดรธานี!F173</f>
        <v>500076.02</v>
      </c>
      <c r="K368" s="103">
        <f>อุดรธานี!AO173</f>
        <v>1347057.0400000003</v>
      </c>
      <c r="L368" s="104">
        <f>อุดรธานี!AP173</f>
        <v>3243790.49</v>
      </c>
      <c r="M368" s="104">
        <f>อุดรธานี!AQ173</f>
        <v>3043665.88</v>
      </c>
      <c r="N368" s="100"/>
      <c r="O368" s="100"/>
      <c r="P368" s="100"/>
      <c r="Q368" s="92">
        <f t="shared" si="12"/>
        <v>200124.61000000034</v>
      </c>
      <c r="R368" s="93">
        <f t="shared" si="13"/>
        <v>749.14330023094692</v>
      </c>
    </row>
    <row r="369" spans="1:18" hidden="1" x14ac:dyDescent="0.55000000000000004">
      <c r="A369" s="99">
        <v>9</v>
      </c>
      <c r="B369" s="100" t="s">
        <v>62</v>
      </c>
      <c r="C369" s="100" t="s">
        <v>332</v>
      </c>
      <c r="D369" s="100" t="s">
        <v>144</v>
      </c>
      <c r="E369" s="100" t="s">
        <v>49</v>
      </c>
      <c r="F369" s="100" t="s">
        <v>178</v>
      </c>
      <c r="G369" s="100" t="s">
        <v>975</v>
      </c>
      <c r="H369" s="101">
        <v>2355</v>
      </c>
      <c r="I369" s="99">
        <v>2</v>
      </c>
      <c r="J369" s="102">
        <f>อุดรธานี!F174</f>
        <v>335338.46000000002</v>
      </c>
      <c r="K369" s="103">
        <f>อุดรธานี!AO174</f>
        <v>668262.17000000004</v>
      </c>
      <c r="L369" s="104">
        <f>อุดรธานี!AP174</f>
        <v>2227329.15</v>
      </c>
      <c r="M369" s="104">
        <f>อุดรธานี!AQ174</f>
        <v>2165532.38</v>
      </c>
      <c r="N369" s="100"/>
      <c r="O369" s="100"/>
      <c r="P369" s="100"/>
      <c r="Q369" s="92">
        <f t="shared" si="12"/>
        <v>61796.770000000019</v>
      </c>
      <c r="R369" s="93">
        <f t="shared" si="13"/>
        <v>945.78732484076431</v>
      </c>
    </row>
    <row r="370" spans="1:18" hidden="1" x14ac:dyDescent="0.55000000000000004">
      <c r="A370" s="99">
        <v>10</v>
      </c>
      <c r="B370" s="100" t="s">
        <v>62</v>
      </c>
      <c r="C370" s="100" t="s">
        <v>332</v>
      </c>
      <c r="D370" s="100" t="s">
        <v>144</v>
      </c>
      <c r="E370" s="100" t="s">
        <v>49</v>
      </c>
      <c r="F370" s="100" t="s">
        <v>178</v>
      </c>
      <c r="G370" s="100" t="s">
        <v>976</v>
      </c>
      <c r="H370" s="101">
        <v>1570</v>
      </c>
      <c r="I370" s="99">
        <v>2</v>
      </c>
      <c r="J370" s="102">
        <f>อุดรธานี!F175</f>
        <v>147292.79</v>
      </c>
      <c r="K370" s="103">
        <f>อุดรธานี!AO175</f>
        <v>204922.33000000002</v>
      </c>
      <c r="L370" s="104">
        <f>อุดรธานี!AP175</f>
        <v>1818403.45</v>
      </c>
      <c r="M370" s="104">
        <f>อุดรธานี!AQ175</f>
        <v>1959012.8900000001</v>
      </c>
      <c r="N370" s="100"/>
      <c r="O370" s="100"/>
      <c r="P370" s="100"/>
      <c r="Q370" s="92">
        <f t="shared" si="12"/>
        <v>-140609.44000000018</v>
      </c>
      <c r="R370" s="93">
        <f t="shared" si="13"/>
        <v>1158.2187579617835</v>
      </c>
    </row>
    <row r="371" spans="1:18" s="111" customFormat="1" hidden="1" x14ac:dyDescent="0.55000000000000004">
      <c r="A371" s="105">
        <v>13</v>
      </c>
      <c r="B371" s="106" t="s">
        <v>62</v>
      </c>
      <c r="C371" s="106"/>
      <c r="D371" s="106"/>
      <c r="E371" s="106" t="s">
        <v>75</v>
      </c>
      <c r="F371" s="106"/>
      <c r="G371" s="106" t="s">
        <v>337</v>
      </c>
      <c r="H371" s="112">
        <f>SUM(H361:H370)</f>
        <v>33203</v>
      </c>
      <c r="I371" s="105"/>
      <c r="J371" s="108">
        <f>SUM(J361:J370)</f>
        <v>4470582.8499999996</v>
      </c>
      <c r="K371" s="108">
        <f>SUM(K361:K370)</f>
        <v>11093358.850000001</v>
      </c>
      <c r="L371" s="108">
        <f>SUM(L361:L370)</f>
        <v>34505953.390000001</v>
      </c>
      <c r="M371" s="108">
        <f>SUM(M361:M370)</f>
        <v>30712378.169999998</v>
      </c>
      <c r="N371" s="106">
        <v>9</v>
      </c>
      <c r="O371" s="106">
        <v>9</v>
      </c>
      <c r="P371" s="106">
        <f>N371-O371</f>
        <v>0</v>
      </c>
      <c r="Q371" s="109">
        <f t="shared" si="12"/>
        <v>3793575.2200000025</v>
      </c>
      <c r="R371" s="110">
        <f>L371/H371</f>
        <v>1039.2420380688493</v>
      </c>
    </row>
    <row r="372" spans="1:18" hidden="1" x14ac:dyDescent="0.55000000000000004">
      <c r="A372" s="99">
        <v>1</v>
      </c>
      <c r="B372" s="100" t="s">
        <v>62</v>
      </c>
      <c r="C372" s="100" t="s">
        <v>333</v>
      </c>
      <c r="D372" s="100" t="s">
        <v>147</v>
      </c>
      <c r="E372" s="100" t="s">
        <v>50</v>
      </c>
      <c r="F372" s="100" t="s">
        <v>208</v>
      </c>
      <c r="G372" s="100" t="s">
        <v>338</v>
      </c>
      <c r="H372" s="101"/>
      <c r="I372" s="99"/>
      <c r="J372" s="102"/>
      <c r="K372" s="103"/>
      <c r="L372" s="104"/>
      <c r="M372" s="104"/>
      <c r="N372" s="100"/>
      <c r="O372" s="100"/>
      <c r="P372" s="100"/>
    </row>
    <row r="373" spans="1:18" hidden="1" x14ac:dyDescent="0.55000000000000004">
      <c r="A373" s="99">
        <v>2</v>
      </c>
      <c r="B373" s="100" t="s">
        <v>62</v>
      </c>
      <c r="C373" s="100" t="s">
        <v>333</v>
      </c>
      <c r="D373" s="100" t="s">
        <v>147</v>
      </c>
      <c r="E373" s="100" t="s">
        <v>50</v>
      </c>
      <c r="F373" s="100" t="s">
        <v>178</v>
      </c>
      <c r="G373" s="100" t="s">
        <v>977</v>
      </c>
      <c r="H373" s="101">
        <v>8169</v>
      </c>
      <c r="I373" s="99">
        <v>5</v>
      </c>
      <c r="J373" s="102">
        <f>อุดรธานี!F176</f>
        <v>1188724.33</v>
      </c>
      <c r="K373" s="103">
        <f>อุดรธานี!AO176</f>
        <v>2673652.6900000004</v>
      </c>
      <c r="L373" s="104">
        <f>อุดรธานี!AP176</f>
        <v>4999197.209999999</v>
      </c>
      <c r="M373" s="104">
        <f>อุดรธานี!AQ176</f>
        <v>4288841.28</v>
      </c>
      <c r="N373" s="100"/>
      <c r="O373" s="100"/>
      <c r="P373" s="100"/>
      <c r="Q373" s="92">
        <f t="shared" si="12"/>
        <v>710355.92999999877</v>
      </c>
      <c r="R373" s="93">
        <f t="shared" si="13"/>
        <v>611.97174807197928</v>
      </c>
    </row>
    <row r="374" spans="1:18" hidden="1" x14ac:dyDescent="0.55000000000000004">
      <c r="A374" s="99">
        <v>3</v>
      </c>
      <c r="B374" s="100" t="s">
        <v>62</v>
      </c>
      <c r="C374" s="100" t="s">
        <v>333</v>
      </c>
      <c r="D374" s="100" t="s">
        <v>147</v>
      </c>
      <c r="E374" s="100" t="s">
        <v>50</v>
      </c>
      <c r="F374" s="100" t="s">
        <v>178</v>
      </c>
      <c r="G374" s="100" t="s">
        <v>978</v>
      </c>
      <c r="H374" s="101">
        <v>4100</v>
      </c>
      <c r="I374" s="99">
        <v>3</v>
      </c>
      <c r="J374" s="102">
        <f>อุดรธานี!F177</f>
        <v>429339.26</v>
      </c>
      <c r="K374" s="103">
        <f>อุดรธานี!AO177</f>
        <v>581299.32000000007</v>
      </c>
      <c r="L374" s="104">
        <f>อุดรธานี!AP177</f>
        <v>3898394.56</v>
      </c>
      <c r="M374" s="104">
        <f>อุดรธานี!AQ177</f>
        <v>4495531.4399999995</v>
      </c>
      <c r="N374" s="100"/>
      <c r="O374" s="100"/>
      <c r="P374" s="100"/>
      <c r="Q374" s="92">
        <f t="shared" si="12"/>
        <v>-597136.87999999942</v>
      </c>
      <c r="R374" s="93">
        <f t="shared" si="13"/>
        <v>950.82794146341462</v>
      </c>
    </row>
    <row r="375" spans="1:18" s="169" customFormat="1" hidden="1" x14ac:dyDescent="0.55000000000000004">
      <c r="A375" s="162">
        <v>4</v>
      </c>
      <c r="B375" s="163" t="s">
        <v>62</v>
      </c>
      <c r="C375" s="163" t="s">
        <v>333</v>
      </c>
      <c r="D375" s="163" t="s">
        <v>147</v>
      </c>
      <c r="E375" s="163" t="s">
        <v>50</v>
      </c>
      <c r="F375" s="163" t="s">
        <v>178</v>
      </c>
      <c r="G375" s="163" t="s">
        <v>980</v>
      </c>
      <c r="H375" s="164">
        <v>4574</v>
      </c>
      <c r="I375" s="162">
        <v>4</v>
      </c>
      <c r="J375" s="165">
        <f>อุดรธานี!F179</f>
        <v>796407.36</v>
      </c>
      <c r="K375" s="166">
        <f>อุดรธานี!AO179</f>
        <v>815278.16</v>
      </c>
      <c r="L375" s="165">
        <f>อุดรธานี!AP179</f>
        <v>2608991.91</v>
      </c>
      <c r="M375" s="165">
        <f>อุดรธานี!AQ179</f>
        <v>2222776.39</v>
      </c>
      <c r="N375" s="163"/>
      <c r="O375" s="163"/>
      <c r="P375" s="163"/>
      <c r="Q375" s="167">
        <f t="shared" si="12"/>
        <v>386215.52</v>
      </c>
      <c r="R375" s="168">
        <f t="shared" si="13"/>
        <v>570.39613248797559</v>
      </c>
    </row>
    <row r="376" spans="1:18" hidden="1" x14ac:dyDescent="0.55000000000000004">
      <c r="A376" s="99">
        <v>5</v>
      </c>
      <c r="B376" s="100" t="s">
        <v>62</v>
      </c>
      <c r="C376" s="100" t="s">
        <v>333</v>
      </c>
      <c r="D376" s="100" t="s">
        <v>147</v>
      </c>
      <c r="E376" s="100" t="s">
        <v>50</v>
      </c>
      <c r="F376" s="100" t="s">
        <v>178</v>
      </c>
      <c r="G376" s="100" t="s">
        <v>981</v>
      </c>
      <c r="H376" s="101">
        <v>4976</v>
      </c>
      <c r="I376" s="99">
        <v>4</v>
      </c>
      <c r="J376" s="102">
        <f>อุดรธานี!F180</f>
        <v>672416.79</v>
      </c>
      <c r="K376" s="116">
        <f>อุดรธานี!AO180</f>
        <v>702420.63</v>
      </c>
      <c r="L376" s="104">
        <f>อุดรธานี!AP180</f>
        <v>4657726.8199999994</v>
      </c>
      <c r="M376" s="104">
        <f>อุดรธานี!AQ180</f>
        <v>4801075.25</v>
      </c>
      <c r="N376" s="100"/>
      <c r="O376" s="100"/>
      <c r="P376" s="100"/>
      <c r="Q376" s="92">
        <f t="shared" si="12"/>
        <v>-143348.43000000063</v>
      </c>
      <c r="R376" s="93">
        <f t="shared" si="13"/>
        <v>936.0383480707394</v>
      </c>
    </row>
    <row r="377" spans="1:18" hidden="1" x14ac:dyDescent="0.55000000000000004">
      <c r="A377" s="113">
        <v>6</v>
      </c>
      <c r="B377" s="100" t="s">
        <v>62</v>
      </c>
      <c r="C377" s="100" t="s">
        <v>333</v>
      </c>
      <c r="D377" s="100" t="s">
        <v>147</v>
      </c>
      <c r="E377" s="100" t="s">
        <v>50</v>
      </c>
      <c r="F377" s="100" t="s">
        <v>178</v>
      </c>
      <c r="G377" s="100" t="s">
        <v>982</v>
      </c>
      <c r="H377" s="101">
        <v>5421</v>
      </c>
      <c r="I377" s="99">
        <v>4</v>
      </c>
      <c r="J377" s="102">
        <f>อุดรธานี!F181</f>
        <v>698054.4</v>
      </c>
      <c r="K377" s="116">
        <f>อุดรธานี!AO181</f>
        <v>532536.29</v>
      </c>
      <c r="L377" s="104">
        <f>อุดรธานี!AP181</f>
        <v>6209673.8699999992</v>
      </c>
      <c r="M377" s="104">
        <f>อุดรธานี!AQ181</f>
        <v>6233933.2399999993</v>
      </c>
      <c r="N377" s="100"/>
      <c r="O377" s="100"/>
      <c r="P377" s="100"/>
      <c r="Q377" s="92">
        <f t="shared" si="12"/>
        <v>-24259.370000000112</v>
      </c>
      <c r="R377" s="93">
        <f t="shared" si="13"/>
        <v>1145.4849418926397</v>
      </c>
    </row>
    <row r="378" spans="1:18" hidden="1" x14ac:dyDescent="0.55000000000000004">
      <c r="A378" s="113">
        <v>7</v>
      </c>
      <c r="B378" s="100" t="s">
        <v>62</v>
      </c>
      <c r="C378" s="100" t="s">
        <v>333</v>
      </c>
      <c r="D378" s="100" t="s">
        <v>147</v>
      </c>
      <c r="E378" s="100" t="s">
        <v>50</v>
      </c>
      <c r="F378" s="100" t="s">
        <v>178</v>
      </c>
      <c r="G378" s="100" t="s">
        <v>983</v>
      </c>
      <c r="H378" s="101">
        <v>5150</v>
      </c>
      <c r="I378" s="99">
        <v>4</v>
      </c>
      <c r="J378" s="102">
        <f>อุดรธานี!F182</f>
        <v>880637.55</v>
      </c>
      <c r="K378" s="116">
        <f>อุดรธานี!AO182</f>
        <v>769983.85000000009</v>
      </c>
      <c r="L378" s="104">
        <f>อุดรธานี!AP182</f>
        <v>5106466.01</v>
      </c>
      <c r="M378" s="104">
        <f>อุดรธานี!AQ182</f>
        <v>5286592.6399999997</v>
      </c>
      <c r="N378" s="100"/>
      <c r="O378" s="100"/>
      <c r="P378" s="100"/>
      <c r="Q378" s="92">
        <f t="shared" si="12"/>
        <v>-180126.62999999989</v>
      </c>
      <c r="R378" s="93">
        <f t="shared" si="13"/>
        <v>991.54679805825242</v>
      </c>
    </row>
    <row r="379" spans="1:18" hidden="1" x14ac:dyDescent="0.55000000000000004">
      <c r="A379" s="113">
        <v>8</v>
      </c>
      <c r="B379" s="100" t="s">
        <v>62</v>
      </c>
      <c r="C379" s="100" t="s">
        <v>333</v>
      </c>
      <c r="D379" s="100" t="s">
        <v>147</v>
      </c>
      <c r="E379" s="100" t="s">
        <v>50</v>
      </c>
      <c r="F379" s="100" t="s">
        <v>178</v>
      </c>
      <c r="G379" s="100" t="s">
        <v>984</v>
      </c>
      <c r="H379" s="101">
        <v>6362</v>
      </c>
      <c r="I379" s="99">
        <v>5</v>
      </c>
      <c r="J379" s="102">
        <f>อุดรธานี!F183</f>
        <v>975265.48</v>
      </c>
      <c r="K379" s="116">
        <f>อุดรธานี!AO183</f>
        <v>1132281.46</v>
      </c>
      <c r="L379" s="104">
        <f>อุดรธานี!AP183</f>
        <v>4966603.21</v>
      </c>
      <c r="M379" s="104">
        <f>อุดรธานี!AQ183</f>
        <v>5220982.24</v>
      </c>
      <c r="N379" s="100"/>
      <c r="O379" s="100"/>
      <c r="P379" s="100"/>
      <c r="Q379" s="92">
        <f t="shared" si="12"/>
        <v>-254379.03000000026</v>
      </c>
      <c r="R379" s="93">
        <f t="shared" si="13"/>
        <v>780.66696164728069</v>
      </c>
    </row>
    <row r="380" spans="1:18" hidden="1" x14ac:dyDescent="0.55000000000000004">
      <c r="A380" s="113">
        <v>9</v>
      </c>
      <c r="B380" s="100" t="s">
        <v>62</v>
      </c>
      <c r="C380" s="100" t="s">
        <v>333</v>
      </c>
      <c r="D380" s="100" t="s">
        <v>147</v>
      </c>
      <c r="E380" s="100" t="s">
        <v>50</v>
      </c>
      <c r="F380" s="100" t="s">
        <v>178</v>
      </c>
      <c r="G380" s="100" t="s">
        <v>985</v>
      </c>
      <c r="H380" s="101">
        <v>8071</v>
      </c>
      <c r="I380" s="99">
        <v>5</v>
      </c>
      <c r="J380" s="102">
        <f>อุดรธานี!F184</f>
        <v>1570487.76</v>
      </c>
      <c r="K380" s="116">
        <f>อุดรธานี!AO184</f>
        <v>1661097.22</v>
      </c>
      <c r="L380" s="104">
        <f>อุดรธานี!AP184</f>
        <v>5488533.6499999994</v>
      </c>
      <c r="M380" s="104">
        <f>อุดรธานี!AQ184</f>
        <v>5080175.8000000007</v>
      </c>
      <c r="N380" s="100"/>
      <c r="O380" s="100"/>
      <c r="P380" s="100"/>
      <c r="Q380" s="92">
        <f t="shared" si="12"/>
        <v>408357.8499999987</v>
      </c>
      <c r="R380" s="93">
        <f t="shared" si="13"/>
        <v>680.03142733242464</v>
      </c>
    </row>
    <row r="381" spans="1:18" hidden="1" x14ac:dyDescent="0.55000000000000004">
      <c r="A381" s="113">
        <v>10</v>
      </c>
      <c r="B381" s="100" t="s">
        <v>62</v>
      </c>
      <c r="C381" s="100" t="s">
        <v>333</v>
      </c>
      <c r="D381" s="100" t="s">
        <v>147</v>
      </c>
      <c r="E381" s="100" t="s">
        <v>50</v>
      </c>
      <c r="F381" s="100" t="s">
        <v>178</v>
      </c>
      <c r="G381" s="100" t="s">
        <v>986</v>
      </c>
      <c r="H381" s="101">
        <v>4636</v>
      </c>
      <c r="I381" s="99">
        <v>4</v>
      </c>
      <c r="J381" s="102">
        <f>อุดรธานี!F185</f>
        <v>220395.81</v>
      </c>
      <c r="K381" s="116">
        <f>อุดรธานี!AO185</f>
        <v>369546.6</v>
      </c>
      <c r="L381" s="104">
        <f>อุดรธานี!AP185</f>
        <v>4558869.07</v>
      </c>
      <c r="M381" s="104">
        <f>อุดรธานี!AQ185</f>
        <v>3925256.93</v>
      </c>
      <c r="N381" s="100"/>
      <c r="O381" s="100"/>
      <c r="P381" s="100"/>
      <c r="Q381" s="92">
        <f t="shared" si="12"/>
        <v>633612.14000000013</v>
      </c>
      <c r="R381" s="93">
        <f t="shared" si="13"/>
        <v>983.36261216566015</v>
      </c>
    </row>
    <row r="382" spans="1:18" hidden="1" x14ac:dyDescent="0.55000000000000004">
      <c r="A382" s="113">
        <v>11</v>
      </c>
      <c r="B382" s="100" t="s">
        <v>62</v>
      </c>
      <c r="C382" s="100" t="s">
        <v>333</v>
      </c>
      <c r="D382" s="100" t="s">
        <v>147</v>
      </c>
      <c r="E382" s="100" t="s">
        <v>50</v>
      </c>
      <c r="F382" s="100" t="s">
        <v>178</v>
      </c>
      <c r="G382" s="100" t="s">
        <v>987</v>
      </c>
      <c r="H382" s="101">
        <v>5424</v>
      </c>
      <c r="I382" s="99">
        <v>4</v>
      </c>
      <c r="J382" s="102">
        <f>อุดรธานี!F186</f>
        <v>533962.99</v>
      </c>
      <c r="K382" s="116">
        <f>อุดรธานี!AO186</f>
        <v>612656.98</v>
      </c>
      <c r="L382" s="104">
        <f>อุดรธานี!AP186</f>
        <v>4226652.1400000006</v>
      </c>
      <c r="M382" s="104">
        <f>อุดรธานี!AQ186</f>
        <v>4466688.91</v>
      </c>
      <c r="N382" s="100"/>
      <c r="O382" s="100"/>
      <c r="P382" s="100"/>
      <c r="Q382" s="92">
        <f t="shared" si="12"/>
        <v>-240036.76999999955</v>
      </c>
      <c r="R382" s="93">
        <f t="shared" si="13"/>
        <v>779.25002581120953</v>
      </c>
    </row>
    <row r="383" spans="1:18" hidden="1" x14ac:dyDescent="0.55000000000000004">
      <c r="A383" s="113">
        <v>12</v>
      </c>
      <c r="B383" s="100" t="s">
        <v>62</v>
      </c>
      <c r="C383" s="100" t="s">
        <v>333</v>
      </c>
      <c r="D383" s="100" t="s">
        <v>147</v>
      </c>
      <c r="E383" s="100" t="s">
        <v>50</v>
      </c>
      <c r="F383" s="100" t="s">
        <v>178</v>
      </c>
      <c r="G383" s="100" t="s">
        <v>988</v>
      </c>
      <c r="H383" s="101">
        <v>4683</v>
      </c>
      <c r="I383" s="99">
        <v>4</v>
      </c>
      <c r="J383" s="102">
        <f>อุดรธานี!F187</f>
        <v>516279.09</v>
      </c>
      <c r="K383" s="116">
        <f>อุดรธานี!AO187</f>
        <v>593146.92000000004</v>
      </c>
      <c r="L383" s="104">
        <f>อุดรธานี!AP187</f>
        <v>4226861.43</v>
      </c>
      <c r="M383" s="104">
        <f>อุดรธานี!AQ187</f>
        <v>4439591.47</v>
      </c>
      <c r="N383" s="100"/>
      <c r="O383" s="100"/>
      <c r="P383" s="100"/>
      <c r="Q383" s="92">
        <f t="shared" si="12"/>
        <v>-212730.04000000004</v>
      </c>
      <c r="R383" s="93">
        <f t="shared" si="13"/>
        <v>902.59693145419601</v>
      </c>
    </row>
    <row r="384" spans="1:18" hidden="1" x14ac:dyDescent="0.55000000000000004">
      <c r="A384" s="113">
        <v>13</v>
      </c>
      <c r="B384" s="100" t="s">
        <v>62</v>
      </c>
      <c r="C384" s="100" t="s">
        <v>334</v>
      </c>
      <c r="D384" s="100" t="s">
        <v>147</v>
      </c>
      <c r="E384" s="100" t="s">
        <v>50</v>
      </c>
      <c r="F384" s="100" t="s">
        <v>178</v>
      </c>
      <c r="G384" s="102" t="s">
        <v>989</v>
      </c>
      <c r="H384" s="170">
        <v>3471</v>
      </c>
      <c r="I384" s="99">
        <v>3</v>
      </c>
      <c r="J384" s="102">
        <f>อุดรธานี!F188</f>
        <v>90205.61</v>
      </c>
      <c r="K384" s="116">
        <f>อุดรธานี!AO188</f>
        <v>65719.569999999992</v>
      </c>
      <c r="L384" s="104">
        <f>อุดรธานี!AP188</f>
        <v>3181676.58</v>
      </c>
      <c r="M384" s="104">
        <f>อุดรธานี!AQ188</f>
        <v>3696420.4399999995</v>
      </c>
      <c r="N384" s="100"/>
      <c r="O384" s="100"/>
      <c r="P384" s="100"/>
      <c r="Q384" s="92">
        <f t="shared" si="12"/>
        <v>-514743.8599999994</v>
      </c>
      <c r="R384" s="93">
        <f t="shared" si="13"/>
        <v>916.64551426101991</v>
      </c>
    </row>
    <row r="385" spans="1:18" hidden="1" x14ac:dyDescent="0.55000000000000004">
      <c r="A385" s="113">
        <v>14</v>
      </c>
      <c r="B385" s="100" t="s">
        <v>62</v>
      </c>
      <c r="C385" s="100" t="s">
        <v>333</v>
      </c>
      <c r="D385" s="100" t="s">
        <v>147</v>
      </c>
      <c r="E385" s="100" t="s">
        <v>50</v>
      </c>
      <c r="F385" s="100" t="s">
        <v>178</v>
      </c>
      <c r="G385" s="100" t="s">
        <v>990</v>
      </c>
      <c r="H385" s="101">
        <v>6659</v>
      </c>
      <c r="I385" s="99">
        <v>5</v>
      </c>
      <c r="J385" s="102">
        <f>อุดรธานี!F189</f>
        <v>1171074.17</v>
      </c>
      <c r="K385" s="116">
        <f>อุดรธานี!AO189</f>
        <v>1407686.8599999999</v>
      </c>
      <c r="L385" s="104">
        <f>อุดรธานี!AP189</f>
        <v>4981643.37</v>
      </c>
      <c r="M385" s="104">
        <f>อุดรธานี!AQ189</f>
        <v>4393813.8000000007</v>
      </c>
      <c r="N385" s="100"/>
      <c r="O385" s="100"/>
      <c r="P385" s="100"/>
      <c r="Q385" s="92">
        <f t="shared" si="12"/>
        <v>587829.56999999937</v>
      </c>
      <c r="R385" s="93">
        <f t="shared" si="13"/>
        <v>748.10682835260548</v>
      </c>
    </row>
    <row r="386" spans="1:18" s="111" customFormat="1" hidden="1" x14ac:dyDescent="0.55000000000000004">
      <c r="A386" s="171">
        <v>15</v>
      </c>
      <c r="B386" s="106" t="s">
        <v>62</v>
      </c>
      <c r="C386" s="106"/>
      <c r="D386" s="106"/>
      <c r="E386" s="106" t="s">
        <v>75</v>
      </c>
      <c r="F386" s="106"/>
      <c r="G386" s="106" t="s">
        <v>339</v>
      </c>
      <c r="H386" s="112">
        <f>SUM(H372:H385)</f>
        <v>71696</v>
      </c>
      <c r="I386" s="105"/>
      <c r="J386" s="108">
        <f>SUM(J372:J385)</f>
        <v>9743250.5999999996</v>
      </c>
      <c r="K386" s="108">
        <f>SUM(K372:K385)</f>
        <v>11917306.550000001</v>
      </c>
      <c r="L386" s="108">
        <f>SUM(L372:L385)</f>
        <v>59111289.829999991</v>
      </c>
      <c r="M386" s="108">
        <f>SUM(M372:M385)</f>
        <v>58551679.829999998</v>
      </c>
      <c r="N386" s="106">
        <v>13</v>
      </c>
      <c r="O386" s="106">
        <v>13</v>
      </c>
      <c r="P386" s="106">
        <f>N386-O386</f>
        <v>0</v>
      </c>
      <c r="Q386" s="109">
        <f t="shared" si="12"/>
        <v>559609.99999999255</v>
      </c>
      <c r="R386" s="110">
        <f>L386/H386</f>
        <v>824.47123730752048</v>
      </c>
    </row>
    <row r="387" spans="1:18" hidden="1" x14ac:dyDescent="0.55000000000000004">
      <c r="A387" s="99">
        <v>1</v>
      </c>
      <c r="B387" s="100" t="s">
        <v>62</v>
      </c>
      <c r="C387" s="100" t="s">
        <v>334</v>
      </c>
      <c r="D387" s="100" t="s">
        <v>149</v>
      </c>
      <c r="E387" s="100" t="s">
        <v>51</v>
      </c>
      <c r="F387" s="100" t="s">
        <v>208</v>
      </c>
      <c r="G387" s="100" t="s">
        <v>340</v>
      </c>
      <c r="H387" s="101"/>
      <c r="I387" s="99"/>
      <c r="J387" s="102"/>
      <c r="K387" s="103"/>
      <c r="L387" s="104"/>
      <c r="M387" s="104"/>
      <c r="N387" s="100"/>
      <c r="O387" s="100"/>
      <c r="P387" s="100"/>
    </row>
    <row r="388" spans="1:18" hidden="1" x14ac:dyDescent="0.55000000000000004">
      <c r="A388" s="99">
        <v>2</v>
      </c>
      <c r="B388" s="100" t="s">
        <v>62</v>
      </c>
      <c r="C388" s="100" t="s">
        <v>334</v>
      </c>
      <c r="D388" s="100" t="s">
        <v>149</v>
      </c>
      <c r="E388" s="100" t="s">
        <v>51</v>
      </c>
      <c r="F388" s="100" t="s">
        <v>178</v>
      </c>
      <c r="G388" s="100" t="s">
        <v>991</v>
      </c>
      <c r="H388" s="101">
        <v>2451</v>
      </c>
      <c r="I388" s="99">
        <v>2</v>
      </c>
      <c r="J388" s="104">
        <f>อุดรธานี!F190</f>
        <v>486168.88</v>
      </c>
      <c r="K388" s="103">
        <f>อุดรธานี!AO190</f>
        <v>554907.84000000008</v>
      </c>
      <c r="L388" s="104">
        <f>อุดรธานี!AP190</f>
        <v>3319432.53</v>
      </c>
      <c r="M388" s="104">
        <f>อุดรธานี!AQ190</f>
        <v>3204876.1</v>
      </c>
      <c r="N388" s="100"/>
      <c r="O388" s="100"/>
      <c r="P388" s="100"/>
      <c r="Q388" s="92">
        <f t="shared" si="12"/>
        <v>114556.4299999997</v>
      </c>
      <c r="R388" s="93">
        <f t="shared" si="13"/>
        <v>1354.3176376988984</v>
      </c>
    </row>
    <row r="389" spans="1:18" hidden="1" x14ac:dyDescent="0.55000000000000004">
      <c r="A389" s="99">
        <v>3</v>
      </c>
      <c r="B389" s="100" t="s">
        <v>62</v>
      </c>
      <c r="C389" s="100" t="s">
        <v>334</v>
      </c>
      <c r="D389" s="100" t="s">
        <v>149</v>
      </c>
      <c r="E389" s="100" t="s">
        <v>51</v>
      </c>
      <c r="F389" s="100" t="s">
        <v>178</v>
      </c>
      <c r="G389" s="100" t="s">
        <v>992</v>
      </c>
      <c r="H389" s="101">
        <v>3029</v>
      </c>
      <c r="I389" s="99">
        <v>3</v>
      </c>
      <c r="J389" s="104">
        <f>อุดรธานี!F191</f>
        <v>49047.67</v>
      </c>
      <c r="K389" s="103">
        <f>อุดรธานี!AO191</f>
        <v>416814.47</v>
      </c>
      <c r="L389" s="104">
        <f>อุดรธานี!AP191</f>
        <v>2987222.36</v>
      </c>
      <c r="M389" s="104">
        <f>อุดรธานี!AQ191</f>
        <v>2717704.03</v>
      </c>
      <c r="N389" s="100"/>
      <c r="O389" s="100"/>
      <c r="P389" s="100"/>
      <c r="Q389" s="92">
        <f t="shared" si="12"/>
        <v>269518.33000000007</v>
      </c>
      <c r="R389" s="93">
        <f t="shared" si="13"/>
        <v>986.20744800264106</v>
      </c>
    </row>
    <row r="390" spans="1:18" hidden="1" x14ac:dyDescent="0.55000000000000004">
      <c r="A390" s="99">
        <v>4</v>
      </c>
      <c r="B390" s="100" t="s">
        <v>62</v>
      </c>
      <c r="C390" s="100" t="s">
        <v>334</v>
      </c>
      <c r="D390" s="100" t="s">
        <v>149</v>
      </c>
      <c r="E390" s="100" t="s">
        <v>51</v>
      </c>
      <c r="F390" s="100" t="s">
        <v>178</v>
      </c>
      <c r="G390" s="100" t="s">
        <v>993</v>
      </c>
      <c r="H390" s="101">
        <v>5540</v>
      </c>
      <c r="I390" s="99">
        <v>4</v>
      </c>
      <c r="J390" s="104">
        <f>อุดรธานี!F192</f>
        <v>70735.3</v>
      </c>
      <c r="K390" s="103">
        <f>อุดรธานี!AO192</f>
        <v>161239.07</v>
      </c>
      <c r="L390" s="104">
        <f>อุดรธานี!AP192</f>
        <v>4163956.46</v>
      </c>
      <c r="M390" s="104">
        <f>อุดรธานี!AQ192</f>
        <v>4785420.13</v>
      </c>
      <c r="N390" s="100"/>
      <c r="O390" s="100"/>
      <c r="P390" s="100"/>
      <c r="Q390" s="92">
        <f t="shared" ref="Q390:Q454" si="14">L390-M390</f>
        <v>-621463.66999999993</v>
      </c>
      <c r="R390" s="93">
        <f t="shared" ref="R390:R454" si="15">L390/H390</f>
        <v>751.6166895306859</v>
      </c>
    </row>
    <row r="391" spans="1:18" hidden="1" x14ac:dyDescent="0.55000000000000004">
      <c r="A391" s="99">
        <v>5</v>
      </c>
      <c r="B391" s="100" t="s">
        <v>62</v>
      </c>
      <c r="C391" s="100" t="s">
        <v>334</v>
      </c>
      <c r="D391" s="100" t="s">
        <v>149</v>
      </c>
      <c r="E391" s="100" t="s">
        <v>51</v>
      </c>
      <c r="F391" s="100" t="s">
        <v>178</v>
      </c>
      <c r="G391" s="100" t="s">
        <v>994</v>
      </c>
      <c r="H391" s="101">
        <v>1842</v>
      </c>
      <c r="I391" s="99">
        <v>2</v>
      </c>
      <c r="J391" s="104">
        <f>อุดรธานี!F193</f>
        <v>354848.31</v>
      </c>
      <c r="K391" s="103">
        <f>อุดรธานี!AO193</f>
        <v>431409.72</v>
      </c>
      <c r="L391" s="104">
        <f>อุดรธานี!AP193</f>
        <v>2311545.64</v>
      </c>
      <c r="M391" s="104">
        <f>อุดรธานี!AQ193</f>
        <v>2428270.4699999997</v>
      </c>
      <c r="N391" s="100"/>
      <c r="O391" s="100"/>
      <c r="P391" s="100"/>
      <c r="Q391" s="92">
        <f t="shared" si="14"/>
        <v>-116724.82999999961</v>
      </c>
      <c r="R391" s="93">
        <f t="shared" si="15"/>
        <v>1254.9107709011944</v>
      </c>
    </row>
    <row r="392" spans="1:18" hidden="1" x14ac:dyDescent="0.55000000000000004">
      <c r="A392" s="99">
        <v>6</v>
      </c>
      <c r="B392" s="100" t="s">
        <v>62</v>
      </c>
      <c r="C392" s="100" t="s">
        <v>334</v>
      </c>
      <c r="D392" s="100" t="s">
        <v>149</v>
      </c>
      <c r="E392" s="100" t="s">
        <v>51</v>
      </c>
      <c r="F392" s="100" t="s">
        <v>178</v>
      </c>
      <c r="G392" s="100" t="s">
        <v>995</v>
      </c>
      <c r="H392" s="101">
        <v>3303</v>
      </c>
      <c r="I392" s="99">
        <v>3</v>
      </c>
      <c r="J392" s="104">
        <f>อุดรธานี!F194</f>
        <v>740775.41</v>
      </c>
      <c r="K392" s="103">
        <f>อุดรธานี!AO194</f>
        <v>859687.06</v>
      </c>
      <c r="L392" s="104">
        <f>อุดรธานี!AP194</f>
        <v>2351562.84</v>
      </c>
      <c r="M392" s="104">
        <f>อุดรธานี!AQ194</f>
        <v>2201211.5699999998</v>
      </c>
      <c r="N392" s="100"/>
      <c r="O392" s="100"/>
      <c r="P392" s="100"/>
      <c r="Q392" s="92">
        <f t="shared" si="14"/>
        <v>150351.27000000002</v>
      </c>
      <c r="R392" s="93">
        <f t="shared" si="15"/>
        <v>711.94757493188001</v>
      </c>
    </row>
    <row r="393" spans="1:18" s="111" customFormat="1" hidden="1" x14ac:dyDescent="0.55000000000000004">
      <c r="A393" s="105">
        <v>15</v>
      </c>
      <c r="B393" s="106" t="s">
        <v>62</v>
      </c>
      <c r="C393" s="106"/>
      <c r="D393" s="106"/>
      <c r="E393" s="106" t="s">
        <v>75</v>
      </c>
      <c r="F393" s="106"/>
      <c r="G393" s="106" t="s">
        <v>341</v>
      </c>
      <c r="H393" s="112">
        <f>SUM(H387:H392)</f>
        <v>16165</v>
      </c>
      <c r="I393" s="105"/>
      <c r="J393" s="108">
        <f>SUM(J387:J392)</f>
        <v>1701575.5700000003</v>
      </c>
      <c r="K393" s="108">
        <f>SUM(K387:K392)</f>
        <v>2424058.16</v>
      </c>
      <c r="L393" s="108">
        <f>SUM(L387:L392)</f>
        <v>15133719.83</v>
      </c>
      <c r="M393" s="108">
        <f>SUM(M387:M392)</f>
        <v>15337482.300000001</v>
      </c>
      <c r="N393" s="106">
        <v>5</v>
      </c>
      <c r="O393" s="106">
        <v>5</v>
      </c>
      <c r="P393" s="106">
        <f>N393-O393</f>
        <v>0</v>
      </c>
      <c r="Q393" s="109">
        <f t="shared" si="14"/>
        <v>-203762.47000000067</v>
      </c>
      <c r="R393" s="110">
        <f>L393/H393</f>
        <v>936.20289699969067</v>
      </c>
    </row>
    <row r="394" spans="1:18" hidden="1" x14ac:dyDescent="0.55000000000000004">
      <c r="A394" s="99">
        <v>1</v>
      </c>
      <c r="B394" s="100" t="s">
        <v>62</v>
      </c>
      <c r="C394" s="100" t="s">
        <v>342</v>
      </c>
      <c r="D394" s="100" t="s">
        <v>151</v>
      </c>
      <c r="E394" s="100" t="s">
        <v>52</v>
      </c>
      <c r="F394" s="100" t="s">
        <v>208</v>
      </c>
      <c r="G394" s="100" t="s">
        <v>343</v>
      </c>
      <c r="H394" s="101"/>
      <c r="I394" s="99"/>
      <c r="J394" s="102"/>
      <c r="K394" s="103"/>
      <c r="L394" s="104"/>
      <c r="M394" s="104"/>
      <c r="N394" s="100"/>
      <c r="O394" s="100"/>
      <c r="P394" s="100"/>
    </row>
    <row r="395" spans="1:18" hidden="1" x14ac:dyDescent="0.55000000000000004">
      <c r="A395" s="99">
        <v>2</v>
      </c>
      <c r="B395" s="100" t="s">
        <v>62</v>
      </c>
      <c r="C395" s="100" t="s">
        <v>342</v>
      </c>
      <c r="D395" s="100" t="s">
        <v>151</v>
      </c>
      <c r="E395" s="100" t="s">
        <v>52</v>
      </c>
      <c r="F395" s="100" t="s">
        <v>178</v>
      </c>
      <c r="G395" s="100" t="s">
        <v>996</v>
      </c>
      <c r="H395" s="101">
        <v>3399</v>
      </c>
      <c r="I395" s="99">
        <v>3</v>
      </c>
      <c r="J395" s="104">
        <f>อุดรธานี!F195</f>
        <v>1102230.6399999999</v>
      </c>
      <c r="K395" s="103">
        <f>อุดรธานี!AO195</f>
        <v>1084772.81</v>
      </c>
      <c r="L395" s="104">
        <f>อุดรธานี!AP195</f>
        <v>2657823.58</v>
      </c>
      <c r="M395" s="104">
        <f>อุดรธานี!AQ195</f>
        <v>3139622.7300000004</v>
      </c>
      <c r="N395" s="100"/>
      <c r="O395" s="100"/>
      <c r="P395" s="100"/>
      <c r="Q395" s="92">
        <f t="shared" si="14"/>
        <v>-481799.15000000037</v>
      </c>
      <c r="R395" s="93">
        <f t="shared" si="15"/>
        <v>781.94280082377168</v>
      </c>
    </row>
    <row r="396" spans="1:18" hidden="1" x14ac:dyDescent="0.55000000000000004">
      <c r="A396" s="99">
        <v>3</v>
      </c>
      <c r="B396" s="100" t="s">
        <v>62</v>
      </c>
      <c r="C396" s="100" t="s">
        <v>342</v>
      </c>
      <c r="D396" s="100" t="s">
        <v>151</v>
      </c>
      <c r="E396" s="100" t="s">
        <v>52</v>
      </c>
      <c r="F396" s="100" t="s">
        <v>178</v>
      </c>
      <c r="G396" s="100" t="s">
        <v>997</v>
      </c>
      <c r="H396" s="101">
        <v>2537</v>
      </c>
      <c r="I396" s="99">
        <v>2</v>
      </c>
      <c r="J396" s="104">
        <f>อุดรธานี!F196</f>
        <v>729635.7</v>
      </c>
      <c r="K396" s="103">
        <f>อุดรธานี!AO196</f>
        <v>916822.75</v>
      </c>
      <c r="L396" s="104">
        <f>อุดรธานี!AP196</f>
        <v>3260662.88</v>
      </c>
      <c r="M396" s="104">
        <f>อุดรธานี!AQ196</f>
        <v>3292368.64</v>
      </c>
      <c r="N396" s="100"/>
      <c r="O396" s="100"/>
      <c r="P396" s="100"/>
      <c r="Q396" s="92">
        <f t="shared" si="14"/>
        <v>-31705.760000000242</v>
      </c>
      <c r="R396" s="93">
        <f t="shared" si="15"/>
        <v>1285.2435474970437</v>
      </c>
    </row>
    <row r="397" spans="1:18" hidden="1" x14ac:dyDescent="0.55000000000000004">
      <c r="A397" s="99">
        <v>4</v>
      </c>
      <c r="B397" s="100" t="s">
        <v>62</v>
      </c>
      <c r="C397" s="100" t="s">
        <v>342</v>
      </c>
      <c r="D397" s="100" t="s">
        <v>151</v>
      </c>
      <c r="E397" s="100" t="s">
        <v>52</v>
      </c>
      <c r="F397" s="100" t="s">
        <v>178</v>
      </c>
      <c r="G397" s="100" t="s">
        <v>998</v>
      </c>
      <c r="H397" s="101">
        <v>3240</v>
      </c>
      <c r="I397" s="99">
        <v>3</v>
      </c>
      <c r="J397" s="104">
        <f>อุดรธานี!F197</f>
        <v>801239.97</v>
      </c>
      <c r="K397" s="103">
        <f>อุดรธานี!AO197</f>
        <v>826902.62</v>
      </c>
      <c r="L397" s="104">
        <f>อุดรธานี!AP197</f>
        <v>3196079.5700000003</v>
      </c>
      <c r="M397" s="104">
        <f>อุดรธานี!AQ197</f>
        <v>3412765.09</v>
      </c>
      <c r="N397" s="100"/>
      <c r="O397" s="100"/>
      <c r="P397" s="100"/>
      <c r="Q397" s="92">
        <f t="shared" si="14"/>
        <v>-216685.51999999955</v>
      </c>
      <c r="R397" s="93">
        <f t="shared" si="15"/>
        <v>986.44431172839518</v>
      </c>
    </row>
    <row r="398" spans="1:18" hidden="1" x14ac:dyDescent="0.55000000000000004">
      <c r="A398" s="99">
        <v>5</v>
      </c>
      <c r="B398" s="100" t="s">
        <v>62</v>
      </c>
      <c r="C398" s="100" t="s">
        <v>342</v>
      </c>
      <c r="D398" s="100" t="s">
        <v>151</v>
      </c>
      <c r="E398" s="100" t="s">
        <v>52</v>
      </c>
      <c r="F398" s="100" t="s">
        <v>178</v>
      </c>
      <c r="G398" s="100" t="s">
        <v>999</v>
      </c>
      <c r="H398" s="101">
        <v>4673</v>
      </c>
      <c r="I398" s="99">
        <v>4</v>
      </c>
      <c r="J398" s="104">
        <f>อุดรธานี!F198</f>
        <v>680275.56</v>
      </c>
      <c r="K398" s="103">
        <f>อุดรธานี!AO198</f>
        <v>856338.24000000011</v>
      </c>
      <c r="L398" s="104">
        <f>อุดรธานี!AP198</f>
        <v>3898271.6199999996</v>
      </c>
      <c r="M398" s="104">
        <f>อุดรธานี!AQ198</f>
        <v>3870036.37</v>
      </c>
      <c r="N398" s="100"/>
      <c r="O398" s="100"/>
      <c r="P398" s="100"/>
      <c r="Q398" s="92">
        <f t="shared" si="14"/>
        <v>28235.249999999534</v>
      </c>
      <c r="R398" s="93">
        <f t="shared" si="15"/>
        <v>834.21177402097146</v>
      </c>
    </row>
    <row r="399" spans="1:18" s="111" customFormat="1" hidden="1" x14ac:dyDescent="0.55000000000000004">
      <c r="A399" s="105">
        <v>16</v>
      </c>
      <c r="B399" s="106" t="s">
        <v>62</v>
      </c>
      <c r="C399" s="106"/>
      <c r="D399" s="106"/>
      <c r="E399" s="106" t="s">
        <v>75</v>
      </c>
      <c r="F399" s="106"/>
      <c r="G399" s="106" t="s">
        <v>344</v>
      </c>
      <c r="H399" s="112">
        <f>SUM(H394:H398)</f>
        <v>13849</v>
      </c>
      <c r="I399" s="105"/>
      <c r="J399" s="108">
        <f>SUM(J394:J398)</f>
        <v>3313381.8699999996</v>
      </c>
      <c r="K399" s="108">
        <f>SUM(K394:K398)</f>
        <v>3684836.4200000004</v>
      </c>
      <c r="L399" s="108">
        <f>SUM(L394:L398)</f>
        <v>13012837.65</v>
      </c>
      <c r="M399" s="108">
        <f>SUM(M394:M398)</f>
        <v>13714792.830000002</v>
      </c>
      <c r="N399" s="106">
        <v>4</v>
      </c>
      <c r="O399" s="106">
        <v>4</v>
      </c>
      <c r="P399" s="106">
        <f>N399-O399</f>
        <v>0</v>
      </c>
      <c r="Q399" s="109">
        <f t="shared" si="14"/>
        <v>-701955.18000000156</v>
      </c>
      <c r="R399" s="110">
        <f>L399/H399</f>
        <v>939.62290779117632</v>
      </c>
    </row>
    <row r="400" spans="1:18" hidden="1" x14ac:dyDescent="0.55000000000000004">
      <c r="A400" s="99">
        <v>1</v>
      </c>
      <c r="B400" s="100" t="s">
        <v>62</v>
      </c>
      <c r="C400" s="100" t="s">
        <v>345</v>
      </c>
      <c r="D400" s="100" t="s">
        <v>153</v>
      </c>
      <c r="E400" s="100" t="s">
        <v>53</v>
      </c>
      <c r="F400" s="100" t="s">
        <v>208</v>
      </c>
      <c r="G400" s="100" t="s">
        <v>346</v>
      </c>
      <c r="H400" s="101"/>
      <c r="I400" s="99"/>
      <c r="J400" s="102"/>
      <c r="K400" s="103"/>
      <c r="L400" s="104"/>
      <c r="M400" s="104"/>
      <c r="N400" s="100"/>
      <c r="O400" s="100"/>
      <c r="P400" s="100"/>
    </row>
    <row r="401" spans="1:18" hidden="1" x14ac:dyDescent="0.55000000000000004">
      <c r="A401" s="99">
        <v>2</v>
      </c>
      <c r="B401" s="100" t="s">
        <v>62</v>
      </c>
      <c r="C401" s="100" t="s">
        <v>345</v>
      </c>
      <c r="D401" s="100" t="s">
        <v>153</v>
      </c>
      <c r="E401" s="100" t="s">
        <v>53</v>
      </c>
      <c r="F401" s="100" t="s">
        <v>178</v>
      </c>
      <c r="G401" s="100" t="s">
        <v>1000</v>
      </c>
      <c r="H401" s="101">
        <v>3205</v>
      </c>
      <c r="I401" s="99">
        <v>3</v>
      </c>
      <c r="J401" s="104">
        <f>อุดรธานี!F199</f>
        <v>700714.58</v>
      </c>
      <c r="K401" s="103">
        <f>อุดรธานี!AO199</f>
        <v>637932.48999999987</v>
      </c>
      <c r="L401" s="104">
        <f>อุดรธานี!AP199</f>
        <v>2680298.9699999997</v>
      </c>
      <c r="M401" s="104">
        <f>อุดรธานี!AQ199</f>
        <v>4449928.07</v>
      </c>
      <c r="N401" s="100"/>
      <c r="O401" s="100"/>
      <c r="P401" s="100"/>
      <c r="Q401" s="92">
        <f t="shared" si="14"/>
        <v>-1769629.1000000006</v>
      </c>
      <c r="R401" s="93">
        <f t="shared" si="15"/>
        <v>836.28673010920431</v>
      </c>
    </row>
    <row r="402" spans="1:18" hidden="1" x14ac:dyDescent="0.55000000000000004">
      <c r="A402" s="99">
        <v>3</v>
      </c>
      <c r="B402" s="100" t="s">
        <v>62</v>
      </c>
      <c r="C402" s="100" t="s">
        <v>345</v>
      </c>
      <c r="D402" s="100" t="s">
        <v>153</v>
      </c>
      <c r="E402" s="100" t="s">
        <v>53</v>
      </c>
      <c r="F402" s="100" t="s">
        <v>178</v>
      </c>
      <c r="G402" s="100" t="s">
        <v>1001</v>
      </c>
      <c r="H402" s="101">
        <v>2571</v>
      </c>
      <c r="I402" s="99">
        <v>2</v>
      </c>
      <c r="J402" s="104">
        <f>อุดรธานี!F200</f>
        <v>592838.56999999995</v>
      </c>
      <c r="K402" s="103">
        <f>อุดรธานี!AO200</f>
        <v>534036.81999999995</v>
      </c>
      <c r="L402" s="104">
        <f>อุดรธานี!AP200</f>
        <v>2374990.5499999998</v>
      </c>
      <c r="M402" s="104">
        <f>อุดรธานี!AQ200</f>
        <v>2512768.62</v>
      </c>
      <c r="N402" s="100"/>
      <c r="O402" s="100"/>
      <c r="P402" s="100"/>
      <c r="Q402" s="92">
        <f t="shared" si="14"/>
        <v>-137778.0700000003</v>
      </c>
      <c r="R402" s="93">
        <f t="shared" si="15"/>
        <v>923.76139634383503</v>
      </c>
    </row>
    <row r="403" spans="1:18" hidden="1" x14ac:dyDescent="0.55000000000000004">
      <c r="A403" s="99">
        <v>4</v>
      </c>
      <c r="B403" s="100" t="s">
        <v>62</v>
      </c>
      <c r="C403" s="100" t="s">
        <v>345</v>
      </c>
      <c r="D403" s="100" t="s">
        <v>153</v>
      </c>
      <c r="E403" s="100" t="s">
        <v>53</v>
      </c>
      <c r="F403" s="100" t="s">
        <v>178</v>
      </c>
      <c r="G403" s="100" t="s">
        <v>1002</v>
      </c>
      <c r="H403" s="101">
        <v>3142</v>
      </c>
      <c r="I403" s="99">
        <v>3</v>
      </c>
      <c r="J403" s="104">
        <f>อุดรธานี!F201</f>
        <v>206096.71</v>
      </c>
      <c r="K403" s="103">
        <f>อุดรธานี!AO201</f>
        <v>182715.95999999996</v>
      </c>
      <c r="L403" s="104">
        <f>อุดรธานี!AP201</f>
        <v>3117581.24</v>
      </c>
      <c r="M403" s="104">
        <f>อุดรธานี!AQ201</f>
        <v>3349072.5300000003</v>
      </c>
      <c r="N403" s="100"/>
      <c r="O403" s="100"/>
      <c r="P403" s="100"/>
      <c r="Q403" s="92">
        <f t="shared" si="14"/>
        <v>-231491.29000000004</v>
      </c>
      <c r="R403" s="93">
        <f t="shared" si="15"/>
        <v>992.22827498408662</v>
      </c>
    </row>
    <row r="404" spans="1:18" hidden="1" x14ac:dyDescent="0.55000000000000004">
      <c r="A404" s="99">
        <v>5</v>
      </c>
      <c r="B404" s="100" t="s">
        <v>62</v>
      </c>
      <c r="C404" s="100" t="s">
        <v>345</v>
      </c>
      <c r="D404" s="100" t="s">
        <v>153</v>
      </c>
      <c r="E404" s="100" t="s">
        <v>53</v>
      </c>
      <c r="F404" s="100" t="s">
        <v>178</v>
      </c>
      <c r="G404" s="100" t="s">
        <v>1003</v>
      </c>
      <c r="H404" s="101">
        <v>1449</v>
      </c>
      <c r="I404" s="99">
        <v>1</v>
      </c>
      <c r="J404" s="104">
        <f>อุดรธานี!F202</f>
        <v>88016.27</v>
      </c>
      <c r="K404" s="103">
        <f>อุดรธานี!AO202</f>
        <v>89492.02</v>
      </c>
      <c r="L404" s="104">
        <f>อุดรธานี!AP202</f>
        <v>2045311.38</v>
      </c>
      <c r="M404" s="104">
        <f>อุดรธานี!AQ202</f>
        <v>2509574.9299999997</v>
      </c>
      <c r="N404" s="100"/>
      <c r="O404" s="100"/>
      <c r="P404" s="100"/>
      <c r="Q404" s="92">
        <f t="shared" si="14"/>
        <v>-464263.54999999981</v>
      </c>
      <c r="R404" s="93">
        <f t="shared" si="15"/>
        <v>1411.5330434782609</v>
      </c>
    </row>
    <row r="405" spans="1:18" hidden="1" x14ac:dyDescent="0.55000000000000004">
      <c r="A405" s="99">
        <v>6</v>
      </c>
      <c r="B405" s="100" t="s">
        <v>62</v>
      </c>
      <c r="C405" s="100" t="s">
        <v>345</v>
      </c>
      <c r="D405" s="100" t="s">
        <v>153</v>
      </c>
      <c r="E405" s="100" t="s">
        <v>53</v>
      </c>
      <c r="F405" s="100" t="s">
        <v>178</v>
      </c>
      <c r="G405" s="100" t="s">
        <v>1004</v>
      </c>
      <c r="H405" s="101">
        <v>1947</v>
      </c>
      <c r="I405" s="99">
        <v>2</v>
      </c>
      <c r="J405" s="104">
        <f>อุดรธานี!F203</f>
        <v>609308.74</v>
      </c>
      <c r="K405" s="103">
        <f>อุดรธานี!AO203</f>
        <v>203328.24</v>
      </c>
      <c r="L405" s="104">
        <f>อุดรธานี!AP203</f>
        <v>2496275.19</v>
      </c>
      <c r="M405" s="104">
        <f>อุดรธานี!AQ203</f>
        <v>3209414.8699999996</v>
      </c>
      <c r="N405" s="100"/>
      <c r="O405" s="100"/>
      <c r="P405" s="100"/>
      <c r="Q405" s="92">
        <f t="shared" si="14"/>
        <v>-713139.6799999997</v>
      </c>
      <c r="R405" s="93">
        <f t="shared" si="15"/>
        <v>1282.1136055469954</v>
      </c>
    </row>
    <row r="406" spans="1:18" hidden="1" x14ac:dyDescent="0.55000000000000004">
      <c r="A406" s="99">
        <v>7</v>
      </c>
      <c r="B406" s="100" t="s">
        <v>62</v>
      </c>
      <c r="C406" s="100" t="s">
        <v>345</v>
      </c>
      <c r="D406" s="100" t="s">
        <v>153</v>
      </c>
      <c r="E406" s="100" t="s">
        <v>53</v>
      </c>
      <c r="F406" s="100" t="s">
        <v>178</v>
      </c>
      <c r="G406" s="100" t="s">
        <v>1005</v>
      </c>
      <c r="H406" s="101">
        <v>1027</v>
      </c>
      <c r="I406" s="99">
        <v>1</v>
      </c>
      <c r="J406" s="104">
        <f>อุดรธานี!F204</f>
        <v>437064.02</v>
      </c>
      <c r="K406" s="103">
        <f>อุดรธานี!AO204</f>
        <v>375326.32</v>
      </c>
      <c r="L406" s="104">
        <f>อุดรธานี!AP204</f>
        <v>2157366.35</v>
      </c>
      <c r="M406" s="104">
        <f>อุดรธานี!AQ204</f>
        <v>2146014.27</v>
      </c>
      <c r="N406" s="100"/>
      <c r="O406" s="100"/>
      <c r="P406" s="100"/>
      <c r="Q406" s="92">
        <f t="shared" si="14"/>
        <v>11352.080000000075</v>
      </c>
      <c r="R406" s="93">
        <f t="shared" si="15"/>
        <v>2100.6488315481988</v>
      </c>
    </row>
    <row r="407" spans="1:18" hidden="1" x14ac:dyDescent="0.55000000000000004">
      <c r="A407" s="99">
        <v>8</v>
      </c>
      <c r="B407" s="100" t="s">
        <v>62</v>
      </c>
      <c r="C407" s="100" t="s">
        <v>345</v>
      </c>
      <c r="D407" s="100" t="s">
        <v>153</v>
      </c>
      <c r="E407" s="100" t="s">
        <v>53</v>
      </c>
      <c r="F407" s="100" t="s">
        <v>178</v>
      </c>
      <c r="G407" s="100" t="s">
        <v>1006</v>
      </c>
      <c r="H407" s="101">
        <v>3432</v>
      </c>
      <c r="I407" s="99">
        <v>3</v>
      </c>
      <c r="J407" s="104">
        <f>อุดรธานี!F205</f>
        <v>809043.82</v>
      </c>
      <c r="K407" s="103">
        <f>อุดรธานี!AO205</f>
        <v>814662.77999999991</v>
      </c>
      <c r="L407" s="104">
        <f>อุดรธานี!AP205</f>
        <v>2354188.1800000002</v>
      </c>
      <c r="M407" s="104">
        <f>อุดรธานี!AQ205</f>
        <v>2672789.2199999997</v>
      </c>
      <c r="N407" s="100"/>
      <c r="O407" s="100"/>
      <c r="P407" s="100"/>
      <c r="Q407" s="92">
        <f t="shared" si="14"/>
        <v>-318601.03999999957</v>
      </c>
      <c r="R407" s="93">
        <f t="shared" si="15"/>
        <v>685.95226689976698</v>
      </c>
    </row>
    <row r="408" spans="1:18" hidden="1" x14ac:dyDescent="0.55000000000000004">
      <c r="A408" s="99">
        <v>9</v>
      </c>
      <c r="B408" s="100" t="s">
        <v>62</v>
      </c>
      <c r="C408" s="100" t="s">
        <v>345</v>
      </c>
      <c r="D408" s="100" t="s">
        <v>153</v>
      </c>
      <c r="E408" s="100" t="s">
        <v>53</v>
      </c>
      <c r="F408" s="100" t="s">
        <v>178</v>
      </c>
      <c r="G408" s="100" t="s">
        <v>1007</v>
      </c>
      <c r="H408" s="101">
        <v>2689</v>
      </c>
      <c r="I408" s="99">
        <v>2</v>
      </c>
      <c r="J408" s="104">
        <f>อุดรธานี!F206</f>
        <v>902329.75</v>
      </c>
      <c r="K408" s="103">
        <f>อุดรธานี!AO206</f>
        <v>1006224.7400000001</v>
      </c>
      <c r="L408" s="104">
        <f>อุดรธานี!AP206</f>
        <v>3663260.3499999996</v>
      </c>
      <c r="M408" s="104">
        <f>อุดรธานี!AQ206</f>
        <v>3633475.81</v>
      </c>
      <c r="N408" s="100"/>
      <c r="O408" s="100"/>
      <c r="P408" s="100"/>
      <c r="Q408" s="92">
        <f t="shared" si="14"/>
        <v>29784.539999999572</v>
      </c>
      <c r="R408" s="93">
        <f t="shared" si="15"/>
        <v>1362.3132577166232</v>
      </c>
    </row>
    <row r="409" spans="1:18" s="176" customFormat="1" hidden="1" x14ac:dyDescent="0.55000000000000004">
      <c r="A409" s="172">
        <v>10</v>
      </c>
      <c r="B409" s="173" t="s">
        <v>62</v>
      </c>
      <c r="C409" s="173" t="s">
        <v>345</v>
      </c>
      <c r="D409" s="173" t="s">
        <v>153</v>
      </c>
      <c r="E409" s="173" t="s">
        <v>53</v>
      </c>
      <c r="F409" s="173" t="s">
        <v>178</v>
      </c>
      <c r="G409" s="173" t="s">
        <v>1008</v>
      </c>
      <c r="H409" s="174">
        <v>1018</v>
      </c>
      <c r="I409" s="172">
        <v>1</v>
      </c>
      <c r="J409" s="148">
        <f>อุดรธานี!F207</f>
        <v>259768.12</v>
      </c>
      <c r="K409" s="148">
        <f>อุดรธานี!AO207</f>
        <v>271520.07</v>
      </c>
      <c r="L409" s="148">
        <f>อุดรธานี!AP207</f>
        <v>736923.21</v>
      </c>
      <c r="M409" s="148">
        <f>อุดรธานี!AQ207</f>
        <v>799407.85</v>
      </c>
      <c r="N409" s="173"/>
      <c r="O409" s="173"/>
      <c r="P409" s="173"/>
      <c r="Q409" s="175">
        <f t="shared" si="14"/>
        <v>-62484.640000000014</v>
      </c>
      <c r="R409" s="175">
        <f t="shared" si="15"/>
        <v>723.89313359528478</v>
      </c>
    </row>
    <row r="410" spans="1:18" s="111" customFormat="1" hidden="1" x14ac:dyDescent="0.55000000000000004">
      <c r="A410" s="105">
        <v>17</v>
      </c>
      <c r="B410" s="106" t="s">
        <v>62</v>
      </c>
      <c r="C410" s="106"/>
      <c r="D410" s="106"/>
      <c r="E410" s="106" t="s">
        <v>75</v>
      </c>
      <c r="F410" s="106"/>
      <c r="G410" s="106" t="s">
        <v>347</v>
      </c>
      <c r="H410" s="112">
        <f>SUM(H400:H409)</f>
        <v>20480</v>
      </c>
      <c r="I410" s="105"/>
      <c r="J410" s="108">
        <f>SUM(J400:J409)</f>
        <v>4605180.58</v>
      </c>
      <c r="K410" s="108">
        <f>SUM(K400:K409)</f>
        <v>4115239.44</v>
      </c>
      <c r="L410" s="108">
        <f>SUM(L400:L409)</f>
        <v>21626195.420000002</v>
      </c>
      <c r="M410" s="108">
        <f>SUM(M400:M409)</f>
        <v>25282446.169999998</v>
      </c>
      <c r="N410" s="106">
        <v>9</v>
      </c>
      <c r="O410" s="106">
        <v>9</v>
      </c>
      <c r="P410" s="106">
        <v>0</v>
      </c>
      <c r="Q410" s="109">
        <f t="shared" si="14"/>
        <v>-3656250.7499999963</v>
      </c>
      <c r="R410" s="110">
        <f>L410/H410</f>
        <v>1055.9665732421877</v>
      </c>
    </row>
    <row r="411" spans="1:18" hidden="1" x14ac:dyDescent="0.55000000000000004">
      <c r="A411" s="99">
        <v>1</v>
      </c>
      <c r="B411" s="100" t="s">
        <v>62</v>
      </c>
      <c r="C411" s="100" t="s">
        <v>39</v>
      </c>
      <c r="D411" s="100" t="s">
        <v>155</v>
      </c>
      <c r="E411" s="100" t="s">
        <v>40</v>
      </c>
      <c r="F411" s="100" t="s">
        <v>208</v>
      </c>
      <c r="G411" s="100" t="s">
        <v>348</v>
      </c>
      <c r="H411" s="101"/>
      <c r="I411" s="99"/>
      <c r="J411" s="102"/>
      <c r="K411" s="103"/>
      <c r="L411" s="104"/>
      <c r="M411" s="104"/>
      <c r="N411" s="100"/>
      <c r="O411" s="100"/>
      <c r="P411" s="100"/>
    </row>
    <row r="412" spans="1:18" hidden="1" x14ac:dyDescent="0.55000000000000004">
      <c r="A412" s="99">
        <v>2</v>
      </c>
      <c r="B412" s="100" t="s">
        <v>62</v>
      </c>
      <c r="C412" s="100" t="s">
        <v>39</v>
      </c>
      <c r="D412" s="100" t="s">
        <v>155</v>
      </c>
      <c r="E412" s="100" t="s">
        <v>40</v>
      </c>
      <c r="F412" s="100" t="s">
        <v>178</v>
      </c>
      <c r="G412" s="100" t="s">
        <v>1009</v>
      </c>
      <c r="H412" s="101">
        <v>3383</v>
      </c>
      <c r="I412" s="99">
        <v>3</v>
      </c>
      <c r="J412" s="104">
        <f>อุดรธานี!F208</f>
        <v>527089.26</v>
      </c>
      <c r="K412" s="103">
        <f>อุดรธานี!AO208</f>
        <v>584967.81000000006</v>
      </c>
      <c r="L412" s="104">
        <f>อุดรธานี!AP208</f>
        <v>3206925.95</v>
      </c>
      <c r="M412" s="104">
        <f>อุดรธานี!AQ208</f>
        <v>3532193.4699999997</v>
      </c>
      <c r="N412" s="100"/>
      <c r="O412" s="100"/>
      <c r="P412" s="100"/>
      <c r="Q412" s="92">
        <f t="shared" si="14"/>
        <v>-325267.51999999955</v>
      </c>
      <c r="R412" s="93">
        <f t="shared" si="15"/>
        <v>947.95328111143965</v>
      </c>
    </row>
    <row r="413" spans="1:18" hidden="1" x14ac:dyDescent="0.55000000000000004">
      <c r="A413" s="99">
        <v>3</v>
      </c>
      <c r="B413" s="100" t="s">
        <v>62</v>
      </c>
      <c r="C413" s="100" t="s">
        <v>39</v>
      </c>
      <c r="D413" s="100" t="s">
        <v>155</v>
      </c>
      <c r="E413" s="100" t="s">
        <v>40</v>
      </c>
      <c r="F413" s="100" t="s">
        <v>178</v>
      </c>
      <c r="G413" s="100" t="s">
        <v>1010</v>
      </c>
      <c r="H413" s="101">
        <v>2911</v>
      </c>
      <c r="I413" s="99">
        <v>2</v>
      </c>
      <c r="J413" s="104">
        <f>อุดรธานี!F209</f>
        <v>177482.41</v>
      </c>
      <c r="K413" s="103">
        <f>อุดรธานี!AO209</f>
        <v>271366.10000000003</v>
      </c>
      <c r="L413" s="104">
        <f>อุดรธานี!AP209</f>
        <v>1655283.94</v>
      </c>
      <c r="M413" s="104">
        <f>อุดรธานี!AQ209</f>
        <v>1793523.8900000001</v>
      </c>
      <c r="N413" s="100"/>
      <c r="O413" s="100"/>
      <c r="P413" s="100"/>
      <c r="Q413" s="92">
        <f t="shared" si="14"/>
        <v>-138239.95000000019</v>
      </c>
      <c r="R413" s="93">
        <f t="shared" si="15"/>
        <v>568.63069048436967</v>
      </c>
    </row>
    <row r="414" spans="1:18" hidden="1" x14ac:dyDescent="0.55000000000000004">
      <c r="A414" s="99">
        <v>4</v>
      </c>
      <c r="B414" s="100" t="s">
        <v>62</v>
      </c>
      <c r="C414" s="100" t="s">
        <v>39</v>
      </c>
      <c r="D414" s="100" t="s">
        <v>155</v>
      </c>
      <c r="E414" s="100" t="s">
        <v>40</v>
      </c>
      <c r="F414" s="100" t="s">
        <v>178</v>
      </c>
      <c r="G414" s="100" t="s">
        <v>1011</v>
      </c>
      <c r="H414" s="101">
        <v>5486</v>
      </c>
      <c r="I414" s="99">
        <v>4</v>
      </c>
      <c r="J414" s="104">
        <f>อุดรธานี!F210</f>
        <v>1039864</v>
      </c>
      <c r="K414" s="103">
        <f>อุดรธานี!AO210</f>
        <v>1244924.94</v>
      </c>
      <c r="L414" s="104">
        <f>อุดรธานี!AP210</f>
        <v>4296337.17</v>
      </c>
      <c r="M414" s="104">
        <f>อุดรธานี!AQ210</f>
        <v>4504934.16</v>
      </c>
      <c r="N414" s="100"/>
      <c r="O414" s="100"/>
      <c r="P414" s="100"/>
      <c r="Q414" s="92">
        <f t="shared" si="14"/>
        <v>-208596.99000000022</v>
      </c>
      <c r="R414" s="93">
        <f t="shared" si="15"/>
        <v>783.1456744440394</v>
      </c>
    </row>
    <row r="415" spans="1:18" hidden="1" x14ac:dyDescent="0.55000000000000004">
      <c r="A415" s="99">
        <v>5</v>
      </c>
      <c r="B415" s="100" t="s">
        <v>62</v>
      </c>
      <c r="C415" s="100" t="s">
        <v>39</v>
      </c>
      <c r="D415" s="100" t="s">
        <v>155</v>
      </c>
      <c r="E415" s="100" t="s">
        <v>40</v>
      </c>
      <c r="F415" s="100" t="s">
        <v>178</v>
      </c>
      <c r="G415" s="100" t="s">
        <v>1012</v>
      </c>
      <c r="H415" s="101">
        <v>3301</v>
      </c>
      <c r="I415" s="99">
        <v>3</v>
      </c>
      <c r="J415" s="104">
        <f>อุดรธานี!F211</f>
        <v>181948.42</v>
      </c>
      <c r="K415" s="103">
        <f>อุดรธานี!AO211</f>
        <v>237801.52</v>
      </c>
      <c r="L415" s="104">
        <f>อุดรธานี!AP211</f>
        <v>2956563.69</v>
      </c>
      <c r="M415" s="104">
        <f>อุดรธานี!AQ211</f>
        <v>3324005.6399999997</v>
      </c>
      <c r="N415" s="100"/>
      <c r="O415" s="100"/>
      <c r="P415" s="100"/>
      <c r="Q415" s="92">
        <f>L415-M415</f>
        <v>-367441.94999999972</v>
      </c>
      <c r="R415" s="93">
        <f t="shared" si="15"/>
        <v>895.65697970312021</v>
      </c>
    </row>
    <row r="416" spans="1:18" s="111" customFormat="1" hidden="1" x14ac:dyDescent="0.55000000000000004">
      <c r="A416" s="105">
        <v>18</v>
      </c>
      <c r="B416" s="106" t="s">
        <v>62</v>
      </c>
      <c r="C416" s="106"/>
      <c r="D416" s="106"/>
      <c r="E416" s="106" t="s">
        <v>75</v>
      </c>
      <c r="F416" s="106"/>
      <c r="G416" s="106" t="s">
        <v>349</v>
      </c>
      <c r="H416" s="112">
        <f>SUM(H411:H415)</f>
        <v>15081</v>
      </c>
      <c r="I416" s="105"/>
      <c r="J416" s="108">
        <f>SUM(J411:J415)</f>
        <v>1926384.0899999999</v>
      </c>
      <c r="K416" s="108">
        <f>SUM(K411:K415)</f>
        <v>2339060.37</v>
      </c>
      <c r="L416" s="108">
        <f>SUM(L411:L415)</f>
        <v>12115110.75</v>
      </c>
      <c r="M416" s="108">
        <f>SUM(M411:M415)</f>
        <v>13154657.16</v>
      </c>
      <c r="N416" s="106">
        <v>4</v>
      </c>
      <c r="O416" s="106">
        <v>4</v>
      </c>
      <c r="P416" s="106">
        <f>N416-O416</f>
        <v>0</v>
      </c>
      <c r="Q416" s="109">
        <f t="shared" si="14"/>
        <v>-1039546.4100000001</v>
      </c>
      <c r="R416" s="110">
        <f>L416/H416</f>
        <v>803.33603540879255</v>
      </c>
    </row>
    <row r="417" spans="1:18" hidden="1" x14ac:dyDescent="0.55000000000000004">
      <c r="A417" s="99">
        <v>1</v>
      </c>
      <c r="B417" s="100" t="s">
        <v>62</v>
      </c>
      <c r="C417" s="100" t="s">
        <v>31</v>
      </c>
      <c r="D417" s="100" t="s">
        <v>97</v>
      </c>
      <c r="E417" s="100" t="s">
        <v>350</v>
      </c>
      <c r="F417" s="100" t="s">
        <v>208</v>
      </c>
      <c r="G417" s="100" t="s">
        <v>351</v>
      </c>
      <c r="H417" s="101"/>
      <c r="I417" s="99"/>
      <c r="J417" s="102"/>
      <c r="K417" s="103"/>
      <c r="L417" s="104"/>
      <c r="M417" s="104"/>
      <c r="N417" s="100"/>
      <c r="O417" s="100"/>
      <c r="P417" s="100"/>
    </row>
    <row r="418" spans="1:18" hidden="1" x14ac:dyDescent="0.55000000000000004">
      <c r="A418" s="99">
        <v>2</v>
      </c>
      <c r="B418" s="100" t="s">
        <v>62</v>
      </c>
      <c r="C418" s="100" t="s">
        <v>31</v>
      </c>
      <c r="D418" s="100" t="s">
        <v>97</v>
      </c>
      <c r="E418" s="100" t="s">
        <v>350</v>
      </c>
      <c r="F418" s="100" t="s">
        <v>178</v>
      </c>
      <c r="G418" s="100" t="s">
        <v>867</v>
      </c>
      <c r="H418" s="101">
        <v>3601</v>
      </c>
      <c r="I418" s="99">
        <v>3</v>
      </c>
      <c r="J418" s="102">
        <f>อุดรธานี!F66</f>
        <v>1136210.2</v>
      </c>
      <c r="K418" s="103">
        <f>อุดรธานี!AO66</f>
        <v>1225672.8700000001</v>
      </c>
      <c r="L418" s="104">
        <f>อุดรธานี!AP66</f>
        <v>3525141.23</v>
      </c>
      <c r="M418" s="104">
        <f>อุดรธานี!AQ66</f>
        <v>3620931.5600000005</v>
      </c>
      <c r="N418" s="100"/>
      <c r="O418" s="100"/>
      <c r="P418" s="100"/>
      <c r="Q418" s="109">
        <f>L418-M418</f>
        <v>-95790.33000000054</v>
      </c>
      <c r="R418" s="110">
        <f>L418/H418</f>
        <v>978.93397111913362</v>
      </c>
    </row>
    <row r="419" spans="1:18" s="111" customFormat="1" hidden="1" x14ac:dyDescent="0.55000000000000004">
      <c r="A419" s="105">
        <v>19</v>
      </c>
      <c r="B419" s="106" t="s">
        <v>62</v>
      </c>
      <c r="C419" s="106"/>
      <c r="D419" s="106"/>
      <c r="E419" s="106" t="s">
        <v>75</v>
      </c>
      <c r="F419" s="106"/>
      <c r="G419" s="106" t="s">
        <v>352</v>
      </c>
      <c r="H419" s="112">
        <f>SUM(H417:H418)</f>
        <v>3601</v>
      </c>
      <c r="I419" s="105"/>
      <c r="J419" s="108">
        <f>SUM(J417:J418)</f>
        <v>1136210.2</v>
      </c>
      <c r="K419" s="108">
        <f>SUM(K417:K418)</f>
        <v>1225672.8700000001</v>
      </c>
      <c r="L419" s="108">
        <f>SUM(L417:L418)</f>
        <v>3525141.23</v>
      </c>
      <c r="M419" s="108">
        <f>SUM(M417:M418)</f>
        <v>3620931.5600000005</v>
      </c>
      <c r="N419" s="106">
        <v>1</v>
      </c>
      <c r="O419" s="106">
        <v>1</v>
      </c>
      <c r="P419" s="106">
        <f>N419-O419</f>
        <v>0</v>
      </c>
      <c r="Q419" s="109"/>
      <c r="R419" s="110"/>
    </row>
    <row r="420" spans="1:18" hidden="1" x14ac:dyDescent="0.55000000000000004">
      <c r="A420" s="99">
        <v>1</v>
      </c>
      <c r="B420" s="100" t="s">
        <v>62</v>
      </c>
      <c r="C420" s="100" t="s">
        <v>353</v>
      </c>
      <c r="D420" s="100" t="s">
        <v>157</v>
      </c>
      <c r="E420" s="100" t="s">
        <v>54</v>
      </c>
      <c r="F420" s="100" t="s">
        <v>208</v>
      </c>
      <c r="G420" s="100" t="s">
        <v>354</v>
      </c>
      <c r="H420" s="101"/>
      <c r="I420" s="99"/>
      <c r="J420" s="102"/>
      <c r="K420" s="103"/>
      <c r="L420" s="104"/>
      <c r="M420" s="104"/>
      <c r="N420" s="100"/>
      <c r="O420" s="100"/>
      <c r="P420" s="100"/>
    </row>
    <row r="421" spans="1:18" hidden="1" x14ac:dyDescent="0.55000000000000004">
      <c r="A421" s="99">
        <v>2</v>
      </c>
      <c r="B421" s="100" t="s">
        <v>62</v>
      </c>
      <c r="C421" s="100" t="s">
        <v>353</v>
      </c>
      <c r="D421" s="100" t="s">
        <v>157</v>
      </c>
      <c r="E421" s="100" t="s">
        <v>54</v>
      </c>
      <c r="F421" s="100" t="s">
        <v>178</v>
      </c>
      <c r="G421" s="100" t="s">
        <v>1013</v>
      </c>
      <c r="H421" s="101">
        <v>3953</v>
      </c>
      <c r="I421" s="99">
        <v>3</v>
      </c>
      <c r="J421" s="104">
        <f>อุดรธานี!F212</f>
        <v>1106425.03</v>
      </c>
      <c r="K421" s="103">
        <f>อุดรธานี!AO212</f>
        <v>1372320.8</v>
      </c>
      <c r="L421" s="104">
        <f>อุดรธานี!AP212</f>
        <v>3651115.77</v>
      </c>
      <c r="M421" s="104">
        <f>อุดรธานี!AQ212</f>
        <v>3790440.3800000004</v>
      </c>
      <c r="N421" s="100"/>
      <c r="O421" s="100"/>
      <c r="P421" s="100"/>
      <c r="Q421" s="92">
        <f t="shared" si="14"/>
        <v>-139324.61000000034</v>
      </c>
      <c r="R421" s="93">
        <f t="shared" si="15"/>
        <v>923.63161396407793</v>
      </c>
    </row>
    <row r="422" spans="1:18" hidden="1" x14ac:dyDescent="0.55000000000000004">
      <c r="A422" s="99">
        <v>3</v>
      </c>
      <c r="B422" s="100" t="s">
        <v>62</v>
      </c>
      <c r="C422" s="100" t="s">
        <v>353</v>
      </c>
      <c r="D422" s="100" t="s">
        <v>157</v>
      </c>
      <c r="E422" s="100" t="s">
        <v>54</v>
      </c>
      <c r="F422" s="100" t="s">
        <v>178</v>
      </c>
      <c r="G422" s="100" t="s">
        <v>1014</v>
      </c>
      <c r="H422" s="101">
        <v>3395</v>
      </c>
      <c r="I422" s="99">
        <v>3</v>
      </c>
      <c r="J422" s="104">
        <f>อุดรธานี!F213</f>
        <v>645704.19999999995</v>
      </c>
      <c r="K422" s="103">
        <f>อุดรธานี!AO213</f>
        <v>817253.25</v>
      </c>
      <c r="L422" s="104">
        <f>อุดรธานี!AP213</f>
        <v>2655901.62</v>
      </c>
      <c r="M422" s="104">
        <f>อุดรธานี!AQ213</f>
        <v>2594082.0100000002</v>
      </c>
      <c r="N422" s="100"/>
      <c r="O422" s="100"/>
      <c r="P422" s="100"/>
      <c r="Q422" s="92">
        <f t="shared" si="14"/>
        <v>61819.60999999987</v>
      </c>
      <c r="R422" s="93">
        <f t="shared" si="15"/>
        <v>782.29797349042713</v>
      </c>
    </row>
    <row r="423" spans="1:18" hidden="1" x14ac:dyDescent="0.55000000000000004">
      <c r="A423" s="99">
        <v>4</v>
      </c>
      <c r="B423" s="100" t="s">
        <v>62</v>
      </c>
      <c r="C423" s="100" t="s">
        <v>353</v>
      </c>
      <c r="D423" s="100" t="s">
        <v>157</v>
      </c>
      <c r="E423" s="100" t="s">
        <v>54</v>
      </c>
      <c r="F423" s="100" t="s">
        <v>178</v>
      </c>
      <c r="G423" s="100" t="s">
        <v>1015</v>
      </c>
      <c r="H423" s="101">
        <v>2697</v>
      </c>
      <c r="I423" s="99">
        <v>2</v>
      </c>
      <c r="J423" s="104">
        <f>อุดรธานี!F214</f>
        <v>920289.65</v>
      </c>
      <c r="K423" s="103">
        <f>อุดรธานี!AO214</f>
        <v>1148949.0199999998</v>
      </c>
      <c r="L423" s="104">
        <f>อุดรธานี!AP214</f>
        <v>2546407.73</v>
      </c>
      <c r="M423" s="104">
        <f>อุดรธานี!AQ214</f>
        <v>2270239.39</v>
      </c>
      <c r="N423" s="100"/>
      <c r="O423" s="100"/>
      <c r="P423" s="100"/>
      <c r="Q423" s="92">
        <f t="shared" si="14"/>
        <v>276168.33999999985</v>
      </c>
      <c r="R423" s="93">
        <f t="shared" si="15"/>
        <v>944.16304412309978</v>
      </c>
    </row>
    <row r="424" spans="1:18" hidden="1" x14ac:dyDescent="0.55000000000000004">
      <c r="A424" s="99">
        <v>5</v>
      </c>
      <c r="B424" s="100" t="s">
        <v>62</v>
      </c>
      <c r="C424" s="100" t="s">
        <v>353</v>
      </c>
      <c r="D424" s="100" t="s">
        <v>157</v>
      </c>
      <c r="E424" s="100" t="s">
        <v>54</v>
      </c>
      <c r="F424" s="100" t="s">
        <v>178</v>
      </c>
      <c r="G424" s="100" t="s">
        <v>1016</v>
      </c>
      <c r="H424" s="101">
        <v>5919</v>
      </c>
      <c r="I424" s="99">
        <v>4</v>
      </c>
      <c r="J424" s="104">
        <f>อุดรธานี!F215</f>
        <v>1308776.54</v>
      </c>
      <c r="K424" s="103">
        <f>อุดรธานี!AO215</f>
        <v>1382942.82</v>
      </c>
      <c r="L424" s="104">
        <f>อุดรธานี!AP215</f>
        <v>5196225.1500000004</v>
      </c>
      <c r="M424" s="104">
        <f>อุดรธานี!AQ215</f>
        <v>5274514.78</v>
      </c>
      <c r="N424" s="100"/>
      <c r="O424" s="100"/>
      <c r="P424" s="100"/>
      <c r="Q424" s="92">
        <f t="shared" si="14"/>
        <v>-78289.629999999888</v>
      </c>
      <c r="R424" s="93">
        <f t="shared" si="15"/>
        <v>877.88902686264578</v>
      </c>
    </row>
    <row r="425" spans="1:18" hidden="1" x14ac:dyDescent="0.55000000000000004">
      <c r="A425" s="99">
        <v>6</v>
      </c>
      <c r="B425" s="100" t="s">
        <v>62</v>
      </c>
      <c r="C425" s="100" t="s">
        <v>353</v>
      </c>
      <c r="D425" s="100" t="s">
        <v>157</v>
      </c>
      <c r="E425" s="100" t="s">
        <v>54</v>
      </c>
      <c r="F425" s="100" t="s">
        <v>178</v>
      </c>
      <c r="G425" s="100" t="s">
        <v>1017</v>
      </c>
      <c r="H425" s="101">
        <v>1598</v>
      </c>
      <c r="I425" s="99">
        <v>2</v>
      </c>
      <c r="J425" s="104">
        <f>อุดรธานี!F216</f>
        <v>466457.71</v>
      </c>
      <c r="K425" s="103">
        <f>อุดรธานี!AO216</f>
        <v>601017.49</v>
      </c>
      <c r="L425" s="104">
        <f>อุดรธานี!AP216</f>
        <v>2310433.44</v>
      </c>
      <c r="M425" s="104">
        <f>อุดรธานี!AQ216</f>
        <v>2342124.34</v>
      </c>
      <c r="N425" s="100"/>
      <c r="O425" s="100"/>
      <c r="P425" s="100"/>
      <c r="Q425" s="92">
        <f t="shared" si="14"/>
        <v>-31690.899999999907</v>
      </c>
      <c r="R425" s="93">
        <f t="shared" si="15"/>
        <v>1445.8281852315395</v>
      </c>
    </row>
    <row r="426" spans="1:18" s="111" customFormat="1" hidden="1" x14ac:dyDescent="0.55000000000000004">
      <c r="A426" s="105">
        <v>20</v>
      </c>
      <c r="B426" s="106" t="s">
        <v>62</v>
      </c>
      <c r="C426" s="106"/>
      <c r="D426" s="106"/>
      <c r="E426" s="106" t="s">
        <v>75</v>
      </c>
      <c r="F426" s="106"/>
      <c r="G426" s="106" t="s">
        <v>355</v>
      </c>
      <c r="H426" s="112">
        <f>SUM(H420:H425)</f>
        <v>17562</v>
      </c>
      <c r="I426" s="105"/>
      <c r="J426" s="108">
        <f>SUM(J420:J425)</f>
        <v>4447653.13</v>
      </c>
      <c r="K426" s="143">
        <f>SUM(K420:K425)</f>
        <v>5322483.38</v>
      </c>
      <c r="L426" s="108">
        <f>SUM(L420:L425)</f>
        <v>16360083.710000001</v>
      </c>
      <c r="M426" s="108">
        <f>SUM(M420:M425)</f>
        <v>16271400.900000002</v>
      </c>
      <c r="N426" s="106">
        <v>5</v>
      </c>
      <c r="O426" s="106">
        <v>5</v>
      </c>
      <c r="P426" s="106">
        <f>N426-O426</f>
        <v>0</v>
      </c>
      <c r="Q426" s="109">
        <f t="shared" si="14"/>
        <v>88682.809999998659</v>
      </c>
      <c r="R426" s="110">
        <f>L426/H426</f>
        <v>931.56153684090657</v>
      </c>
    </row>
    <row r="427" spans="1:18" hidden="1" x14ac:dyDescent="0.55000000000000004">
      <c r="A427" s="99">
        <v>1</v>
      </c>
      <c r="B427" s="100" t="s">
        <v>62</v>
      </c>
      <c r="C427" s="100" t="s">
        <v>356</v>
      </c>
      <c r="D427" s="100" t="s">
        <v>357</v>
      </c>
      <c r="E427" s="100" t="s">
        <v>43</v>
      </c>
      <c r="F427" s="100" t="s">
        <v>208</v>
      </c>
      <c r="G427" s="100" t="s">
        <v>358</v>
      </c>
      <c r="H427" s="101"/>
      <c r="I427" s="99"/>
      <c r="J427" s="102"/>
      <c r="K427" s="103"/>
      <c r="L427" s="104"/>
      <c r="M427" s="104"/>
      <c r="N427" s="100"/>
      <c r="O427" s="100"/>
      <c r="P427" s="100"/>
    </row>
    <row r="428" spans="1:18" hidden="1" x14ac:dyDescent="0.55000000000000004">
      <c r="A428" s="99">
        <v>2</v>
      </c>
      <c r="B428" s="100" t="s">
        <v>62</v>
      </c>
      <c r="C428" s="100" t="s">
        <v>356</v>
      </c>
      <c r="D428" s="100" t="s">
        <v>357</v>
      </c>
      <c r="E428" s="100" t="s">
        <v>43</v>
      </c>
      <c r="F428" s="100" t="s">
        <v>178</v>
      </c>
      <c r="G428" s="100" t="s">
        <v>1018</v>
      </c>
      <c r="H428" s="101">
        <v>6116</v>
      </c>
      <c r="I428" s="99">
        <v>5</v>
      </c>
      <c r="J428" s="104">
        <f>อุดรธานี!F217</f>
        <v>239242.35</v>
      </c>
      <c r="K428" s="103">
        <f>อุดรธานี!AO217</f>
        <v>288987.64999999997</v>
      </c>
      <c r="L428" s="104">
        <f>อุดรธานี!AP217</f>
        <v>4420220.38</v>
      </c>
      <c r="M428" s="104">
        <f>อุดรธานี!AQ217</f>
        <v>4513813.03</v>
      </c>
      <c r="N428" s="100"/>
      <c r="O428" s="100"/>
      <c r="P428" s="100"/>
      <c r="Q428" s="92">
        <f t="shared" si="14"/>
        <v>-93592.650000000373</v>
      </c>
      <c r="R428" s="93">
        <f t="shared" si="15"/>
        <v>722.73060497056895</v>
      </c>
    </row>
    <row r="429" spans="1:18" hidden="1" x14ac:dyDescent="0.55000000000000004">
      <c r="A429" s="99">
        <v>3</v>
      </c>
      <c r="B429" s="100" t="s">
        <v>62</v>
      </c>
      <c r="C429" s="100" t="s">
        <v>356</v>
      </c>
      <c r="D429" s="100" t="s">
        <v>357</v>
      </c>
      <c r="E429" s="100" t="s">
        <v>43</v>
      </c>
      <c r="F429" s="100" t="s">
        <v>178</v>
      </c>
      <c r="G429" s="100" t="s">
        <v>1019</v>
      </c>
      <c r="H429" s="101">
        <v>2482</v>
      </c>
      <c r="I429" s="99">
        <v>2</v>
      </c>
      <c r="J429" s="104">
        <f>อุดรธานี!F218</f>
        <v>378559.76</v>
      </c>
      <c r="K429" s="103">
        <f>อุดรธานี!AO218</f>
        <v>354754.9</v>
      </c>
      <c r="L429" s="104">
        <f>อุดรธานี!AP218</f>
        <v>2513634.44</v>
      </c>
      <c r="M429" s="104">
        <f>อุดรธานี!AQ218</f>
        <v>2570111.5900000003</v>
      </c>
      <c r="N429" s="100"/>
      <c r="O429" s="100"/>
      <c r="P429" s="100"/>
      <c r="Q429" s="92">
        <f t="shared" si="14"/>
        <v>-56477.150000000373</v>
      </c>
      <c r="R429" s="93">
        <f t="shared" si="15"/>
        <v>1012.7455439161965</v>
      </c>
    </row>
    <row r="430" spans="1:18" hidden="1" x14ac:dyDescent="0.55000000000000004">
      <c r="A430" s="99">
        <v>4</v>
      </c>
      <c r="B430" s="100" t="s">
        <v>62</v>
      </c>
      <c r="C430" s="100" t="s">
        <v>356</v>
      </c>
      <c r="D430" s="100" t="s">
        <v>357</v>
      </c>
      <c r="E430" s="100" t="s">
        <v>43</v>
      </c>
      <c r="F430" s="100" t="s">
        <v>178</v>
      </c>
      <c r="G430" s="100" t="s">
        <v>1020</v>
      </c>
      <c r="H430" s="101">
        <v>2658</v>
      </c>
      <c r="I430" s="99">
        <v>2</v>
      </c>
      <c r="J430" s="104">
        <f>อุดรธานี!F219</f>
        <v>195475.05</v>
      </c>
      <c r="K430" s="103">
        <f>อุดรธานี!AO219</f>
        <v>169285.32999999996</v>
      </c>
      <c r="L430" s="104">
        <f>อุดรธานี!AP219</f>
        <v>2928049.69</v>
      </c>
      <c r="M430" s="104">
        <f>อุดรธานี!AQ219</f>
        <v>3336081.52</v>
      </c>
      <c r="N430" s="100"/>
      <c r="O430" s="100"/>
      <c r="P430" s="100"/>
      <c r="Q430" s="92">
        <f t="shared" si="14"/>
        <v>-408031.83000000007</v>
      </c>
      <c r="R430" s="93">
        <f t="shared" si="15"/>
        <v>1101.5988299473288</v>
      </c>
    </row>
    <row r="431" spans="1:18" hidden="1" x14ac:dyDescent="0.55000000000000004">
      <c r="A431" s="99">
        <v>5</v>
      </c>
      <c r="B431" s="100" t="s">
        <v>62</v>
      </c>
      <c r="C431" s="100" t="s">
        <v>356</v>
      </c>
      <c r="D431" s="100" t="s">
        <v>357</v>
      </c>
      <c r="E431" s="100" t="s">
        <v>43</v>
      </c>
      <c r="F431" s="100" t="s">
        <v>178</v>
      </c>
      <c r="G431" s="100" t="s">
        <v>1021</v>
      </c>
      <c r="H431" s="101">
        <v>7912</v>
      </c>
      <c r="I431" s="99">
        <v>5</v>
      </c>
      <c r="J431" s="104">
        <f>อุดรธานี!F220</f>
        <v>0</v>
      </c>
      <c r="K431" s="103">
        <f>อุดรธานี!AO220</f>
        <v>0</v>
      </c>
      <c r="L431" s="104">
        <f>อุดรธานี!AP220</f>
        <v>0</v>
      </c>
      <c r="M431" s="104">
        <f>อุดรธานี!AQ220</f>
        <v>0</v>
      </c>
      <c r="N431" s="100"/>
      <c r="O431" s="100"/>
      <c r="P431" s="100"/>
      <c r="Q431" s="92">
        <f t="shared" si="14"/>
        <v>0</v>
      </c>
      <c r="R431" s="93">
        <f t="shared" si="15"/>
        <v>0</v>
      </c>
    </row>
    <row r="432" spans="1:18" s="111" customFormat="1" hidden="1" x14ac:dyDescent="0.55000000000000004">
      <c r="A432" s="105">
        <v>21</v>
      </c>
      <c r="B432" s="106" t="s">
        <v>62</v>
      </c>
      <c r="C432" s="106"/>
      <c r="D432" s="106"/>
      <c r="E432" s="106" t="s">
        <v>75</v>
      </c>
      <c r="F432" s="106"/>
      <c r="G432" s="106" t="s">
        <v>359</v>
      </c>
      <c r="H432" s="112">
        <f>SUM(H427:H431)</f>
        <v>19168</v>
      </c>
      <c r="I432" s="105"/>
      <c r="J432" s="108">
        <f>SUM(J427:J431)</f>
        <v>813277.15999999992</v>
      </c>
      <c r="K432" s="108">
        <f>SUM(K427:K431)</f>
        <v>813027.88</v>
      </c>
      <c r="L432" s="108">
        <f>SUM(L427:L431)</f>
        <v>9861904.5099999998</v>
      </c>
      <c r="M432" s="108">
        <f>SUM(M427:M431)</f>
        <v>10420006.140000001</v>
      </c>
      <c r="N432" s="106">
        <v>4</v>
      </c>
      <c r="O432" s="106">
        <v>3</v>
      </c>
      <c r="P432" s="106">
        <f>N432-O432</f>
        <v>1</v>
      </c>
      <c r="Q432" s="109">
        <f t="shared" si="14"/>
        <v>-558101.63000000082</v>
      </c>
      <c r="R432" s="110">
        <f t="shared" si="15"/>
        <v>514.49835715776294</v>
      </c>
    </row>
    <row r="433" spans="1:18" s="111" customFormat="1" ht="24" hidden="1" customHeight="1" thickBot="1" x14ac:dyDescent="0.6">
      <c r="A433" s="120"/>
      <c r="B433" s="121" t="s">
        <v>62</v>
      </c>
      <c r="C433" s="121" t="s">
        <v>62</v>
      </c>
      <c r="D433" s="121" t="s">
        <v>62</v>
      </c>
      <c r="E433" s="121" t="s">
        <v>62</v>
      </c>
      <c r="F433" s="121"/>
      <c r="G433" s="121" t="s">
        <v>360</v>
      </c>
      <c r="H433" s="122">
        <f>H210+H223+H236+H254+H265+H281+H289+H295+H309+H321+H338+H360+H371+H386+H393+H399+H410+H416+H419+H426+H432</f>
        <v>1027390</v>
      </c>
      <c r="I433" s="120"/>
      <c r="J433" s="123">
        <f t="shared" ref="J433:O433" si="16">J210+J223+J236+J254+J265+J281+J289+J295+J309+J321+J338+J360+J371+J386+J393+J399+J410+J416+J419+J426+J432</f>
        <v>123451714.88</v>
      </c>
      <c r="K433" s="124">
        <f t="shared" si="16"/>
        <v>163795582.00000003</v>
      </c>
      <c r="L433" s="123">
        <f t="shared" si="16"/>
        <v>789072797.81000006</v>
      </c>
      <c r="M433" s="123">
        <f t="shared" si="16"/>
        <v>804411938.28999972</v>
      </c>
      <c r="N433" s="121">
        <f t="shared" si="16"/>
        <v>210</v>
      </c>
      <c r="O433" s="121">
        <f t="shared" si="16"/>
        <v>209</v>
      </c>
      <c r="P433" s="121">
        <f>N433-O433</f>
        <v>1</v>
      </c>
      <c r="Q433" s="109">
        <f t="shared" si="14"/>
        <v>-15339140.479999661</v>
      </c>
      <c r="R433" s="110">
        <f t="shared" si="15"/>
        <v>768.03628399147362</v>
      </c>
    </row>
    <row r="434" spans="1:18" ht="24" hidden="1" customHeight="1" thickTop="1" thickBot="1" x14ac:dyDescent="0.6">
      <c r="A434" s="125"/>
      <c r="B434" s="126"/>
      <c r="C434" s="126"/>
      <c r="D434" s="126"/>
      <c r="E434" s="388" t="s">
        <v>361</v>
      </c>
      <c r="F434" s="389"/>
      <c r="G434" s="390"/>
      <c r="H434" s="127"/>
      <c r="I434" s="125"/>
      <c r="J434" s="128">
        <f>J433/O433</f>
        <v>590678.06162679428</v>
      </c>
      <c r="K434" s="129">
        <f>K433/O433</f>
        <v>783710.91866028728</v>
      </c>
      <c r="L434" s="128">
        <f>L433/O433</f>
        <v>3775467.9321052632</v>
      </c>
      <c r="M434" s="128">
        <f>M433/O433</f>
        <v>3848860.9487559795</v>
      </c>
      <c r="N434" s="177"/>
      <c r="O434" s="177"/>
      <c r="P434" s="177"/>
      <c r="Q434" s="92">
        <f t="shared" si="14"/>
        <v>-73393.016650716309</v>
      </c>
    </row>
    <row r="435" spans="1:18" hidden="1" x14ac:dyDescent="0.55000000000000004">
      <c r="A435" s="130">
        <v>1</v>
      </c>
      <c r="B435" s="131" t="s">
        <v>58</v>
      </c>
      <c r="C435" s="131" t="s">
        <v>362</v>
      </c>
      <c r="D435" s="131" t="s">
        <v>363</v>
      </c>
      <c r="E435" s="131" t="s">
        <v>364</v>
      </c>
      <c r="F435" s="131" t="s">
        <v>175</v>
      </c>
      <c r="G435" s="131" t="s">
        <v>365</v>
      </c>
      <c r="H435" s="132"/>
      <c r="I435" s="130"/>
      <c r="J435" s="133"/>
      <c r="K435" s="134"/>
      <c r="L435" s="135"/>
      <c r="M435" s="135"/>
      <c r="N435" s="131"/>
      <c r="O435" s="131"/>
      <c r="P435" s="131"/>
    </row>
    <row r="436" spans="1:18" hidden="1" x14ac:dyDescent="0.55000000000000004">
      <c r="A436" s="99">
        <v>2</v>
      </c>
      <c r="B436" s="100" t="s">
        <v>58</v>
      </c>
      <c r="C436" s="100" t="s">
        <v>362</v>
      </c>
      <c r="D436" s="100" t="s">
        <v>363</v>
      </c>
      <c r="E436" s="100" t="s">
        <v>364</v>
      </c>
      <c r="F436" s="100" t="s">
        <v>178</v>
      </c>
      <c r="G436" s="100" t="s">
        <v>683</v>
      </c>
      <c r="H436" s="101">
        <v>6960</v>
      </c>
      <c r="I436" s="99">
        <v>5</v>
      </c>
      <c r="J436" s="102">
        <f>SUM('เลย '!F4)</f>
        <v>862762.86</v>
      </c>
      <c r="K436" s="103">
        <f>SUM('เลย '!AM4)</f>
        <v>1098323.6300000001</v>
      </c>
      <c r="L436" s="104">
        <f>'เลย '!AN4</f>
        <v>5143670.93</v>
      </c>
      <c r="M436" s="104">
        <f>'เลย '!AO4</f>
        <v>5204306.3699999992</v>
      </c>
      <c r="N436" s="100"/>
      <c r="O436" s="100"/>
      <c r="P436" s="100"/>
      <c r="Q436" s="92">
        <f t="shared" si="14"/>
        <v>-60635.439999999478</v>
      </c>
      <c r="R436" s="93">
        <f t="shared" si="15"/>
        <v>739.03317959770106</v>
      </c>
    </row>
    <row r="437" spans="1:18" hidden="1" x14ac:dyDescent="0.55000000000000004">
      <c r="A437" s="99">
        <v>3</v>
      </c>
      <c r="B437" s="100" t="s">
        <v>58</v>
      </c>
      <c r="C437" s="100" t="s">
        <v>362</v>
      </c>
      <c r="D437" s="100" t="s">
        <v>363</v>
      </c>
      <c r="E437" s="100" t="s">
        <v>364</v>
      </c>
      <c r="F437" s="100" t="s">
        <v>178</v>
      </c>
      <c r="G437" s="100" t="s">
        <v>684</v>
      </c>
      <c r="H437" s="101">
        <v>2157</v>
      </c>
      <c r="I437" s="99">
        <v>2</v>
      </c>
      <c r="J437" s="102">
        <f>SUM('เลย '!F5)</f>
        <v>50660.94</v>
      </c>
      <c r="K437" s="103">
        <f>SUM('เลย '!AM5)</f>
        <v>142739.15</v>
      </c>
      <c r="L437" s="104">
        <f>'เลย '!AN5</f>
        <v>2470358.3600000003</v>
      </c>
      <c r="M437" s="104">
        <f>'เลย '!AO5</f>
        <v>2932098.7399999998</v>
      </c>
      <c r="N437" s="100"/>
      <c r="O437" s="100"/>
      <c r="P437" s="100"/>
      <c r="Q437" s="92">
        <f t="shared" si="14"/>
        <v>-461740.37999999942</v>
      </c>
      <c r="R437" s="93">
        <f t="shared" si="15"/>
        <v>1145.2750857672695</v>
      </c>
    </row>
    <row r="438" spans="1:18" hidden="1" x14ac:dyDescent="0.55000000000000004">
      <c r="A438" s="99">
        <v>4</v>
      </c>
      <c r="B438" s="100" t="s">
        <v>58</v>
      </c>
      <c r="C438" s="100" t="s">
        <v>362</v>
      </c>
      <c r="D438" s="100" t="s">
        <v>363</v>
      </c>
      <c r="E438" s="100" t="s">
        <v>364</v>
      </c>
      <c r="F438" s="100" t="s">
        <v>178</v>
      </c>
      <c r="G438" s="100" t="s">
        <v>685</v>
      </c>
      <c r="H438" s="101">
        <v>6575</v>
      </c>
      <c r="I438" s="99">
        <v>5</v>
      </c>
      <c r="J438" s="102">
        <f>SUM('เลย '!F6)</f>
        <v>254360.39</v>
      </c>
      <c r="K438" s="103">
        <f>SUM('เลย '!AM6)</f>
        <v>460932.80000000005</v>
      </c>
      <c r="L438" s="104">
        <f>'เลย '!AN6</f>
        <v>4898033.2699999996</v>
      </c>
      <c r="M438" s="104">
        <f>'เลย '!AO6</f>
        <v>5873174.7799999993</v>
      </c>
      <c r="N438" s="100"/>
      <c r="O438" s="100"/>
      <c r="P438" s="100"/>
      <c r="Q438" s="92">
        <f t="shared" si="14"/>
        <v>-975141.50999999978</v>
      </c>
      <c r="R438" s="93">
        <f t="shared" si="15"/>
        <v>744.94802585551327</v>
      </c>
    </row>
    <row r="439" spans="1:18" hidden="1" x14ac:dyDescent="0.55000000000000004">
      <c r="A439" s="99">
        <v>5</v>
      </c>
      <c r="B439" s="100" t="s">
        <v>58</v>
      </c>
      <c r="C439" s="100" t="s">
        <v>362</v>
      </c>
      <c r="D439" s="100" t="s">
        <v>363</v>
      </c>
      <c r="E439" s="100" t="s">
        <v>364</v>
      </c>
      <c r="F439" s="100" t="s">
        <v>178</v>
      </c>
      <c r="G439" s="100" t="s">
        <v>686</v>
      </c>
      <c r="H439" s="101">
        <v>3382</v>
      </c>
      <c r="I439" s="99">
        <v>3</v>
      </c>
      <c r="J439" s="102">
        <f>SUM('เลย '!F7)</f>
        <v>483863.8</v>
      </c>
      <c r="K439" s="103">
        <f>SUM('เลย '!AM7)</f>
        <v>338150.79999999993</v>
      </c>
      <c r="L439" s="104">
        <f>'เลย '!AN7</f>
        <v>3287024.12</v>
      </c>
      <c r="M439" s="104">
        <f>'เลย '!AO7</f>
        <v>3588731.4200000004</v>
      </c>
      <c r="N439" s="100"/>
      <c r="O439" s="100"/>
      <c r="P439" s="100"/>
      <c r="Q439" s="92">
        <f t="shared" si="14"/>
        <v>-301707.30000000028</v>
      </c>
      <c r="R439" s="93">
        <f t="shared" si="15"/>
        <v>971.917244234181</v>
      </c>
    </row>
    <row r="440" spans="1:18" hidden="1" x14ac:dyDescent="0.55000000000000004">
      <c r="A440" s="99">
        <v>6</v>
      </c>
      <c r="B440" s="100" t="s">
        <v>58</v>
      </c>
      <c r="C440" s="100" t="s">
        <v>362</v>
      </c>
      <c r="D440" s="100" t="s">
        <v>363</v>
      </c>
      <c r="E440" s="100" t="s">
        <v>364</v>
      </c>
      <c r="F440" s="100" t="s">
        <v>178</v>
      </c>
      <c r="G440" s="100" t="s">
        <v>687</v>
      </c>
      <c r="H440" s="101">
        <v>3200</v>
      </c>
      <c r="I440" s="99">
        <v>3</v>
      </c>
      <c r="J440" s="102">
        <f>SUM('เลย '!F8)</f>
        <v>487594.22</v>
      </c>
      <c r="K440" s="103">
        <f>SUM('เลย '!AM8)</f>
        <v>358664.19999999995</v>
      </c>
      <c r="L440" s="104">
        <f>'เลย '!AN8</f>
        <v>2172946.1</v>
      </c>
      <c r="M440" s="104">
        <f>'เลย '!AO8</f>
        <v>2448158.5300000003</v>
      </c>
      <c r="N440" s="100"/>
      <c r="O440" s="100"/>
      <c r="P440" s="100"/>
      <c r="Q440" s="92">
        <f t="shared" si="14"/>
        <v>-275212.43000000017</v>
      </c>
      <c r="R440" s="93">
        <f t="shared" si="15"/>
        <v>679.04565624999998</v>
      </c>
    </row>
    <row r="441" spans="1:18" hidden="1" x14ac:dyDescent="0.55000000000000004">
      <c r="A441" s="99">
        <v>7</v>
      </c>
      <c r="B441" s="100" t="s">
        <v>58</v>
      </c>
      <c r="C441" s="100" t="s">
        <v>362</v>
      </c>
      <c r="D441" s="100" t="s">
        <v>363</v>
      </c>
      <c r="E441" s="100" t="s">
        <v>364</v>
      </c>
      <c r="F441" s="100" t="s">
        <v>178</v>
      </c>
      <c r="G441" s="100" t="s">
        <v>688</v>
      </c>
      <c r="H441" s="101">
        <v>3215</v>
      </c>
      <c r="I441" s="99">
        <v>3</v>
      </c>
      <c r="J441" s="102">
        <f>SUM('เลย '!F9)</f>
        <v>480559.34</v>
      </c>
      <c r="K441" s="103">
        <f>SUM('เลย '!AM9)</f>
        <v>564631.31000000006</v>
      </c>
      <c r="L441" s="104">
        <f>'เลย '!AN9</f>
        <v>2621500.33</v>
      </c>
      <c r="M441" s="104">
        <f>'เลย '!AO9</f>
        <v>2773352.45</v>
      </c>
      <c r="N441" s="100"/>
      <c r="O441" s="100"/>
      <c r="P441" s="100"/>
      <c r="Q441" s="92">
        <f t="shared" si="14"/>
        <v>-151852.12000000011</v>
      </c>
      <c r="R441" s="93">
        <f t="shared" si="15"/>
        <v>815.39668118195959</v>
      </c>
    </row>
    <row r="442" spans="1:18" hidden="1" x14ac:dyDescent="0.55000000000000004">
      <c r="A442" s="99">
        <v>8</v>
      </c>
      <c r="B442" s="100" t="s">
        <v>58</v>
      </c>
      <c r="C442" s="100" t="s">
        <v>362</v>
      </c>
      <c r="D442" s="100" t="s">
        <v>363</v>
      </c>
      <c r="E442" s="100" t="s">
        <v>364</v>
      </c>
      <c r="F442" s="100" t="s">
        <v>178</v>
      </c>
      <c r="G442" s="100" t="s">
        <v>689</v>
      </c>
      <c r="H442" s="101">
        <v>1812</v>
      </c>
      <c r="I442" s="99">
        <v>2</v>
      </c>
      <c r="J442" s="102">
        <f>SUM('เลย '!F10)</f>
        <v>346148.89</v>
      </c>
      <c r="K442" s="103">
        <f>SUM('เลย '!AM10)</f>
        <v>452783.15</v>
      </c>
      <c r="L442" s="104">
        <f>'เลย '!AN10</f>
        <v>2326738.34</v>
      </c>
      <c r="M442" s="104">
        <f>'เลย '!AO10</f>
        <v>2335238.2299999995</v>
      </c>
      <c r="N442" s="100"/>
      <c r="O442" s="100"/>
      <c r="P442" s="100"/>
      <c r="Q442" s="92">
        <f t="shared" si="14"/>
        <v>-8499.8899999996647</v>
      </c>
      <c r="R442" s="93">
        <f t="shared" si="15"/>
        <v>1284.0719315673289</v>
      </c>
    </row>
    <row r="443" spans="1:18" hidden="1" x14ac:dyDescent="0.55000000000000004">
      <c r="A443" s="99">
        <v>9</v>
      </c>
      <c r="B443" s="100" t="s">
        <v>58</v>
      </c>
      <c r="C443" s="100" t="s">
        <v>362</v>
      </c>
      <c r="D443" s="100" t="s">
        <v>363</v>
      </c>
      <c r="E443" s="100" t="s">
        <v>364</v>
      </c>
      <c r="F443" s="100" t="s">
        <v>178</v>
      </c>
      <c r="G443" s="100" t="s">
        <v>690</v>
      </c>
      <c r="H443" s="101">
        <v>6309</v>
      </c>
      <c r="I443" s="99">
        <v>5</v>
      </c>
      <c r="J443" s="102">
        <f>SUM('เลย '!F11)</f>
        <v>1736349.91</v>
      </c>
      <c r="K443" s="103">
        <f>SUM('เลย '!AM11)</f>
        <v>1767532.4000000001</v>
      </c>
      <c r="L443" s="104">
        <f>'เลย '!AN11</f>
        <v>4714604.68</v>
      </c>
      <c r="M443" s="104">
        <f>'เลย '!AO11</f>
        <v>4579856.42</v>
      </c>
      <c r="N443" s="100"/>
      <c r="O443" s="100"/>
      <c r="P443" s="100"/>
      <c r="Q443" s="92">
        <f t="shared" si="14"/>
        <v>134748.25999999978</v>
      </c>
      <c r="R443" s="93">
        <f t="shared" si="15"/>
        <v>747.28240291646853</v>
      </c>
    </row>
    <row r="444" spans="1:18" hidden="1" x14ac:dyDescent="0.55000000000000004">
      <c r="A444" s="99">
        <v>10</v>
      </c>
      <c r="B444" s="100" t="s">
        <v>58</v>
      </c>
      <c r="C444" s="100" t="s">
        <v>362</v>
      </c>
      <c r="D444" s="100" t="s">
        <v>363</v>
      </c>
      <c r="E444" s="100" t="s">
        <v>364</v>
      </c>
      <c r="F444" s="100" t="s">
        <v>178</v>
      </c>
      <c r="G444" s="100" t="s">
        <v>691</v>
      </c>
      <c r="H444" s="101">
        <v>2431</v>
      </c>
      <c r="I444" s="99">
        <v>2</v>
      </c>
      <c r="J444" s="102">
        <f>SUM('เลย '!F12)</f>
        <v>599991.92000000004</v>
      </c>
      <c r="K444" s="103">
        <f>SUM('เลย '!AM12)</f>
        <v>646532.55000000005</v>
      </c>
      <c r="L444" s="104">
        <f>'เลย '!AN12</f>
        <v>3081976.5700000003</v>
      </c>
      <c r="M444" s="104">
        <f>'เลย '!AO12</f>
        <v>3181233.42</v>
      </c>
      <c r="N444" s="100"/>
      <c r="O444" s="100"/>
      <c r="P444" s="100"/>
      <c r="Q444" s="92">
        <f t="shared" si="14"/>
        <v>-99256.849999999627</v>
      </c>
      <c r="R444" s="93">
        <f t="shared" si="15"/>
        <v>1267.7813944878651</v>
      </c>
    </row>
    <row r="445" spans="1:18" hidden="1" x14ac:dyDescent="0.55000000000000004">
      <c r="A445" s="99">
        <v>11</v>
      </c>
      <c r="B445" s="100" t="s">
        <v>58</v>
      </c>
      <c r="C445" s="100" t="s">
        <v>362</v>
      </c>
      <c r="D445" s="100" t="s">
        <v>363</v>
      </c>
      <c r="E445" s="100" t="s">
        <v>364</v>
      </c>
      <c r="F445" s="100" t="s">
        <v>178</v>
      </c>
      <c r="G445" s="100" t="s">
        <v>692</v>
      </c>
      <c r="H445" s="101">
        <v>5164</v>
      </c>
      <c r="I445" s="99">
        <v>4</v>
      </c>
      <c r="J445" s="102">
        <f>SUM('เลย '!F13)</f>
        <v>677796.35</v>
      </c>
      <c r="K445" s="103">
        <f>SUM('เลย '!AM13)</f>
        <v>740535.74</v>
      </c>
      <c r="L445" s="104">
        <f>'เลย '!AN13</f>
        <v>3458484.96</v>
      </c>
      <c r="M445" s="104">
        <f>'เลย '!AO13</f>
        <v>3516764.21</v>
      </c>
      <c r="N445" s="100"/>
      <c r="O445" s="100"/>
      <c r="P445" s="100"/>
      <c r="Q445" s="92">
        <f t="shared" si="14"/>
        <v>-58279.25</v>
      </c>
      <c r="R445" s="93">
        <f t="shared" si="15"/>
        <v>669.72985282726563</v>
      </c>
    </row>
    <row r="446" spans="1:18" hidden="1" x14ac:dyDescent="0.55000000000000004">
      <c r="A446" s="99">
        <v>12</v>
      </c>
      <c r="B446" s="100" t="s">
        <v>58</v>
      </c>
      <c r="C446" s="100" t="s">
        <v>362</v>
      </c>
      <c r="D446" s="100" t="s">
        <v>363</v>
      </c>
      <c r="E446" s="100" t="s">
        <v>364</v>
      </c>
      <c r="F446" s="100" t="s">
        <v>178</v>
      </c>
      <c r="G446" s="100" t="s">
        <v>693</v>
      </c>
      <c r="H446" s="101">
        <v>3157</v>
      </c>
      <c r="I446" s="99">
        <v>3</v>
      </c>
      <c r="J446" s="102">
        <f>SUM('เลย '!F14)</f>
        <v>315405.3</v>
      </c>
      <c r="K446" s="103">
        <f>SUM('เลย '!AM14)</f>
        <v>331223.02</v>
      </c>
      <c r="L446" s="104">
        <f>'เลย '!AN14</f>
        <v>3455156.98</v>
      </c>
      <c r="M446" s="104">
        <f>'เลย '!AO14</f>
        <v>3580505.53</v>
      </c>
      <c r="N446" s="100"/>
      <c r="O446" s="100"/>
      <c r="P446" s="100"/>
      <c r="Q446" s="92">
        <f t="shared" si="14"/>
        <v>-125348.54999999981</v>
      </c>
      <c r="R446" s="93">
        <f t="shared" si="15"/>
        <v>1094.4431358885017</v>
      </c>
    </row>
    <row r="447" spans="1:18" hidden="1" x14ac:dyDescent="0.55000000000000004">
      <c r="A447" s="99">
        <v>13</v>
      </c>
      <c r="B447" s="100" t="s">
        <v>58</v>
      </c>
      <c r="C447" s="100" t="s">
        <v>362</v>
      </c>
      <c r="D447" s="100" t="s">
        <v>363</v>
      </c>
      <c r="E447" s="100" t="s">
        <v>364</v>
      </c>
      <c r="F447" s="100" t="s">
        <v>178</v>
      </c>
      <c r="G447" s="100" t="s">
        <v>694</v>
      </c>
      <c r="H447" s="101">
        <v>5175</v>
      </c>
      <c r="I447" s="99">
        <v>4</v>
      </c>
      <c r="J447" s="102">
        <f>SUM('เลย '!F15)</f>
        <v>1116281.77</v>
      </c>
      <c r="K447" s="103">
        <f>SUM('เลย '!AM15)</f>
        <v>887934.38000000012</v>
      </c>
      <c r="L447" s="104">
        <f>'เลย '!AN15</f>
        <v>4231030.8</v>
      </c>
      <c r="M447" s="104">
        <f>'เลย '!AO15</f>
        <v>4856072.34</v>
      </c>
      <c r="N447" s="100"/>
      <c r="O447" s="100"/>
      <c r="P447" s="100"/>
      <c r="Q447" s="92">
        <f t="shared" si="14"/>
        <v>-625041.54</v>
      </c>
      <c r="R447" s="93">
        <f t="shared" si="15"/>
        <v>817.59049275362315</v>
      </c>
    </row>
    <row r="448" spans="1:18" hidden="1" x14ac:dyDescent="0.55000000000000004">
      <c r="A448" s="99">
        <v>14</v>
      </c>
      <c r="B448" s="100" t="s">
        <v>58</v>
      </c>
      <c r="C448" s="100" t="s">
        <v>362</v>
      </c>
      <c r="D448" s="100" t="s">
        <v>363</v>
      </c>
      <c r="E448" s="100" t="s">
        <v>364</v>
      </c>
      <c r="F448" s="100" t="s">
        <v>178</v>
      </c>
      <c r="G448" s="100" t="s">
        <v>695</v>
      </c>
      <c r="H448" s="101">
        <v>3202</v>
      </c>
      <c r="I448" s="99">
        <v>3</v>
      </c>
      <c r="J448" s="102">
        <f>SUM('เลย '!F16)</f>
        <v>254870.89</v>
      </c>
      <c r="K448" s="103">
        <f>SUM('เลย '!AM16)</f>
        <v>311082.14</v>
      </c>
      <c r="L448" s="104">
        <f>'เลย '!AN16</f>
        <v>2888576.9299999997</v>
      </c>
      <c r="M448" s="104">
        <f>'เลย '!AO16</f>
        <v>3000249.0900000003</v>
      </c>
      <c r="N448" s="100"/>
      <c r="O448" s="100"/>
      <c r="P448" s="100"/>
      <c r="Q448" s="92">
        <f t="shared" si="14"/>
        <v>-111672.16000000061</v>
      </c>
      <c r="R448" s="93">
        <f t="shared" si="15"/>
        <v>902.11646783260449</v>
      </c>
    </row>
    <row r="449" spans="1:18" hidden="1" x14ac:dyDescent="0.55000000000000004">
      <c r="A449" s="99">
        <v>15</v>
      </c>
      <c r="B449" s="100" t="s">
        <v>58</v>
      </c>
      <c r="C449" s="100" t="s">
        <v>362</v>
      </c>
      <c r="D449" s="100" t="s">
        <v>363</v>
      </c>
      <c r="E449" s="100" t="s">
        <v>364</v>
      </c>
      <c r="F449" s="100" t="s">
        <v>178</v>
      </c>
      <c r="G449" s="100" t="s">
        <v>696</v>
      </c>
      <c r="H449" s="101">
        <v>4707</v>
      </c>
      <c r="I449" s="99">
        <v>4</v>
      </c>
      <c r="J449" s="102">
        <f>SUM('เลย '!F17)</f>
        <v>1069775.06</v>
      </c>
      <c r="K449" s="103">
        <f>SUM('เลย '!AM17)</f>
        <v>1237945.32</v>
      </c>
      <c r="L449" s="104">
        <f>'เลย '!AN17</f>
        <v>3070743.27</v>
      </c>
      <c r="M449" s="104">
        <f>'เลย '!AO17</f>
        <v>3300910.06</v>
      </c>
      <c r="N449" s="100"/>
      <c r="O449" s="100"/>
      <c r="P449" s="100"/>
      <c r="Q449" s="92">
        <f t="shared" si="14"/>
        <v>-230166.79000000004</v>
      </c>
      <c r="R449" s="93">
        <f t="shared" si="15"/>
        <v>652.378005098789</v>
      </c>
    </row>
    <row r="450" spans="1:18" hidden="1" x14ac:dyDescent="0.55000000000000004">
      <c r="A450" s="99">
        <v>16</v>
      </c>
      <c r="B450" s="100" t="s">
        <v>58</v>
      </c>
      <c r="C450" s="100" t="s">
        <v>362</v>
      </c>
      <c r="D450" s="100" t="s">
        <v>363</v>
      </c>
      <c r="E450" s="100" t="s">
        <v>364</v>
      </c>
      <c r="F450" s="100" t="s">
        <v>178</v>
      </c>
      <c r="G450" s="100" t="s">
        <v>697</v>
      </c>
      <c r="H450" s="101">
        <v>4252</v>
      </c>
      <c r="I450" s="99">
        <v>3</v>
      </c>
      <c r="J450" s="102">
        <f>SUM('เลย '!F18)</f>
        <v>296122.53999999998</v>
      </c>
      <c r="K450" s="103">
        <f>SUM('เลย '!AM18)</f>
        <v>425351.76999999996</v>
      </c>
      <c r="L450" s="104">
        <f>'เลย '!AN18</f>
        <v>4086696.96</v>
      </c>
      <c r="M450" s="104">
        <f>'เลย '!AO18</f>
        <v>4531445.55</v>
      </c>
      <c r="N450" s="100"/>
      <c r="O450" s="100"/>
      <c r="P450" s="100"/>
      <c r="Q450" s="92">
        <f t="shared" si="14"/>
        <v>-444748.58999999985</v>
      </c>
      <c r="R450" s="93">
        <f t="shared" si="15"/>
        <v>961.12346190028222</v>
      </c>
    </row>
    <row r="451" spans="1:18" hidden="1" x14ac:dyDescent="0.55000000000000004">
      <c r="A451" s="99">
        <v>17</v>
      </c>
      <c r="B451" s="100" t="s">
        <v>58</v>
      </c>
      <c r="C451" s="100" t="s">
        <v>362</v>
      </c>
      <c r="D451" s="100" t="s">
        <v>363</v>
      </c>
      <c r="E451" s="100" t="s">
        <v>364</v>
      </c>
      <c r="F451" s="100" t="s">
        <v>178</v>
      </c>
      <c r="G451" s="100" t="s">
        <v>698</v>
      </c>
      <c r="H451" s="101">
        <v>5508</v>
      </c>
      <c r="I451" s="99">
        <v>4</v>
      </c>
      <c r="J451" s="102">
        <f>SUM('เลย '!F19)</f>
        <v>931801.39</v>
      </c>
      <c r="K451" s="103">
        <f>SUM('เลย '!AM19)</f>
        <v>1055066.78</v>
      </c>
      <c r="L451" s="104">
        <f>'เลย '!AN19</f>
        <v>3329008.66</v>
      </c>
      <c r="M451" s="104">
        <f>'เลย '!AO19</f>
        <v>4104410.04</v>
      </c>
      <c r="N451" s="100"/>
      <c r="O451" s="100"/>
      <c r="P451" s="100"/>
      <c r="Q451" s="92">
        <f t="shared" si="14"/>
        <v>-775401.37999999989</v>
      </c>
      <c r="R451" s="93">
        <f t="shared" si="15"/>
        <v>604.39518155410315</v>
      </c>
    </row>
    <row r="452" spans="1:18" hidden="1" x14ac:dyDescent="0.55000000000000004">
      <c r="A452" s="99">
        <v>18</v>
      </c>
      <c r="B452" s="100" t="s">
        <v>58</v>
      </c>
      <c r="C452" s="100" t="s">
        <v>362</v>
      </c>
      <c r="D452" s="100" t="s">
        <v>363</v>
      </c>
      <c r="E452" s="100" t="s">
        <v>364</v>
      </c>
      <c r="F452" s="100" t="s">
        <v>178</v>
      </c>
      <c r="G452" s="100" t="s">
        <v>699</v>
      </c>
      <c r="H452" s="101">
        <v>2190</v>
      </c>
      <c r="I452" s="99">
        <v>2</v>
      </c>
      <c r="J452" s="102">
        <f>SUM('เลย '!F20)</f>
        <v>158726.07</v>
      </c>
      <c r="K452" s="103">
        <f>SUM('เลย '!AM20)</f>
        <v>211077.37</v>
      </c>
      <c r="L452" s="104">
        <f>'เลย '!AN20</f>
        <v>2712700.91</v>
      </c>
      <c r="M452" s="104">
        <f>'เลย '!AO20</f>
        <v>2715364.2600000002</v>
      </c>
      <c r="N452" s="100"/>
      <c r="O452" s="100"/>
      <c r="P452" s="100"/>
      <c r="Q452" s="92">
        <f t="shared" si="14"/>
        <v>-2663.3500000000931</v>
      </c>
      <c r="R452" s="93">
        <f t="shared" si="15"/>
        <v>1238.6762146118722</v>
      </c>
    </row>
    <row r="453" spans="1:18" hidden="1" x14ac:dyDescent="0.55000000000000004">
      <c r="A453" s="99">
        <v>19</v>
      </c>
      <c r="B453" s="100" t="s">
        <v>58</v>
      </c>
      <c r="C453" s="100" t="s">
        <v>362</v>
      </c>
      <c r="D453" s="100" t="s">
        <v>363</v>
      </c>
      <c r="E453" s="100" t="s">
        <v>364</v>
      </c>
      <c r="F453" s="100" t="s">
        <v>178</v>
      </c>
      <c r="G453" s="100" t="s">
        <v>700</v>
      </c>
      <c r="H453" s="101">
        <v>2432</v>
      </c>
      <c r="I453" s="99">
        <v>2</v>
      </c>
      <c r="J453" s="102">
        <f>SUM('เลย '!F21)</f>
        <v>356787.31</v>
      </c>
      <c r="K453" s="103">
        <f>SUM('เลย '!AM21)</f>
        <v>426135.97000000003</v>
      </c>
      <c r="L453" s="104">
        <f>'เลย '!AN21</f>
        <v>2498975.4300000002</v>
      </c>
      <c r="M453" s="104">
        <f>'เลย '!AO21</f>
        <v>2759858</v>
      </c>
      <c r="N453" s="100"/>
      <c r="O453" s="100"/>
      <c r="P453" s="100"/>
      <c r="Q453" s="92">
        <f t="shared" si="14"/>
        <v>-260882.56999999983</v>
      </c>
      <c r="R453" s="93">
        <f t="shared" si="15"/>
        <v>1027.5392393092106</v>
      </c>
    </row>
    <row r="454" spans="1:18" hidden="1" x14ac:dyDescent="0.55000000000000004">
      <c r="A454" s="99">
        <v>20</v>
      </c>
      <c r="B454" s="100" t="s">
        <v>58</v>
      </c>
      <c r="C454" s="100" t="s">
        <v>362</v>
      </c>
      <c r="D454" s="100" t="s">
        <v>363</v>
      </c>
      <c r="E454" s="100" t="s">
        <v>364</v>
      </c>
      <c r="F454" s="100" t="s">
        <v>178</v>
      </c>
      <c r="G454" s="100" t="s">
        <v>701</v>
      </c>
      <c r="H454" s="101">
        <v>2840</v>
      </c>
      <c r="I454" s="99">
        <v>2</v>
      </c>
      <c r="J454" s="102">
        <f>SUM('เลย '!F22)</f>
        <v>183337.89</v>
      </c>
      <c r="K454" s="103">
        <f>SUM('เลย '!AM22)</f>
        <v>247725.81000000003</v>
      </c>
      <c r="L454" s="104">
        <f>'เลย '!AN22</f>
        <v>2300077.7199999997</v>
      </c>
      <c r="M454" s="104">
        <f>'เลย '!AO22</f>
        <v>2719604.7399999998</v>
      </c>
      <c r="N454" s="100"/>
      <c r="O454" s="100"/>
      <c r="P454" s="100"/>
      <c r="Q454" s="92">
        <f t="shared" si="14"/>
        <v>-419527.02</v>
      </c>
      <c r="R454" s="93">
        <f t="shared" si="15"/>
        <v>809.8865211267605</v>
      </c>
    </row>
    <row r="455" spans="1:18" s="111" customFormat="1" hidden="1" x14ac:dyDescent="0.55000000000000004">
      <c r="A455" s="105">
        <v>1</v>
      </c>
      <c r="B455" s="106" t="s">
        <v>58</v>
      </c>
      <c r="C455" s="106"/>
      <c r="D455" s="106"/>
      <c r="E455" s="106" t="s">
        <v>75</v>
      </c>
      <c r="F455" s="106"/>
      <c r="G455" s="106" t="s">
        <v>366</v>
      </c>
      <c r="H455" s="112">
        <f>SUM(H435:H454)</f>
        <v>74668</v>
      </c>
      <c r="I455" s="105"/>
      <c r="J455" s="108">
        <f>SUM(J435:J454)</f>
        <v>10663196.84</v>
      </c>
      <c r="K455" s="108">
        <f>SUM(K435:K454)</f>
        <v>11704368.289999999</v>
      </c>
      <c r="L455" s="108">
        <f>SUM(L435:L454)</f>
        <v>62748305.319999985</v>
      </c>
      <c r="M455" s="108">
        <f>SUM(M435:M454)</f>
        <v>68001334.179999992</v>
      </c>
      <c r="N455" s="106">
        <v>19</v>
      </c>
      <c r="O455" s="106">
        <v>19</v>
      </c>
      <c r="P455" s="106">
        <f>N455-O455</f>
        <v>0</v>
      </c>
      <c r="Q455" s="109">
        <f t="shared" ref="Q455:Q518" si="17">L455-M455</f>
        <v>-5253028.8600000069</v>
      </c>
      <c r="R455" s="110">
        <f>L455/H455</f>
        <v>840.36408260566759</v>
      </c>
    </row>
    <row r="456" spans="1:18" hidden="1" x14ac:dyDescent="0.55000000000000004">
      <c r="A456" s="99">
        <v>1</v>
      </c>
      <c r="B456" s="100" t="s">
        <v>58</v>
      </c>
      <c r="C456" s="100" t="s">
        <v>367</v>
      </c>
      <c r="D456" s="100" t="s">
        <v>79</v>
      </c>
      <c r="E456" s="100" t="s">
        <v>368</v>
      </c>
      <c r="F456" s="100" t="s">
        <v>208</v>
      </c>
      <c r="G456" s="100" t="s">
        <v>369</v>
      </c>
      <c r="H456" s="101"/>
      <c r="I456" s="99"/>
      <c r="J456" s="102"/>
      <c r="K456" s="103"/>
      <c r="L456" s="104"/>
      <c r="M456" s="104"/>
      <c r="N456" s="100"/>
      <c r="O456" s="100"/>
      <c r="P456" s="100"/>
    </row>
    <row r="457" spans="1:18" hidden="1" x14ac:dyDescent="0.55000000000000004">
      <c r="A457" s="99">
        <v>2</v>
      </c>
      <c r="B457" s="100" t="s">
        <v>58</v>
      </c>
      <c r="C457" s="100" t="s">
        <v>367</v>
      </c>
      <c r="D457" s="100" t="s">
        <v>79</v>
      </c>
      <c r="E457" s="100" t="s">
        <v>368</v>
      </c>
      <c r="F457" s="100" t="s">
        <v>178</v>
      </c>
      <c r="G457" s="100" t="s">
        <v>702</v>
      </c>
      <c r="H457" s="101">
        <v>1745</v>
      </c>
      <c r="I457" s="99">
        <v>2</v>
      </c>
      <c r="J457" s="102">
        <f>'เลย '!F23</f>
        <v>197027.52</v>
      </c>
      <c r="K457" s="103">
        <f>SUM('เลย '!AM23)</f>
        <v>118017.39999999998</v>
      </c>
      <c r="L457" s="104">
        <f>'เลย '!AN23</f>
        <v>1533923.88</v>
      </c>
      <c r="M457" s="104">
        <f>'เลย '!AO23</f>
        <v>1600873.15</v>
      </c>
      <c r="N457" s="100"/>
      <c r="O457" s="100"/>
      <c r="P457" s="100"/>
      <c r="Q457" s="92">
        <f t="shared" si="17"/>
        <v>-66949.270000000019</v>
      </c>
      <c r="R457" s="93">
        <f t="shared" ref="R457:R518" si="18">L457/H457</f>
        <v>879.03947277936959</v>
      </c>
    </row>
    <row r="458" spans="1:18" hidden="1" x14ac:dyDescent="0.55000000000000004">
      <c r="A458" s="99">
        <v>3</v>
      </c>
      <c r="B458" s="100" t="s">
        <v>58</v>
      </c>
      <c r="C458" s="100" t="s">
        <v>367</v>
      </c>
      <c r="D458" s="100" t="s">
        <v>79</v>
      </c>
      <c r="E458" s="100" t="s">
        <v>368</v>
      </c>
      <c r="F458" s="100" t="s">
        <v>178</v>
      </c>
      <c r="G458" s="100" t="s">
        <v>703</v>
      </c>
      <c r="H458" s="101">
        <v>4989</v>
      </c>
      <c r="I458" s="99">
        <v>4</v>
      </c>
      <c r="J458" s="102">
        <f>'เลย '!F24</f>
        <v>647792.34</v>
      </c>
      <c r="K458" s="103">
        <f>SUM('เลย '!AM24)</f>
        <v>510636.25999999995</v>
      </c>
      <c r="L458" s="104">
        <f>'เลย '!AN24</f>
        <v>3566951.23</v>
      </c>
      <c r="M458" s="104">
        <f>'เลย '!AO24</f>
        <v>3521530.79</v>
      </c>
      <c r="N458" s="100"/>
      <c r="O458" s="100"/>
      <c r="P458" s="100"/>
      <c r="Q458" s="92">
        <f t="shared" si="17"/>
        <v>45420.439999999944</v>
      </c>
      <c r="R458" s="93">
        <f t="shared" si="18"/>
        <v>714.96316496291843</v>
      </c>
    </row>
    <row r="459" spans="1:18" hidden="1" x14ac:dyDescent="0.55000000000000004">
      <c r="A459" s="99">
        <v>4</v>
      </c>
      <c r="B459" s="100" t="s">
        <v>58</v>
      </c>
      <c r="C459" s="100" t="s">
        <v>367</v>
      </c>
      <c r="D459" s="100" t="s">
        <v>79</v>
      </c>
      <c r="E459" s="100" t="s">
        <v>368</v>
      </c>
      <c r="F459" s="100" t="s">
        <v>178</v>
      </c>
      <c r="G459" s="100" t="s">
        <v>704</v>
      </c>
      <c r="H459" s="101">
        <v>1240</v>
      </c>
      <c r="I459" s="99">
        <v>1</v>
      </c>
      <c r="J459" s="102">
        <f>'เลย '!F25</f>
        <v>237842.65</v>
      </c>
      <c r="K459" s="103">
        <f>SUM('เลย '!AM25)</f>
        <v>310568.58</v>
      </c>
      <c r="L459" s="104">
        <f>'เลย '!AN25</f>
        <v>3253142.26</v>
      </c>
      <c r="M459" s="104">
        <f>'เลย '!AO25</f>
        <v>3197130.2399999998</v>
      </c>
      <c r="N459" s="100"/>
      <c r="O459" s="100"/>
      <c r="P459" s="100"/>
      <c r="Q459" s="92">
        <f t="shared" si="17"/>
        <v>56012.020000000019</v>
      </c>
      <c r="R459" s="93">
        <f t="shared" si="18"/>
        <v>2623.5018225806448</v>
      </c>
    </row>
    <row r="460" spans="1:18" hidden="1" x14ac:dyDescent="0.55000000000000004">
      <c r="A460" s="99">
        <v>5</v>
      </c>
      <c r="B460" s="100" t="s">
        <v>58</v>
      </c>
      <c r="C460" s="100" t="s">
        <v>367</v>
      </c>
      <c r="D460" s="100" t="s">
        <v>79</v>
      </c>
      <c r="E460" s="100" t="s">
        <v>368</v>
      </c>
      <c r="F460" s="100" t="s">
        <v>178</v>
      </c>
      <c r="G460" s="100" t="s">
        <v>705</v>
      </c>
      <c r="H460" s="101">
        <v>3087</v>
      </c>
      <c r="I460" s="99">
        <v>3</v>
      </c>
      <c r="J460" s="102">
        <f>'เลย '!F26</f>
        <v>363707.11</v>
      </c>
      <c r="K460" s="103">
        <f>SUM('เลย '!AM26)</f>
        <v>93656.959999999963</v>
      </c>
      <c r="L460" s="104">
        <f>'เลย '!AN26</f>
        <v>1558974.75</v>
      </c>
      <c r="M460" s="104">
        <f>'เลย '!AO26</f>
        <v>1757587.48</v>
      </c>
      <c r="N460" s="100"/>
      <c r="O460" s="100"/>
      <c r="P460" s="100"/>
      <c r="Q460" s="92">
        <f t="shared" si="17"/>
        <v>-198612.72999999998</v>
      </c>
      <c r="R460" s="93">
        <f t="shared" si="18"/>
        <v>505.01287657920312</v>
      </c>
    </row>
    <row r="461" spans="1:18" hidden="1" x14ac:dyDescent="0.55000000000000004">
      <c r="A461" s="99">
        <v>6</v>
      </c>
      <c r="B461" s="100" t="s">
        <v>58</v>
      </c>
      <c r="C461" s="100" t="s">
        <v>367</v>
      </c>
      <c r="D461" s="100" t="s">
        <v>79</v>
      </c>
      <c r="E461" s="100" t="s">
        <v>368</v>
      </c>
      <c r="F461" s="100" t="s">
        <v>178</v>
      </c>
      <c r="G461" s="100" t="s">
        <v>706</v>
      </c>
      <c r="H461" s="101">
        <v>2421</v>
      </c>
      <c r="I461" s="99">
        <v>2</v>
      </c>
      <c r="J461" s="102">
        <f>'เลย '!F27</f>
        <v>401254.19</v>
      </c>
      <c r="K461" s="103">
        <f>SUM('เลย '!AM27)</f>
        <v>343136.72</v>
      </c>
      <c r="L461" s="104">
        <f>'เลย '!AN27</f>
        <v>2833101.55</v>
      </c>
      <c r="M461" s="104">
        <f>'เลย '!AO27</f>
        <v>2868775.98</v>
      </c>
      <c r="N461" s="100"/>
      <c r="O461" s="100"/>
      <c r="P461" s="100"/>
      <c r="Q461" s="92">
        <f t="shared" si="17"/>
        <v>-35674.430000000168</v>
      </c>
      <c r="R461" s="93">
        <f t="shared" si="18"/>
        <v>1170.2195580338703</v>
      </c>
    </row>
    <row r="462" spans="1:18" s="111" customFormat="1" hidden="1" x14ac:dyDescent="0.55000000000000004">
      <c r="A462" s="105">
        <v>2</v>
      </c>
      <c r="B462" s="106" t="s">
        <v>58</v>
      </c>
      <c r="C462" s="106"/>
      <c r="D462" s="106"/>
      <c r="E462" s="106" t="s">
        <v>75</v>
      </c>
      <c r="F462" s="106"/>
      <c r="G462" s="106" t="s">
        <v>370</v>
      </c>
      <c r="H462" s="112">
        <f>SUM(H456:H461)</f>
        <v>13482</v>
      </c>
      <c r="I462" s="105"/>
      <c r="J462" s="108">
        <f>SUM(J456:J461)</f>
        <v>1847623.81</v>
      </c>
      <c r="K462" s="108">
        <f>SUM(K456:K461)</f>
        <v>1376015.92</v>
      </c>
      <c r="L462" s="108">
        <f>SUM(L456:L461)</f>
        <v>12746093.669999998</v>
      </c>
      <c r="M462" s="108">
        <f>SUM(M456:M461)</f>
        <v>12945897.640000001</v>
      </c>
      <c r="N462" s="106">
        <v>5</v>
      </c>
      <c r="O462" s="106">
        <v>5</v>
      </c>
      <c r="P462" s="106">
        <f>N462-O462</f>
        <v>0</v>
      </c>
      <c r="Q462" s="109">
        <f t="shared" si="17"/>
        <v>-199803.97000000253</v>
      </c>
      <c r="R462" s="110">
        <f>L462/H462</f>
        <v>945.41564085447249</v>
      </c>
    </row>
    <row r="463" spans="1:18" hidden="1" x14ac:dyDescent="0.55000000000000004">
      <c r="A463" s="99">
        <v>1</v>
      </c>
      <c r="B463" s="100" t="s">
        <v>58</v>
      </c>
      <c r="C463" s="100" t="s">
        <v>371</v>
      </c>
      <c r="D463" s="100" t="s">
        <v>86</v>
      </c>
      <c r="E463" s="100" t="s">
        <v>372</v>
      </c>
      <c r="F463" s="100" t="s">
        <v>208</v>
      </c>
      <c r="G463" s="100" t="s">
        <v>373</v>
      </c>
      <c r="H463" s="101"/>
      <c r="I463" s="99"/>
      <c r="J463" s="102"/>
      <c r="K463" s="103"/>
      <c r="L463" s="104"/>
      <c r="M463" s="104"/>
      <c r="N463" s="100"/>
      <c r="O463" s="100"/>
      <c r="P463" s="100"/>
    </row>
    <row r="464" spans="1:18" hidden="1" x14ac:dyDescent="0.55000000000000004">
      <c r="A464" s="99">
        <v>2</v>
      </c>
      <c r="B464" s="100" t="s">
        <v>58</v>
      </c>
      <c r="C464" s="100" t="s">
        <v>371</v>
      </c>
      <c r="D464" s="100" t="s">
        <v>86</v>
      </c>
      <c r="E464" s="100" t="s">
        <v>372</v>
      </c>
      <c r="F464" s="100" t="s">
        <v>178</v>
      </c>
      <c r="G464" s="100" t="s">
        <v>707</v>
      </c>
      <c r="H464" s="101">
        <v>4591</v>
      </c>
      <c r="I464" s="99">
        <v>4</v>
      </c>
      <c r="J464" s="102">
        <f>'เลย '!F28</f>
        <v>779737.2</v>
      </c>
      <c r="K464" s="103">
        <f>SUM('เลย '!AM28)</f>
        <v>777794.98999999987</v>
      </c>
      <c r="L464" s="104">
        <f>'เลย '!AN28</f>
        <v>5944438.7699999996</v>
      </c>
      <c r="M464" s="104">
        <f>'เลย '!AO28</f>
        <v>5875735.2300000004</v>
      </c>
      <c r="N464" s="100"/>
      <c r="O464" s="100"/>
      <c r="P464" s="100"/>
      <c r="Q464" s="92">
        <f t="shared" si="17"/>
        <v>68703.539999999106</v>
      </c>
      <c r="R464" s="93">
        <f t="shared" si="18"/>
        <v>1294.8026072751034</v>
      </c>
    </row>
    <row r="465" spans="1:18" hidden="1" x14ac:dyDescent="0.55000000000000004">
      <c r="A465" s="99">
        <v>3</v>
      </c>
      <c r="B465" s="100" t="s">
        <v>58</v>
      </c>
      <c r="C465" s="100" t="s">
        <v>371</v>
      </c>
      <c r="D465" s="100" t="s">
        <v>86</v>
      </c>
      <c r="E465" s="100" t="s">
        <v>372</v>
      </c>
      <c r="F465" s="100" t="s">
        <v>178</v>
      </c>
      <c r="G465" s="100" t="s">
        <v>708</v>
      </c>
      <c r="H465" s="101">
        <v>2795</v>
      </c>
      <c r="I465" s="99">
        <v>2</v>
      </c>
      <c r="J465" s="102">
        <f>'เลย '!F29</f>
        <v>506842.29</v>
      </c>
      <c r="K465" s="103">
        <f>SUM('เลย '!AM29)</f>
        <v>460023.70999999996</v>
      </c>
      <c r="L465" s="104">
        <f>'เลย '!AN29</f>
        <v>2316839.83</v>
      </c>
      <c r="M465" s="104">
        <f>'เลย '!AO29</f>
        <v>2317411.8899999997</v>
      </c>
      <c r="N465" s="100"/>
      <c r="O465" s="100"/>
      <c r="P465" s="100"/>
      <c r="Q465" s="92">
        <f t="shared" si="17"/>
        <v>-572.05999999959022</v>
      </c>
      <c r="R465" s="93">
        <f t="shared" si="18"/>
        <v>828.92301610017887</v>
      </c>
    </row>
    <row r="466" spans="1:18" hidden="1" x14ac:dyDescent="0.55000000000000004">
      <c r="A466" s="99">
        <v>4</v>
      </c>
      <c r="B466" s="100" t="s">
        <v>58</v>
      </c>
      <c r="C466" s="100" t="s">
        <v>371</v>
      </c>
      <c r="D466" s="100" t="s">
        <v>86</v>
      </c>
      <c r="E466" s="100" t="s">
        <v>372</v>
      </c>
      <c r="F466" s="100" t="s">
        <v>178</v>
      </c>
      <c r="G466" s="100" t="s">
        <v>709</v>
      </c>
      <c r="H466" s="101">
        <v>3578</v>
      </c>
      <c r="I466" s="99">
        <v>3</v>
      </c>
      <c r="J466" s="102">
        <f>'เลย '!F30</f>
        <v>690960.21</v>
      </c>
      <c r="K466" s="103">
        <f>SUM('เลย '!AM30)</f>
        <v>748330.61</v>
      </c>
      <c r="L466" s="104">
        <f>'เลย '!AN30</f>
        <v>2029122.08</v>
      </c>
      <c r="M466" s="104">
        <f>'เลย '!AO30</f>
        <v>1896714.63</v>
      </c>
      <c r="N466" s="100"/>
      <c r="O466" s="100"/>
      <c r="P466" s="100"/>
      <c r="Q466" s="92">
        <f t="shared" si="17"/>
        <v>132407.45000000019</v>
      </c>
      <c r="R466" s="93">
        <f t="shared" si="18"/>
        <v>567.11069871436564</v>
      </c>
    </row>
    <row r="467" spans="1:18" hidden="1" x14ac:dyDescent="0.55000000000000004">
      <c r="A467" s="99">
        <v>5</v>
      </c>
      <c r="B467" s="100" t="s">
        <v>58</v>
      </c>
      <c r="C467" s="100" t="s">
        <v>371</v>
      </c>
      <c r="D467" s="100" t="s">
        <v>86</v>
      </c>
      <c r="E467" s="100" t="s">
        <v>372</v>
      </c>
      <c r="F467" s="100" t="s">
        <v>178</v>
      </c>
      <c r="G467" s="100" t="s">
        <v>710</v>
      </c>
      <c r="H467" s="101">
        <v>5176</v>
      </c>
      <c r="I467" s="99">
        <v>4</v>
      </c>
      <c r="J467" s="102">
        <f>'เลย '!F31</f>
        <v>434054.83</v>
      </c>
      <c r="K467" s="103">
        <f>SUM('เลย '!AM31)</f>
        <v>471875.25</v>
      </c>
      <c r="L467" s="104">
        <f>'เลย '!AN31</f>
        <v>4065133.1599999997</v>
      </c>
      <c r="M467" s="104">
        <f>'เลย '!AO31</f>
        <v>3872167.5</v>
      </c>
      <c r="N467" s="100"/>
      <c r="O467" s="100"/>
      <c r="P467" s="100"/>
      <c r="Q467" s="92">
        <f t="shared" si="17"/>
        <v>192965.65999999968</v>
      </c>
      <c r="R467" s="93">
        <f t="shared" si="18"/>
        <v>785.38121329211742</v>
      </c>
    </row>
    <row r="468" spans="1:18" hidden="1" x14ac:dyDescent="0.55000000000000004">
      <c r="A468" s="99">
        <v>6</v>
      </c>
      <c r="B468" s="100" t="s">
        <v>58</v>
      </c>
      <c r="C468" s="100" t="s">
        <v>371</v>
      </c>
      <c r="D468" s="100" t="s">
        <v>86</v>
      </c>
      <c r="E468" s="100" t="s">
        <v>372</v>
      </c>
      <c r="F468" s="100" t="s">
        <v>178</v>
      </c>
      <c r="G468" s="100" t="s">
        <v>711</v>
      </c>
      <c r="H468" s="101">
        <v>2328</v>
      </c>
      <c r="I468" s="99">
        <v>2</v>
      </c>
      <c r="J468" s="102">
        <f>'เลย '!F32</f>
        <v>366100.72</v>
      </c>
      <c r="K468" s="103">
        <f>SUM('เลย '!AM32)</f>
        <v>403912.07999999996</v>
      </c>
      <c r="L468" s="104">
        <f>'เลย '!AN32</f>
        <v>2721255.42</v>
      </c>
      <c r="M468" s="104">
        <f>'เลย '!AO32</f>
        <v>2751699.8099999996</v>
      </c>
      <c r="N468" s="100"/>
      <c r="O468" s="100"/>
      <c r="P468" s="100"/>
      <c r="Q468" s="92">
        <f t="shared" si="17"/>
        <v>-30444.389999999665</v>
      </c>
      <c r="R468" s="93">
        <f t="shared" si="18"/>
        <v>1168.924149484536</v>
      </c>
    </row>
    <row r="469" spans="1:18" hidden="1" x14ac:dyDescent="0.55000000000000004">
      <c r="A469" s="99">
        <v>7</v>
      </c>
      <c r="B469" s="100" t="s">
        <v>58</v>
      </c>
      <c r="C469" s="100" t="s">
        <v>371</v>
      </c>
      <c r="D469" s="100" t="s">
        <v>86</v>
      </c>
      <c r="E469" s="100" t="s">
        <v>372</v>
      </c>
      <c r="F469" s="100" t="s">
        <v>178</v>
      </c>
      <c r="G469" s="100" t="s">
        <v>712</v>
      </c>
      <c r="H469" s="101">
        <v>1655</v>
      </c>
      <c r="I469" s="99">
        <v>2</v>
      </c>
      <c r="J469" s="102">
        <f>'เลย '!F33</f>
        <v>474255.16</v>
      </c>
      <c r="K469" s="103">
        <f>SUM('เลย '!AM33)</f>
        <v>513774.99999999994</v>
      </c>
      <c r="L469" s="104">
        <f>'เลย '!AN33</f>
        <v>1944744.83</v>
      </c>
      <c r="M469" s="104">
        <f>'เลย '!AO33</f>
        <v>2112455.06</v>
      </c>
      <c r="N469" s="100"/>
      <c r="O469" s="100"/>
      <c r="P469" s="100"/>
      <c r="Q469" s="92">
        <f t="shared" si="17"/>
        <v>-167710.22999999998</v>
      </c>
      <c r="R469" s="93">
        <f t="shared" si="18"/>
        <v>1175.0724048338368</v>
      </c>
    </row>
    <row r="470" spans="1:18" hidden="1" x14ac:dyDescent="0.55000000000000004">
      <c r="A470" s="99">
        <v>8</v>
      </c>
      <c r="B470" s="100" t="s">
        <v>58</v>
      </c>
      <c r="C470" s="100" t="s">
        <v>371</v>
      </c>
      <c r="D470" s="100" t="s">
        <v>86</v>
      </c>
      <c r="E470" s="100" t="s">
        <v>372</v>
      </c>
      <c r="F470" s="100" t="s">
        <v>178</v>
      </c>
      <c r="G470" s="100" t="s">
        <v>713</v>
      </c>
      <c r="H470" s="101">
        <v>2535</v>
      </c>
      <c r="I470" s="99">
        <v>2</v>
      </c>
      <c r="J470" s="102">
        <f>'เลย '!F34</f>
        <v>312990.43</v>
      </c>
      <c r="K470" s="103">
        <f>SUM('เลย '!AM34)</f>
        <v>336026.26</v>
      </c>
      <c r="L470" s="104">
        <f>'เลย '!AN34</f>
        <v>3991429.67</v>
      </c>
      <c r="M470" s="104">
        <f>'เลย '!AO34</f>
        <v>3847766.52</v>
      </c>
      <c r="N470" s="100"/>
      <c r="O470" s="100"/>
      <c r="P470" s="100"/>
      <c r="Q470" s="92">
        <f t="shared" si="17"/>
        <v>143663.14999999991</v>
      </c>
      <c r="R470" s="93">
        <f t="shared" si="18"/>
        <v>1574.5284694280078</v>
      </c>
    </row>
    <row r="471" spans="1:18" hidden="1" x14ac:dyDescent="0.55000000000000004">
      <c r="A471" s="99">
        <v>9</v>
      </c>
      <c r="B471" s="100" t="s">
        <v>58</v>
      </c>
      <c r="C471" s="100" t="s">
        <v>371</v>
      </c>
      <c r="D471" s="100" t="s">
        <v>86</v>
      </c>
      <c r="E471" s="100" t="s">
        <v>372</v>
      </c>
      <c r="F471" s="100" t="s">
        <v>178</v>
      </c>
      <c r="G471" s="100" t="s">
        <v>714</v>
      </c>
      <c r="H471" s="101">
        <v>2411</v>
      </c>
      <c r="I471" s="99">
        <v>2</v>
      </c>
      <c r="J471" s="102">
        <f>'เลย '!F35</f>
        <v>501378.48</v>
      </c>
      <c r="K471" s="103">
        <f>SUM('เลย '!AM35)</f>
        <v>559594.28999999992</v>
      </c>
      <c r="L471" s="104">
        <f>'เลย '!AN35</f>
        <v>1587678.07</v>
      </c>
      <c r="M471" s="104">
        <f>'เลย '!AO35</f>
        <v>1473563.38</v>
      </c>
      <c r="N471" s="100"/>
      <c r="O471" s="100"/>
      <c r="P471" s="100"/>
      <c r="Q471" s="92">
        <f t="shared" si="17"/>
        <v>114114.69000000018</v>
      </c>
      <c r="R471" s="93">
        <f t="shared" si="18"/>
        <v>658.51433844877647</v>
      </c>
    </row>
    <row r="472" spans="1:18" hidden="1" x14ac:dyDescent="0.55000000000000004">
      <c r="A472" s="99">
        <v>10</v>
      </c>
      <c r="B472" s="100" t="s">
        <v>58</v>
      </c>
      <c r="C472" s="100" t="s">
        <v>371</v>
      </c>
      <c r="D472" s="100" t="s">
        <v>86</v>
      </c>
      <c r="E472" s="100" t="s">
        <v>372</v>
      </c>
      <c r="F472" s="100" t="s">
        <v>178</v>
      </c>
      <c r="G472" s="100" t="s">
        <v>715</v>
      </c>
      <c r="H472" s="101">
        <v>1725</v>
      </c>
      <c r="I472" s="99">
        <v>2</v>
      </c>
      <c r="J472" s="102">
        <f>'เลย '!F36</f>
        <v>356040.93</v>
      </c>
      <c r="K472" s="103">
        <f>SUM('เลย '!AM36)</f>
        <v>419872.5</v>
      </c>
      <c r="L472" s="104">
        <f>'เลย '!AN36</f>
        <v>2371505.4800000004</v>
      </c>
      <c r="M472" s="104">
        <f>'เลย '!AO36</f>
        <v>2163955.9500000002</v>
      </c>
      <c r="N472" s="100"/>
      <c r="O472" s="100"/>
      <c r="P472" s="100"/>
      <c r="Q472" s="92">
        <f t="shared" si="17"/>
        <v>207549.53000000026</v>
      </c>
      <c r="R472" s="93">
        <f t="shared" si="18"/>
        <v>1374.7857855072466</v>
      </c>
    </row>
    <row r="473" spans="1:18" hidden="1" x14ac:dyDescent="0.55000000000000004">
      <c r="A473" s="99">
        <v>11</v>
      </c>
      <c r="B473" s="100" t="s">
        <v>58</v>
      </c>
      <c r="C473" s="100" t="s">
        <v>371</v>
      </c>
      <c r="D473" s="100" t="s">
        <v>86</v>
      </c>
      <c r="E473" s="100" t="s">
        <v>372</v>
      </c>
      <c r="F473" s="100" t="s">
        <v>178</v>
      </c>
      <c r="G473" s="100" t="s">
        <v>716</v>
      </c>
      <c r="H473" s="101">
        <v>2404</v>
      </c>
      <c r="I473" s="99">
        <v>2</v>
      </c>
      <c r="J473" s="102">
        <f>'เลย '!F37</f>
        <v>352426.94</v>
      </c>
      <c r="K473" s="103">
        <f>SUM('เลย '!AM37)</f>
        <v>534412.02</v>
      </c>
      <c r="L473" s="104">
        <f>'เลย '!AN37</f>
        <v>2834412.23</v>
      </c>
      <c r="M473" s="104">
        <f>'เลย '!AO37</f>
        <v>2663466.48</v>
      </c>
      <c r="N473" s="100"/>
      <c r="O473" s="100"/>
      <c r="P473" s="100"/>
      <c r="Q473" s="92">
        <f t="shared" si="17"/>
        <v>170945.75</v>
      </c>
      <c r="R473" s="93">
        <f t="shared" si="18"/>
        <v>1179.0400291181365</v>
      </c>
    </row>
    <row r="474" spans="1:18" hidden="1" x14ac:dyDescent="0.55000000000000004">
      <c r="A474" s="99">
        <v>12</v>
      </c>
      <c r="B474" s="100" t="s">
        <v>58</v>
      </c>
      <c r="C474" s="100" t="s">
        <v>371</v>
      </c>
      <c r="D474" s="100" t="s">
        <v>86</v>
      </c>
      <c r="E474" s="100" t="s">
        <v>372</v>
      </c>
      <c r="F474" s="100" t="s">
        <v>178</v>
      </c>
      <c r="G474" s="100" t="s">
        <v>717</v>
      </c>
      <c r="H474" s="101">
        <v>2019</v>
      </c>
      <c r="I474" s="99">
        <v>2</v>
      </c>
      <c r="J474" s="102">
        <f>'เลย '!F38</f>
        <v>148764.39000000001</v>
      </c>
      <c r="K474" s="103">
        <f>SUM('เลย '!AM38)</f>
        <v>229546.18000000002</v>
      </c>
      <c r="L474" s="104">
        <f>'เลย '!AN38</f>
        <v>2605447.63</v>
      </c>
      <c r="M474" s="104">
        <f>'เลย '!AO38</f>
        <v>2813212.19</v>
      </c>
      <c r="N474" s="100"/>
      <c r="O474" s="100"/>
      <c r="P474" s="100"/>
      <c r="Q474" s="92">
        <f t="shared" si="17"/>
        <v>-207764.56000000006</v>
      </c>
      <c r="R474" s="93">
        <f t="shared" si="18"/>
        <v>1290.4644031698861</v>
      </c>
    </row>
    <row r="475" spans="1:18" hidden="1" x14ac:dyDescent="0.55000000000000004">
      <c r="A475" s="99">
        <v>13</v>
      </c>
      <c r="B475" s="100" t="s">
        <v>58</v>
      </c>
      <c r="C475" s="100" t="s">
        <v>371</v>
      </c>
      <c r="D475" s="100" t="s">
        <v>86</v>
      </c>
      <c r="E475" s="100" t="s">
        <v>372</v>
      </c>
      <c r="F475" s="100" t="s">
        <v>178</v>
      </c>
      <c r="G475" s="100" t="s">
        <v>718</v>
      </c>
      <c r="H475" s="101">
        <v>2954</v>
      </c>
      <c r="I475" s="99">
        <v>2</v>
      </c>
      <c r="J475" s="102">
        <f>'เลย '!F39</f>
        <v>889929.04</v>
      </c>
      <c r="K475" s="103">
        <f>SUM('เลย '!AM39)</f>
        <v>899370.97</v>
      </c>
      <c r="L475" s="104">
        <f>'เลย '!AN39</f>
        <v>2436920.8499999996</v>
      </c>
      <c r="M475" s="104">
        <f>'เลย '!AO39</f>
        <v>2260171.44</v>
      </c>
      <c r="N475" s="100"/>
      <c r="O475" s="100"/>
      <c r="P475" s="100"/>
      <c r="Q475" s="92">
        <f t="shared" si="17"/>
        <v>176749.40999999968</v>
      </c>
      <c r="R475" s="93">
        <f t="shared" si="18"/>
        <v>824.95627962085291</v>
      </c>
    </row>
    <row r="476" spans="1:18" hidden="1" x14ac:dyDescent="0.55000000000000004">
      <c r="A476" s="99">
        <v>14</v>
      </c>
      <c r="B476" s="100" t="s">
        <v>58</v>
      </c>
      <c r="C476" s="100" t="s">
        <v>371</v>
      </c>
      <c r="D476" s="100" t="s">
        <v>86</v>
      </c>
      <c r="E476" s="100" t="s">
        <v>372</v>
      </c>
      <c r="F476" s="100" t="s">
        <v>178</v>
      </c>
      <c r="G476" s="100" t="s">
        <v>719</v>
      </c>
      <c r="H476" s="101">
        <v>2098</v>
      </c>
      <c r="I476" s="99">
        <v>2</v>
      </c>
      <c r="J476" s="102">
        <f>'เลย '!F40</f>
        <v>515102.01</v>
      </c>
      <c r="K476" s="103">
        <f>SUM('เลย '!AM40)</f>
        <v>262244.78999999998</v>
      </c>
      <c r="L476" s="104">
        <f>'เลย '!AN40</f>
        <v>2986186.2600000002</v>
      </c>
      <c r="M476" s="104">
        <f>'เลย '!AO40</f>
        <v>3158528.5199999996</v>
      </c>
      <c r="N476" s="100"/>
      <c r="O476" s="100"/>
      <c r="P476" s="100"/>
      <c r="Q476" s="92">
        <f t="shared" si="17"/>
        <v>-172342.25999999931</v>
      </c>
      <c r="R476" s="93">
        <f t="shared" si="18"/>
        <v>1423.3490276453767</v>
      </c>
    </row>
    <row r="477" spans="1:18" hidden="1" x14ac:dyDescent="0.55000000000000004">
      <c r="A477" s="99">
        <v>15</v>
      </c>
      <c r="B477" s="100" t="s">
        <v>58</v>
      </c>
      <c r="C477" s="100" t="s">
        <v>371</v>
      </c>
      <c r="D477" s="100" t="s">
        <v>86</v>
      </c>
      <c r="E477" s="100" t="s">
        <v>372</v>
      </c>
      <c r="F477" s="100" t="s">
        <v>178</v>
      </c>
      <c r="G477" s="100" t="s">
        <v>720</v>
      </c>
      <c r="H477" s="101">
        <v>2078</v>
      </c>
      <c r="I477" s="99">
        <v>2</v>
      </c>
      <c r="J477" s="102">
        <f>'เลย '!F41</f>
        <v>475340.01</v>
      </c>
      <c r="K477" s="103">
        <f>SUM('เลย '!AM41)</f>
        <v>436976.79000000004</v>
      </c>
      <c r="L477" s="104">
        <f>'เลย '!AN41</f>
        <v>2525308.33</v>
      </c>
      <c r="M477" s="104">
        <f>'เลย '!AO41</f>
        <v>2452120.35</v>
      </c>
      <c r="N477" s="100"/>
      <c r="O477" s="100"/>
      <c r="P477" s="100"/>
      <c r="Q477" s="92">
        <f t="shared" si="17"/>
        <v>73187.979999999981</v>
      </c>
      <c r="R477" s="93">
        <f t="shared" si="18"/>
        <v>1215.2590615976901</v>
      </c>
    </row>
    <row r="478" spans="1:18" s="111" customFormat="1" hidden="1" x14ac:dyDescent="0.55000000000000004">
      <c r="A478" s="105">
        <v>3</v>
      </c>
      <c r="B478" s="106" t="s">
        <v>58</v>
      </c>
      <c r="C478" s="106"/>
      <c r="D478" s="106"/>
      <c r="E478" s="106" t="s">
        <v>75</v>
      </c>
      <c r="F478" s="106"/>
      <c r="G478" s="106" t="s">
        <v>374</v>
      </c>
      <c r="H478" s="112">
        <f>SUM(H463:H477)</f>
        <v>38347</v>
      </c>
      <c r="I478" s="105"/>
      <c r="J478" s="108">
        <f>SUM(J463:J477)</f>
        <v>6803922.6399999997</v>
      </c>
      <c r="K478" s="108">
        <f>SUM(K463:K477)</f>
        <v>7053755.4399999985</v>
      </c>
      <c r="L478" s="108">
        <f>SUM(L463:L477)</f>
        <v>40360422.609999992</v>
      </c>
      <c r="M478" s="108">
        <f>SUM(M463:M477)</f>
        <v>39658968.949999996</v>
      </c>
      <c r="N478" s="106">
        <v>14</v>
      </c>
      <c r="O478" s="106">
        <v>14</v>
      </c>
      <c r="P478" s="106">
        <f>N478-O478</f>
        <v>0</v>
      </c>
      <c r="Q478" s="109">
        <f t="shared" si="17"/>
        <v>701453.65999999642</v>
      </c>
      <c r="R478" s="110">
        <f>L478/H478</f>
        <v>1052.5053487886926</v>
      </c>
    </row>
    <row r="479" spans="1:18" hidden="1" x14ac:dyDescent="0.55000000000000004">
      <c r="A479" s="99">
        <v>1</v>
      </c>
      <c r="B479" s="100" t="s">
        <v>58</v>
      </c>
      <c r="C479" s="100" t="s">
        <v>375</v>
      </c>
      <c r="D479" s="100" t="s">
        <v>93</v>
      </c>
      <c r="E479" s="100" t="s">
        <v>376</v>
      </c>
      <c r="F479" s="100" t="s">
        <v>208</v>
      </c>
      <c r="G479" s="100" t="s">
        <v>377</v>
      </c>
      <c r="H479" s="101"/>
      <c r="I479" s="99"/>
      <c r="J479" s="102"/>
      <c r="K479" s="103"/>
      <c r="L479" s="104"/>
      <c r="M479" s="104"/>
      <c r="N479" s="100"/>
      <c r="O479" s="100"/>
      <c r="P479" s="100"/>
    </row>
    <row r="480" spans="1:18" hidden="1" x14ac:dyDescent="0.55000000000000004">
      <c r="A480" s="99">
        <v>2</v>
      </c>
      <c r="B480" s="100" t="s">
        <v>58</v>
      </c>
      <c r="C480" s="100" t="s">
        <v>375</v>
      </c>
      <c r="D480" s="100" t="s">
        <v>93</v>
      </c>
      <c r="E480" s="100" t="s">
        <v>376</v>
      </c>
      <c r="F480" s="100" t="s">
        <v>178</v>
      </c>
      <c r="G480" s="100" t="s">
        <v>721</v>
      </c>
      <c r="H480" s="101">
        <v>3715</v>
      </c>
      <c r="I480" s="99">
        <v>3</v>
      </c>
      <c r="J480" s="102">
        <f>'เลย '!F42</f>
        <v>277496.09000000003</v>
      </c>
      <c r="K480" s="103">
        <f>SUM('เลย '!AM42)</f>
        <v>312974.41000000003</v>
      </c>
      <c r="L480" s="104">
        <f>'เลย '!AN42</f>
        <v>3050396.06</v>
      </c>
      <c r="M480" s="104">
        <f>'เลย '!AO42</f>
        <v>3115409.61</v>
      </c>
      <c r="N480" s="100"/>
      <c r="O480" s="100"/>
      <c r="P480" s="100"/>
      <c r="Q480" s="92">
        <f t="shared" si="17"/>
        <v>-65013.549999999814</v>
      </c>
      <c r="R480" s="93">
        <f t="shared" si="18"/>
        <v>821.10257335127858</v>
      </c>
    </row>
    <row r="481" spans="1:18" hidden="1" x14ac:dyDescent="0.55000000000000004">
      <c r="A481" s="99">
        <v>3</v>
      </c>
      <c r="B481" s="100" t="s">
        <v>58</v>
      </c>
      <c r="C481" s="100" t="s">
        <v>375</v>
      </c>
      <c r="D481" s="100" t="s">
        <v>93</v>
      </c>
      <c r="E481" s="100" t="s">
        <v>376</v>
      </c>
      <c r="F481" s="100" t="s">
        <v>178</v>
      </c>
      <c r="G481" s="100" t="s">
        <v>722</v>
      </c>
      <c r="H481" s="101">
        <v>4921</v>
      </c>
      <c r="I481" s="99">
        <v>4</v>
      </c>
      <c r="J481" s="102">
        <f>'เลย '!F43</f>
        <v>692350.77</v>
      </c>
      <c r="K481" s="103">
        <f>SUM('เลย '!AM43)</f>
        <v>837991.8</v>
      </c>
      <c r="L481" s="104">
        <f>'เลย '!AN43</f>
        <v>4369397.4800000004</v>
      </c>
      <c r="M481" s="104">
        <f>'เลย '!AO43</f>
        <v>4429214.63</v>
      </c>
      <c r="N481" s="100"/>
      <c r="O481" s="100"/>
      <c r="P481" s="100"/>
      <c r="Q481" s="92">
        <f t="shared" si="17"/>
        <v>-59817.149999999441</v>
      </c>
      <c r="R481" s="93">
        <f t="shared" si="18"/>
        <v>887.90844950213375</v>
      </c>
    </row>
    <row r="482" spans="1:18" hidden="1" x14ac:dyDescent="0.55000000000000004">
      <c r="A482" s="99">
        <v>4</v>
      </c>
      <c r="B482" s="100" t="s">
        <v>58</v>
      </c>
      <c r="C482" s="100" t="s">
        <v>375</v>
      </c>
      <c r="D482" s="100" t="s">
        <v>93</v>
      </c>
      <c r="E482" s="100" t="s">
        <v>376</v>
      </c>
      <c r="F482" s="100" t="s">
        <v>178</v>
      </c>
      <c r="G482" s="100" t="s">
        <v>723</v>
      </c>
      <c r="H482" s="101">
        <v>3507</v>
      </c>
      <c r="I482" s="99">
        <v>3</v>
      </c>
      <c r="J482" s="102">
        <f>'เลย '!F44</f>
        <v>688153.68</v>
      </c>
      <c r="K482" s="103">
        <f>SUM('เลย '!AM44)</f>
        <v>800768.19000000006</v>
      </c>
      <c r="L482" s="104">
        <f>'เลย '!AN44</f>
        <v>2601600.4300000002</v>
      </c>
      <c r="M482" s="104">
        <f>'เลย '!AO44</f>
        <v>2586117.89</v>
      </c>
      <c r="N482" s="100"/>
      <c r="O482" s="100"/>
      <c r="P482" s="100"/>
      <c r="Q482" s="92">
        <f t="shared" si="17"/>
        <v>15482.540000000037</v>
      </c>
      <c r="R482" s="93">
        <f t="shared" si="18"/>
        <v>741.83074707727405</v>
      </c>
    </row>
    <row r="483" spans="1:18" hidden="1" x14ac:dyDescent="0.55000000000000004">
      <c r="A483" s="99">
        <v>5</v>
      </c>
      <c r="B483" s="100" t="s">
        <v>58</v>
      </c>
      <c r="C483" s="100" t="s">
        <v>375</v>
      </c>
      <c r="D483" s="100" t="s">
        <v>93</v>
      </c>
      <c r="E483" s="100" t="s">
        <v>376</v>
      </c>
      <c r="F483" s="100" t="s">
        <v>178</v>
      </c>
      <c r="G483" s="100" t="s">
        <v>724</v>
      </c>
      <c r="H483" s="101">
        <v>1297</v>
      </c>
      <c r="I483" s="99">
        <v>1</v>
      </c>
      <c r="J483" s="102">
        <f>'เลย '!F45</f>
        <v>537167.47</v>
      </c>
      <c r="K483" s="103">
        <f>SUM('เลย '!AM45)</f>
        <v>645774.84</v>
      </c>
      <c r="L483" s="104">
        <f>'เลย '!AN45</f>
        <v>2318331.4</v>
      </c>
      <c r="M483" s="104">
        <f>'เลย '!AO45</f>
        <v>2048560.12</v>
      </c>
      <c r="N483" s="100"/>
      <c r="O483" s="100"/>
      <c r="P483" s="100"/>
      <c r="Q483" s="92">
        <f t="shared" si="17"/>
        <v>269771.2799999998</v>
      </c>
      <c r="R483" s="93">
        <f t="shared" si="18"/>
        <v>1787.4567463377023</v>
      </c>
    </row>
    <row r="484" spans="1:18" hidden="1" x14ac:dyDescent="0.55000000000000004">
      <c r="A484" s="99">
        <v>6</v>
      </c>
      <c r="B484" s="100" t="s">
        <v>58</v>
      </c>
      <c r="C484" s="100" t="s">
        <v>375</v>
      </c>
      <c r="D484" s="100" t="s">
        <v>93</v>
      </c>
      <c r="E484" s="100" t="s">
        <v>376</v>
      </c>
      <c r="F484" s="100" t="s">
        <v>178</v>
      </c>
      <c r="G484" s="100" t="s">
        <v>725</v>
      </c>
      <c r="H484" s="101">
        <v>4858</v>
      </c>
      <c r="I484" s="99">
        <v>4</v>
      </c>
      <c r="J484" s="102">
        <f>'เลย '!F46</f>
        <v>185979.61</v>
      </c>
      <c r="K484" s="103">
        <f>SUM('เลย '!AM46)</f>
        <v>-4269.5999999999767</v>
      </c>
      <c r="L484" s="104">
        <f>'เลย '!AN46</f>
        <v>3292358.44</v>
      </c>
      <c r="M484" s="104">
        <f>'เลย '!AO46</f>
        <v>3797165.1</v>
      </c>
      <c r="N484" s="100"/>
      <c r="O484" s="100"/>
      <c r="P484" s="100"/>
      <c r="Q484" s="92">
        <f t="shared" si="17"/>
        <v>-504806.66000000015</v>
      </c>
      <c r="R484" s="93">
        <f t="shared" si="18"/>
        <v>677.7189048991354</v>
      </c>
    </row>
    <row r="485" spans="1:18" hidden="1" x14ac:dyDescent="0.55000000000000004">
      <c r="A485" s="99">
        <v>7</v>
      </c>
      <c r="B485" s="100" t="s">
        <v>58</v>
      </c>
      <c r="C485" s="100" t="s">
        <v>375</v>
      </c>
      <c r="D485" s="100" t="s">
        <v>93</v>
      </c>
      <c r="E485" s="100" t="s">
        <v>376</v>
      </c>
      <c r="F485" s="100" t="s">
        <v>178</v>
      </c>
      <c r="G485" s="100" t="s">
        <v>726</v>
      </c>
      <c r="H485" s="101">
        <v>3362</v>
      </c>
      <c r="I485" s="99">
        <v>3</v>
      </c>
      <c r="J485" s="102">
        <f>'เลย '!F47</f>
        <v>636050.81000000006</v>
      </c>
      <c r="K485" s="103">
        <f>SUM('เลย '!AM47)</f>
        <v>671462.70000000007</v>
      </c>
      <c r="L485" s="104">
        <f>'เลย '!AN47</f>
        <v>2937653.92</v>
      </c>
      <c r="M485" s="104">
        <f>'เลย '!AO47</f>
        <v>3152690.63</v>
      </c>
      <c r="N485" s="100"/>
      <c r="O485" s="100"/>
      <c r="P485" s="100"/>
      <c r="Q485" s="92">
        <f t="shared" si="17"/>
        <v>-215036.70999999996</v>
      </c>
      <c r="R485" s="93">
        <f t="shared" si="18"/>
        <v>873.78165377751338</v>
      </c>
    </row>
    <row r="486" spans="1:18" hidden="1" x14ac:dyDescent="0.55000000000000004">
      <c r="A486" s="99">
        <v>8</v>
      </c>
      <c r="B486" s="100" t="s">
        <v>58</v>
      </c>
      <c r="C486" s="100" t="s">
        <v>375</v>
      </c>
      <c r="D486" s="100" t="s">
        <v>93</v>
      </c>
      <c r="E486" s="100" t="s">
        <v>376</v>
      </c>
      <c r="F486" s="100" t="s">
        <v>178</v>
      </c>
      <c r="G486" s="100" t="s">
        <v>727</v>
      </c>
      <c r="H486" s="101">
        <v>2717</v>
      </c>
      <c r="I486" s="99">
        <v>2</v>
      </c>
      <c r="J486" s="102">
        <f>'เลย '!F48</f>
        <v>634958.56999999995</v>
      </c>
      <c r="K486" s="103">
        <f>SUM('เลย '!AM48)</f>
        <v>693037.11</v>
      </c>
      <c r="L486" s="104">
        <f>'เลย '!AN48</f>
        <v>3323098.37</v>
      </c>
      <c r="M486" s="104">
        <f>'เลย '!AO48</f>
        <v>3368846.92</v>
      </c>
      <c r="N486" s="100"/>
      <c r="O486" s="100"/>
      <c r="P486" s="100"/>
      <c r="Q486" s="92">
        <f t="shared" si="17"/>
        <v>-45748.549999999814</v>
      </c>
      <c r="R486" s="93">
        <f t="shared" si="18"/>
        <v>1223.0763231505337</v>
      </c>
    </row>
    <row r="487" spans="1:18" hidden="1" x14ac:dyDescent="0.55000000000000004">
      <c r="A487" s="99">
        <v>9</v>
      </c>
      <c r="B487" s="100" t="s">
        <v>58</v>
      </c>
      <c r="C487" s="100" t="s">
        <v>375</v>
      </c>
      <c r="D487" s="100" t="s">
        <v>93</v>
      </c>
      <c r="E487" s="100" t="s">
        <v>376</v>
      </c>
      <c r="F487" s="100" t="s">
        <v>178</v>
      </c>
      <c r="G487" s="100" t="s">
        <v>728</v>
      </c>
      <c r="H487" s="101">
        <v>1641</v>
      </c>
      <c r="I487" s="99">
        <v>2</v>
      </c>
      <c r="J487" s="102">
        <f>'เลย '!F49</f>
        <v>354668.99</v>
      </c>
      <c r="K487" s="103">
        <f>SUM('เลย '!AM49)</f>
        <v>377807.31</v>
      </c>
      <c r="L487" s="104">
        <f>'เลย '!AN49</f>
        <v>1562352.08</v>
      </c>
      <c r="M487" s="104">
        <f>'เลย '!AO49</f>
        <v>1749057.19</v>
      </c>
      <c r="N487" s="100"/>
      <c r="O487" s="100"/>
      <c r="P487" s="100"/>
      <c r="Q487" s="92">
        <f t="shared" si="17"/>
        <v>-186705.10999999987</v>
      </c>
      <c r="R487" s="93">
        <f t="shared" si="18"/>
        <v>952.07317489335776</v>
      </c>
    </row>
    <row r="488" spans="1:18" hidden="1" x14ac:dyDescent="0.55000000000000004">
      <c r="A488" s="99">
        <v>10</v>
      </c>
      <c r="B488" s="100" t="s">
        <v>58</v>
      </c>
      <c r="C488" s="100" t="s">
        <v>375</v>
      </c>
      <c r="D488" s="100" t="s">
        <v>93</v>
      </c>
      <c r="E488" s="100" t="s">
        <v>376</v>
      </c>
      <c r="F488" s="100" t="s">
        <v>178</v>
      </c>
      <c r="G488" s="100" t="s">
        <v>729</v>
      </c>
      <c r="H488" s="101">
        <v>2092</v>
      </c>
      <c r="I488" s="99">
        <v>2</v>
      </c>
      <c r="J488" s="102">
        <f>'เลย '!F50</f>
        <v>534726.46</v>
      </c>
      <c r="K488" s="103">
        <f>SUM('เลย '!AM50)</f>
        <v>578281.53</v>
      </c>
      <c r="L488" s="104">
        <f>'เลย '!AN50</f>
        <v>1466921.62</v>
      </c>
      <c r="M488" s="104">
        <f>'เลย '!AO50</f>
        <v>1627641.68</v>
      </c>
      <c r="N488" s="100"/>
      <c r="O488" s="100"/>
      <c r="P488" s="100"/>
      <c r="Q488" s="92">
        <f t="shared" si="17"/>
        <v>-160720.05999999982</v>
      </c>
      <c r="R488" s="93">
        <f t="shared" si="18"/>
        <v>701.20536328871901</v>
      </c>
    </row>
    <row r="489" spans="1:18" hidden="1" x14ac:dyDescent="0.55000000000000004">
      <c r="A489" s="99">
        <v>11</v>
      </c>
      <c r="B489" s="100" t="s">
        <v>58</v>
      </c>
      <c r="C489" s="100" t="s">
        <v>375</v>
      </c>
      <c r="D489" s="100" t="s">
        <v>93</v>
      </c>
      <c r="E489" s="100" t="s">
        <v>376</v>
      </c>
      <c r="F489" s="100" t="s">
        <v>178</v>
      </c>
      <c r="G489" s="100" t="s">
        <v>730</v>
      </c>
      <c r="H489" s="101">
        <v>1801</v>
      </c>
      <c r="I489" s="99">
        <v>2</v>
      </c>
      <c r="J489" s="102">
        <f>'เลย '!F51</f>
        <v>321228.28999999998</v>
      </c>
      <c r="K489" s="103">
        <f>SUM('เลย '!AM51)</f>
        <v>364375.93</v>
      </c>
      <c r="L489" s="104">
        <f>'เลย '!AN51</f>
        <v>2131923.34</v>
      </c>
      <c r="M489" s="104">
        <f>'เลย '!AO51</f>
        <v>2149527.35</v>
      </c>
      <c r="N489" s="100"/>
      <c r="O489" s="100"/>
      <c r="P489" s="100"/>
      <c r="Q489" s="92">
        <f t="shared" si="17"/>
        <v>-17604.010000000242</v>
      </c>
      <c r="R489" s="93">
        <f t="shared" si="18"/>
        <v>1183.7442198778456</v>
      </c>
    </row>
    <row r="490" spans="1:18" s="111" customFormat="1" hidden="1" x14ac:dyDescent="0.55000000000000004">
      <c r="A490" s="105">
        <v>4</v>
      </c>
      <c r="B490" s="106" t="s">
        <v>58</v>
      </c>
      <c r="C490" s="106"/>
      <c r="D490" s="106"/>
      <c r="E490" s="106" t="s">
        <v>75</v>
      </c>
      <c r="F490" s="106"/>
      <c r="G490" s="106" t="s">
        <v>378</v>
      </c>
      <c r="H490" s="112">
        <f>SUM(H479:H489)</f>
        <v>29911</v>
      </c>
      <c r="I490" s="105"/>
      <c r="J490" s="108">
        <f>SUM(J479:J489)</f>
        <v>4862780.7399999993</v>
      </c>
      <c r="K490" s="108">
        <f>SUM(K479:K489)</f>
        <v>5278204.22</v>
      </c>
      <c r="L490" s="108">
        <f>SUM(L479:L489)</f>
        <v>27054033.140000001</v>
      </c>
      <c r="M490" s="108">
        <f>SUM(M479:M489)</f>
        <v>28024231.120000001</v>
      </c>
      <c r="N490" s="106">
        <v>10</v>
      </c>
      <c r="O490" s="106">
        <v>10</v>
      </c>
      <c r="P490" s="106">
        <f>N490-O490</f>
        <v>0</v>
      </c>
      <c r="Q490" s="109">
        <f t="shared" si="17"/>
        <v>-970197.98000000045</v>
      </c>
      <c r="R490" s="110">
        <f>L490/H490</f>
        <v>904.48440841162119</v>
      </c>
    </row>
    <row r="491" spans="1:18" hidden="1" x14ac:dyDescent="0.55000000000000004">
      <c r="A491" s="99">
        <v>1</v>
      </c>
      <c r="B491" s="100" t="s">
        <v>58</v>
      </c>
      <c r="C491" s="100" t="s">
        <v>379</v>
      </c>
      <c r="D491" s="100" t="s">
        <v>139</v>
      </c>
      <c r="E491" s="100" t="s">
        <v>380</v>
      </c>
      <c r="F491" s="100" t="s">
        <v>327</v>
      </c>
      <c r="G491" s="100" t="s">
        <v>381</v>
      </c>
      <c r="H491" s="101"/>
      <c r="I491" s="99"/>
      <c r="J491" s="102"/>
      <c r="K491" s="103"/>
      <c r="L491" s="104"/>
      <c r="M491" s="104"/>
      <c r="N491" s="100"/>
      <c r="O491" s="100"/>
      <c r="P491" s="100"/>
    </row>
    <row r="492" spans="1:18" hidden="1" x14ac:dyDescent="0.55000000000000004">
      <c r="A492" s="99">
        <v>2</v>
      </c>
      <c r="B492" s="100" t="s">
        <v>58</v>
      </c>
      <c r="C492" s="100" t="s">
        <v>379</v>
      </c>
      <c r="D492" s="100" t="s">
        <v>139</v>
      </c>
      <c r="E492" s="100" t="s">
        <v>380</v>
      </c>
      <c r="F492" s="100" t="s">
        <v>178</v>
      </c>
      <c r="G492" s="100" t="s">
        <v>731</v>
      </c>
      <c r="H492" s="101">
        <v>1166</v>
      </c>
      <c r="I492" s="99">
        <v>1</v>
      </c>
      <c r="J492" s="102">
        <f>'เลย '!F52</f>
        <v>484034.35</v>
      </c>
      <c r="K492" s="103">
        <f>SUM('เลย '!AM52)</f>
        <v>524598.49999999988</v>
      </c>
      <c r="L492" s="104">
        <f>'เลย '!AN52</f>
        <v>1479472.6600000001</v>
      </c>
      <c r="M492" s="104">
        <f>'เลย '!AO52</f>
        <v>1430966.1199999999</v>
      </c>
      <c r="N492" s="100"/>
      <c r="O492" s="100"/>
      <c r="P492" s="100"/>
      <c r="Q492" s="92">
        <f t="shared" si="17"/>
        <v>48506.54000000027</v>
      </c>
      <c r="R492" s="93">
        <f t="shared" si="18"/>
        <v>1268.844476843911</v>
      </c>
    </row>
    <row r="493" spans="1:18" hidden="1" x14ac:dyDescent="0.55000000000000004">
      <c r="A493" s="99">
        <v>3</v>
      </c>
      <c r="B493" s="100" t="s">
        <v>58</v>
      </c>
      <c r="C493" s="100" t="s">
        <v>379</v>
      </c>
      <c r="D493" s="100" t="s">
        <v>139</v>
      </c>
      <c r="E493" s="100" t="s">
        <v>380</v>
      </c>
      <c r="F493" s="100" t="s">
        <v>178</v>
      </c>
      <c r="G493" s="100" t="s">
        <v>732</v>
      </c>
      <c r="H493" s="101">
        <v>597</v>
      </c>
      <c r="I493" s="99">
        <v>1</v>
      </c>
      <c r="J493" s="102">
        <f>'เลย '!F53</f>
        <v>401330.95</v>
      </c>
      <c r="K493" s="103">
        <f>SUM('เลย '!AM53)</f>
        <v>471485.06000000006</v>
      </c>
      <c r="L493" s="104">
        <f>'เลย '!AN53</f>
        <v>1081736.5</v>
      </c>
      <c r="M493" s="104">
        <f>'เลย '!AO53</f>
        <v>1077225.9099999999</v>
      </c>
      <c r="N493" s="100"/>
      <c r="O493" s="100"/>
      <c r="P493" s="100"/>
      <c r="Q493" s="92">
        <f t="shared" si="17"/>
        <v>4510.5900000000838</v>
      </c>
      <c r="R493" s="93">
        <f t="shared" si="18"/>
        <v>1811.9539363484087</v>
      </c>
    </row>
    <row r="494" spans="1:18" hidden="1" x14ac:dyDescent="0.55000000000000004">
      <c r="A494" s="99">
        <v>4</v>
      </c>
      <c r="B494" s="100" t="s">
        <v>58</v>
      </c>
      <c r="C494" s="100" t="s">
        <v>379</v>
      </c>
      <c r="D494" s="100" t="s">
        <v>139</v>
      </c>
      <c r="E494" s="100" t="s">
        <v>380</v>
      </c>
      <c r="F494" s="100" t="s">
        <v>178</v>
      </c>
      <c r="G494" s="100" t="s">
        <v>733</v>
      </c>
      <c r="H494" s="101">
        <v>1918</v>
      </c>
      <c r="I494" s="99">
        <v>2</v>
      </c>
      <c r="J494" s="102">
        <f>'เลย '!F54</f>
        <v>253853.84</v>
      </c>
      <c r="K494" s="103">
        <f>SUM('เลย '!AM54)</f>
        <v>323870.36</v>
      </c>
      <c r="L494" s="104">
        <f>'เลย '!AN54</f>
        <v>1950583.52</v>
      </c>
      <c r="M494" s="104">
        <f>'เลย '!AO54</f>
        <v>2029798.4200000002</v>
      </c>
      <c r="N494" s="100"/>
      <c r="O494" s="100"/>
      <c r="P494" s="100"/>
      <c r="Q494" s="92">
        <f t="shared" si="17"/>
        <v>-79214.90000000014</v>
      </c>
      <c r="R494" s="93">
        <f t="shared" si="18"/>
        <v>1016.9882794577685</v>
      </c>
    </row>
    <row r="495" spans="1:18" hidden="1" x14ac:dyDescent="0.55000000000000004">
      <c r="A495" s="99">
        <v>5</v>
      </c>
      <c r="B495" s="100" t="s">
        <v>58</v>
      </c>
      <c r="C495" s="100" t="s">
        <v>379</v>
      </c>
      <c r="D495" s="100" t="s">
        <v>139</v>
      </c>
      <c r="E495" s="100" t="s">
        <v>380</v>
      </c>
      <c r="F495" s="100" t="s">
        <v>178</v>
      </c>
      <c r="G495" s="100" t="s">
        <v>734</v>
      </c>
      <c r="H495" s="101">
        <v>3832</v>
      </c>
      <c r="I495" s="99">
        <v>3</v>
      </c>
      <c r="J495" s="102">
        <f>'เลย '!F55</f>
        <v>733421.24</v>
      </c>
      <c r="K495" s="103">
        <f>SUM('เลย '!AM55)</f>
        <v>848224.80999999994</v>
      </c>
      <c r="L495" s="104">
        <f>'เลย '!AN55</f>
        <v>3260931.8899999997</v>
      </c>
      <c r="M495" s="104">
        <f>'เลย '!AO55</f>
        <v>3230190.54</v>
      </c>
      <c r="N495" s="100"/>
      <c r="O495" s="100"/>
      <c r="P495" s="100"/>
      <c r="Q495" s="92">
        <f t="shared" si="17"/>
        <v>30741.349999999627</v>
      </c>
      <c r="R495" s="93">
        <f t="shared" si="18"/>
        <v>850.9738752609602</v>
      </c>
    </row>
    <row r="496" spans="1:18" hidden="1" x14ac:dyDescent="0.55000000000000004">
      <c r="A496" s="99">
        <v>6</v>
      </c>
      <c r="B496" s="100" t="s">
        <v>58</v>
      </c>
      <c r="C496" s="100" t="s">
        <v>379</v>
      </c>
      <c r="D496" s="100" t="s">
        <v>139</v>
      </c>
      <c r="E496" s="100" t="s">
        <v>380</v>
      </c>
      <c r="F496" s="100" t="s">
        <v>178</v>
      </c>
      <c r="G496" s="100" t="s">
        <v>735</v>
      </c>
      <c r="H496" s="101">
        <v>4337</v>
      </c>
      <c r="I496" s="99">
        <v>3</v>
      </c>
      <c r="J496" s="102">
        <f>'เลย '!F56</f>
        <v>569925.72</v>
      </c>
      <c r="K496" s="103">
        <f>SUM('เลย '!AM56)</f>
        <v>702528.78</v>
      </c>
      <c r="L496" s="104">
        <f>'เลย '!AN56</f>
        <v>2898474.38</v>
      </c>
      <c r="M496" s="104">
        <f>'เลย '!AO56</f>
        <v>2862264.39</v>
      </c>
      <c r="N496" s="100"/>
      <c r="O496" s="100"/>
      <c r="P496" s="100"/>
      <c r="Q496" s="92">
        <f t="shared" si="17"/>
        <v>36209.989999999758</v>
      </c>
      <c r="R496" s="93">
        <f t="shared" si="18"/>
        <v>668.31320728614241</v>
      </c>
    </row>
    <row r="497" spans="1:18" hidden="1" x14ac:dyDescent="0.55000000000000004">
      <c r="A497" s="99">
        <v>7</v>
      </c>
      <c r="B497" s="100" t="s">
        <v>58</v>
      </c>
      <c r="C497" s="100" t="s">
        <v>379</v>
      </c>
      <c r="D497" s="100" t="s">
        <v>139</v>
      </c>
      <c r="E497" s="100" t="s">
        <v>380</v>
      </c>
      <c r="F497" s="100" t="s">
        <v>178</v>
      </c>
      <c r="G497" s="100" t="s">
        <v>736</v>
      </c>
      <c r="H497" s="101">
        <v>2216</v>
      </c>
      <c r="I497" s="99">
        <v>2</v>
      </c>
      <c r="J497" s="102">
        <f>'เลย '!F57</f>
        <v>357354.16</v>
      </c>
      <c r="K497" s="103">
        <f>SUM('เลย '!AM57)</f>
        <v>379412.88</v>
      </c>
      <c r="L497" s="104">
        <f>'เลย '!AN57</f>
        <v>2706838.79</v>
      </c>
      <c r="M497" s="104">
        <f>'เลย '!AO57</f>
        <v>2863245.66</v>
      </c>
      <c r="N497" s="100"/>
      <c r="O497" s="100"/>
      <c r="P497" s="100"/>
      <c r="Q497" s="92">
        <f t="shared" si="17"/>
        <v>-156406.87000000011</v>
      </c>
      <c r="R497" s="93">
        <f t="shared" si="18"/>
        <v>1221.4976489169676</v>
      </c>
    </row>
    <row r="498" spans="1:18" hidden="1" x14ac:dyDescent="0.55000000000000004">
      <c r="A498" s="99">
        <v>8</v>
      </c>
      <c r="B498" s="100" t="s">
        <v>58</v>
      </c>
      <c r="C498" s="100" t="s">
        <v>379</v>
      </c>
      <c r="D498" s="100" t="s">
        <v>139</v>
      </c>
      <c r="E498" s="100" t="s">
        <v>380</v>
      </c>
      <c r="F498" s="100" t="s">
        <v>178</v>
      </c>
      <c r="G498" s="100" t="s">
        <v>737</v>
      </c>
      <c r="H498" s="101">
        <v>1887</v>
      </c>
      <c r="I498" s="99">
        <v>2</v>
      </c>
      <c r="J498" s="102">
        <f>'เลย '!F58</f>
        <v>320165.98</v>
      </c>
      <c r="K498" s="103">
        <f>SUM('เลย '!AM58)</f>
        <v>358094.85</v>
      </c>
      <c r="L498" s="104">
        <f>'เลย '!AN58</f>
        <v>1661971.8299999998</v>
      </c>
      <c r="M498" s="104">
        <f>'เลย '!AO58</f>
        <v>1742748.6099999999</v>
      </c>
      <c r="N498" s="100"/>
      <c r="O498" s="100"/>
      <c r="P498" s="100"/>
      <c r="Q498" s="92">
        <f t="shared" si="17"/>
        <v>-80776.780000000028</v>
      </c>
      <c r="R498" s="93">
        <f t="shared" si="18"/>
        <v>880.74818759936397</v>
      </c>
    </row>
    <row r="499" spans="1:18" hidden="1" x14ac:dyDescent="0.55000000000000004">
      <c r="A499" s="99">
        <v>9</v>
      </c>
      <c r="B499" s="100" t="s">
        <v>58</v>
      </c>
      <c r="C499" s="100" t="s">
        <v>379</v>
      </c>
      <c r="D499" s="100" t="s">
        <v>139</v>
      </c>
      <c r="E499" s="100" t="s">
        <v>380</v>
      </c>
      <c r="F499" s="100" t="s">
        <v>178</v>
      </c>
      <c r="G499" s="100" t="s">
        <v>738</v>
      </c>
      <c r="H499" s="101">
        <v>1912</v>
      </c>
      <c r="I499" s="99">
        <v>2</v>
      </c>
      <c r="J499" s="102">
        <f>'เลย '!F59</f>
        <v>346834.38</v>
      </c>
      <c r="K499" s="103">
        <f>SUM('เลย '!AM59)</f>
        <v>428121.43</v>
      </c>
      <c r="L499" s="104">
        <f>'เลย '!AN59</f>
        <v>2330208.3199999998</v>
      </c>
      <c r="M499" s="104">
        <f>'เลย '!AO59</f>
        <v>2246778.92</v>
      </c>
      <c r="N499" s="100"/>
      <c r="O499" s="100"/>
      <c r="P499" s="100"/>
      <c r="Q499" s="92">
        <f t="shared" si="17"/>
        <v>83429.399999999907</v>
      </c>
      <c r="R499" s="93">
        <f t="shared" si="18"/>
        <v>1218.72820083682</v>
      </c>
    </row>
    <row r="500" spans="1:18" hidden="1" x14ac:dyDescent="0.55000000000000004">
      <c r="A500" s="99">
        <v>10</v>
      </c>
      <c r="B500" s="100" t="s">
        <v>58</v>
      </c>
      <c r="C500" s="100" t="s">
        <v>379</v>
      </c>
      <c r="D500" s="100" t="s">
        <v>139</v>
      </c>
      <c r="E500" s="100" t="s">
        <v>380</v>
      </c>
      <c r="F500" s="100" t="s">
        <v>178</v>
      </c>
      <c r="G500" s="100" t="s">
        <v>739</v>
      </c>
      <c r="H500" s="101">
        <v>4827</v>
      </c>
      <c r="I500" s="99">
        <v>4</v>
      </c>
      <c r="J500" s="102">
        <f>'เลย '!F60</f>
        <v>267984.71999999997</v>
      </c>
      <c r="K500" s="103">
        <f>SUM('เลย '!AM60)</f>
        <v>422897.51999999996</v>
      </c>
      <c r="L500" s="104">
        <f>'เลย '!AN60</f>
        <v>3722560.7600000002</v>
      </c>
      <c r="M500" s="104">
        <f>'เลย '!AO60</f>
        <v>3661317.62</v>
      </c>
      <c r="N500" s="100"/>
      <c r="O500" s="100"/>
      <c r="P500" s="100"/>
      <c r="Q500" s="92">
        <f t="shared" si="17"/>
        <v>61243.14000000013</v>
      </c>
      <c r="R500" s="93">
        <f t="shared" si="18"/>
        <v>771.19551688419313</v>
      </c>
    </row>
    <row r="501" spans="1:18" hidden="1" x14ac:dyDescent="0.55000000000000004">
      <c r="A501" s="99">
        <v>11</v>
      </c>
      <c r="B501" s="100" t="s">
        <v>58</v>
      </c>
      <c r="C501" s="100" t="s">
        <v>379</v>
      </c>
      <c r="D501" s="100" t="s">
        <v>139</v>
      </c>
      <c r="E501" s="100" t="s">
        <v>380</v>
      </c>
      <c r="F501" s="100" t="s">
        <v>178</v>
      </c>
      <c r="G501" s="100" t="s">
        <v>740</v>
      </c>
      <c r="H501" s="101">
        <v>5175</v>
      </c>
      <c r="I501" s="99">
        <v>4</v>
      </c>
      <c r="J501" s="102">
        <f>'เลย '!F61</f>
        <v>1260815.24</v>
      </c>
      <c r="K501" s="103">
        <f>SUM('เลย '!AM61)</f>
        <v>1607227.71</v>
      </c>
      <c r="L501" s="104">
        <f>'เลย '!AN61</f>
        <v>4810384.9000000004</v>
      </c>
      <c r="M501" s="104">
        <f>'เลย '!AO61</f>
        <v>4518024.3000000007</v>
      </c>
      <c r="N501" s="100"/>
      <c r="O501" s="100"/>
      <c r="P501" s="100"/>
      <c r="Q501" s="92">
        <f t="shared" si="17"/>
        <v>292360.59999999963</v>
      </c>
      <c r="R501" s="93">
        <f t="shared" si="18"/>
        <v>929.54297584541075</v>
      </c>
    </row>
    <row r="502" spans="1:18" hidden="1" x14ac:dyDescent="0.55000000000000004">
      <c r="A502" s="99">
        <v>12</v>
      </c>
      <c r="B502" s="100" t="s">
        <v>58</v>
      </c>
      <c r="C502" s="100" t="s">
        <v>379</v>
      </c>
      <c r="D502" s="100" t="s">
        <v>139</v>
      </c>
      <c r="E502" s="100" t="s">
        <v>380</v>
      </c>
      <c r="F502" s="100" t="s">
        <v>178</v>
      </c>
      <c r="G502" s="100" t="s">
        <v>741</v>
      </c>
      <c r="H502" s="101">
        <v>3273</v>
      </c>
      <c r="I502" s="99">
        <v>3</v>
      </c>
      <c r="J502" s="102">
        <f>'เลย '!F62</f>
        <v>273940.64</v>
      </c>
      <c r="K502" s="103">
        <f>SUM('เลย '!AM62)</f>
        <v>406405.04000000004</v>
      </c>
      <c r="L502" s="104">
        <f>'เลย '!AN62</f>
        <v>2537566.79</v>
      </c>
      <c r="M502" s="104">
        <f>'เลย '!AO62</f>
        <v>2475725.34</v>
      </c>
      <c r="N502" s="100"/>
      <c r="O502" s="100"/>
      <c r="P502" s="100"/>
      <c r="Q502" s="92">
        <f t="shared" si="17"/>
        <v>61841.450000000186</v>
      </c>
      <c r="R502" s="93">
        <f t="shared" si="18"/>
        <v>775.30302169263678</v>
      </c>
    </row>
    <row r="503" spans="1:18" hidden="1" x14ac:dyDescent="0.55000000000000004">
      <c r="A503" s="99">
        <v>13</v>
      </c>
      <c r="B503" s="100" t="s">
        <v>58</v>
      </c>
      <c r="C503" s="100" t="s">
        <v>379</v>
      </c>
      <c r="D503" s="100" t="s">
        <v>139</v>
      </c>
      <c r="E503" s="100" t="s">
        <v>380</v>
      </c>
      <c r="F503" s="100" t="s">
        <v>178</v>
      </c>
      <c r="G503" s="100" t="s">
        <v>742</v>
      </c>
      <c r="H503" s="101">
        <v>1988</v>
      </c>
      <c r="I503" s="99">
        <v>2</v>
      </c>
      <c r="J503" s="102">
        <f>'เลย '!F63</f>
        <v>155270.07999999999</v>
      </c>
      <c r="K503" s="103">
        <f>SUM('เลย '!AM63)</f>
        <v>311846.88999999996</v>
      </c>
      <c r="L503" s="104">
        <f>'เลย '!AN63</f>
        <v>2419984.4900000002</v>
      </c>
      <c r="M503" s="104">
        <f>'เลย '!AO63</f>
        <v>2433060.8600000003</v>
      </c>
      <c r="N503" s="100"/>
      <c r="O503" s="100"/>
      <c r="P503" s="100"/>
      <c r="Q503" s="92">
        <f t="shared" si="17"/>
        <v>-13076.370000000112</v>
      </c>
      <c r="R503" s="93">
        <f t="shared" si="18"/>
        <v>1217.2960211267607</v>
      </c>
    </row>
    <row r="504" spans="1:18" hidden="1" x14ac:dyDescent="0.55000000000000004">
      <c r="A504" s="99">
        <v>14</v>
      </c>
      <c r="B504" s="100" t="s">
        <v>58</v>
      </c>
      <c r="C504" s="100" t="s">
        <v>379</v>
      </c>
      <c r="D504" s="100" t="s">
        <v>139</v>
      </c>
      <c r="E504" s="100" t="s">
        <v>380</v>
      </c>
      <c r="F504" s="100" t="s">
        <v>178</v>
      </c>
      <c r="G504" s="100" t="s">
        <v>743</v>
      </c>
      <c r="H504" s="101">
        <v>1497</v>
      </c>
      <c r="I504" s="99">
        <v>1</v>
      </c>
      <c r="J504" s="102">
        <f>'เลย '!F64</f>
        <v>292606</v>
      </c>
      <c r="K504" s="103">
        <f>SUM('เลย '!AM64)</f>
        <v>337883.7</v>
      </c>
      <c r="L504" s="104">
        <f>'เลย '!AN64</f>
        <v>1610821.65</v>
      </c>
      <c r="M504" s="104">
        <f>'เลย '!AO64</f>
        <v>1688184.6</v>
      </c>
      <c r="N504" s="100"/>
      <c r="O504" s="100"/>
      <c r="P504" s="100"/>
      <c r="Q504" s="92">
        <f t="shared" si="17"/>
        <v>-77362.950000000186</v>
      </c>
      <c r="R504" s="93">
        <f t="shared" si="18"/>
        <v>1076.0331663326654</v>
      </c>
    </row>
    <row r="505" spans="1:18" s="111" customFormat="1" hidden="1" x14ac:dyDescent="0.55000000000000004">
      <c r="A505" s="105">
        <v>5</v>
      </c>
      <c r="B505" s="106" t="s">
        <v>58</v>
      </c>
      <c r="C505" s="106"/>
      <c r="D505" s="106"/>
      <c r="E505" s="106" t="s">
        <v>75</v>
      </c>
      <c r="F505" s="106"/>
      <c r="G505" s="106" t="s">
        <v>382</v>
      </c>
      <c r="H505" s="112">
        <f>SUM(H491:H504)</f>
        <v>34625</v>
      </c>
      <c r="I505" s="105"/>
      <c r="J505" s="108">
        <f>SUM(J491:J504)</f>
        <v>5717537.2999999998</v>
      </c>
      <c r="K505" s="108">
        <f>SUM(K491:K504)</f>
        <v>7122597.5299999993</v>
      </c>
      <c r="L505" s="108">
        <f>SUM(L491:L504)</f>
        <v>32471536.479999997</v>
      </c>
      <c r="M505" s="108">
        <f>SUM(M491:M504)</f>
        <v>32259531.290000003</v>
      </c>
      <c r="N505" s="106">
        <v>13</v>
      </c>
      <c r="O505" s="106">
        <v>13</v>
      </c>
      <c r="P505" s="106">
        <f>N505-O505</f>
        <v>0</v>
      </c>
      <c r="Q505" s="109">
        <f t="shared" si="17"/>
        <v>212005.18999999389</v>
      </c>
      <c r="R505" s="110">
        <f>L505/H505</f>
        <v>937.8061077256317</v>
      </c>
    </row>
    <row r="506" spans="1:18" hidden="1" x14ac:dyDescent="0.55000000000000004">
      <c r="A506" s="99">
        <v>1</v>
      </c>
      <c r="B506" s="100" t="s">
        <v>58</v>
      </c>
      <c r="C506" s="100" t="s">
        <v>383</v>
      </c>
      <c r="D506" s="100" t="s">
        <v>100</v>
      </c>
      <c r="E506" s="100" t="s">
        <v>384</v>
      </c>
      <c r="F506" s="100" t="s">
        <v>208</v>
      </c>
      <c r="G506" s="100" t="s">
        <v>385</v>
      </c>
      <c r="H506" s="101"/>
      <c r="I506" s="99"/>
      <c r="J506" s="102"/>
      <c r="K506" s="103"/>
      <c r="L506" s="104"/>
      <c r="M506" s="104"/>
      <c r="N506" s="100"/>
      <c r="O506" s="100"/>
      <c r="P506" s="100"/>
    </row>
    <row r="507" spans="1:18" hidden="1" x14ac:dyDescent="0.55000000000000004">
      <c r="A507" s="99">
        <v>2</v>
      </c>
      <c r="B507" s="100" t="s">
        <v>58</v>
      </c>
      <c r="C507" s="100" t="s">
        <v>383</v>
      </c>
      <c r="D507" s="100" t="s">
        <v>100</v>
      </c>
      <c r="E507" s="100" t="s">
        <v>384</v>
      </c>
      <c r="F507" s="100" t="s">
        <v>178</v>
      </c>
      <c r="G507" s="100" t="s">
        <v>744</v>
      </c>
      <c r="H507" s="101">
        <v>1271</v>
      </c>
      <c r="I507" s="99">
        <v>1</v>
      </c>
      <c r="J507" s="102">
        <f>'เลย '!F65</f>
        <v>480428.74</v>
      </c>
      <c r="K507" s="103">
        <f>SUM('เลย '!AM65)</f>
        <v>471729.19</v>
      </c>
      <c r="L507" s="104">
        <f>'เลย '!AN65</f>
        <v>2237001.84</v>
      </c>
      <c r="M507" s="104">
        <f>'เลย '!AO65</f>
        <v>2281770.5999999996</v>
      </c>
      <c r="N507" s="100"/>
      <c r="O507" s="100"/>
      <c r="P507" s="100"/>
      <c r="Q507" s="92">
        <f t="shared" si="17"/>
        <v>-44768.759999999776</v>
      </c>
      <c r="R507" s="93">
        <f t="shared" si="18"/>
        <v>1760.0329189614476</v>
      </c>
    </row>
    <row r="508" spans="1:18" hidden="1" x14ac:dyDescent="0.55000000000000004">
      <c r="A508" s="99">
        <v>3</v>
      </c>
      <c r="B508" s="100" t="s">
        <v>58</v>
      </c>
      <c r="C508" s="100" t="s">
        <v>383</v>
      </c>
      <c r="D508" s="100" t="s">
        <v>100</v>
      </c>
      <c r="E508" s="100" t="s">
        <v>384</v>
      </c>
      <c r="F508" s="100" t="s">
        <v>178</v>
      </c>
      <c r="G508" s="100" t="s">
        <v>745</v>
      </c>
      <c r="H508" s="101">
        <v>1365</v>
      </c>
      <c r="I508" s="99">
        <v>1</v>
      </c>
      <c r="J508" s="102">
        <f>'เลย '!F66</f>
        <v>658884.42000000004</v>
      </c>
      <c r="K508" s="103">
        <f>SUM('เลย '!AM66)</f>
        <v>672981.71000000008</v>
      </c>
      <c r="L508" s="104">
        <f>'เลย '!AN66</f>
        <v>2359755.5</v>
      </c>
      <c r="M508" s="104">
        <f>'เลย '!AO66</f>
        <v>2371466.66</v>
      </c>
      <c r="N508" s="100"/>
      <c r="O508" s="100"/>
      <c r="P508" s="100"/>
      <c r="Q508" s="92">
        <f t="shared" si="17"/>
        <v>-11711.160000000149</v>
      </c>
      <c r="R508" s="93">
        <f t="shared" si="18"/>
        <v>1728.7586080586082</v>
      </c>
    </row>
    <row r="509" spans="1:18" hidden="1" x14ac:dyDescent="0.55000000000000004">
      <c r="A509" s="99">
        <v>4</v>
      </c>
      <c r="B509" s="100" t="s">
        <v>58</v>
      </c>
      <c r="C509" s="100" t="s">
        <v>383</v>
      </c>
      <c r="D509" s="100" t="s">
        <v>100</v>
      </c>
      <c r="E509" s="100" t="s">
        <v>384</v>
      </c>
      <c r="F509" s="100" t="s">
        <v>178</v>
      </c>
      <c r="G509" s="100" t="s">
        <v>746</v>
      </c>
      <c r="H509" s="101">
        <v>2637</v>
      </c>
      <c r="I509" s="99">
        <v>2</v>
      </c>
      <c r="J509" s="102">
        <f>'เลย '!F67</f>
        <v>468693.26</v>
      </c>
      <c r="K509" s="103">
        <f>SUM('เลย '!AM67)</f>
        <v>571363.68999999994</v>
      </c>
      <c r="L509" s="104">
        <f>'เลย '!AN67</f>
        <v>2429133.33</v>
      </c>
      <c r="M509" s="104">
        <f>'เลย '!AO67</f>
        <v>2364245.7800000003</v>
      </c>
      <c r="N509" s="100"/>
      <c r="O509" s="100"/>
      <c r="P509" s="100"/>
      <c r="Q509" s="92">
        <f t="shared" si="17"/>
        <v>64887.549999999814</v>
      </c>
      <c r="R509" s="93">
        <f t="shared" si="18"/>
        <v>921.1730489192264</v>
      </c>
    </row>
    <row r="510" spans="1:18" hidden="1" x14ac:dyDescent="0.55000000000000004">
      <c r="A510" s="99">
        <v>5</v>
      </c>
      <c r="B510" s="100" t="s">
        <v>58</v>
      </c>
      <c r="C510" s="100" t="s">
        <v>383</v>
      </c>
      <c r="D510" s="100" t="s">
        <v>100</v>
      </c>
      <c r="E510" s="100" t="s">
        <v>384</v>
      </c>
      <c r="F510" s="100" t="s">
        <v>178</v>
      </c>
      <c r="G510" s="100" t="s">
        <v>747</v>
      </c>
      <c r="H510" s="101">
        <v>1170</v>
      </c>
      <c r="I510" s="99">
        <v>1</v>
      </c>
      <c r="J510" s="102">
        <f>'เลย '!F68</f>
        <v>294776.7</v>
      </c>
      <c r="K510" s="103">
        <f>SUM('เลย '!AM68)</f>
        <v>329786.58999999997</v>
      </c>
      <c r="L510" s="104">
        <f>'เลย '!AN68</f>
        <v>2365749.5099999998</v>
      </c>
      <c r="M510" s="104">
        <f>'เลย '!AO68</f>
        <v>2594412.8699999996</v>
      </c>
      <c r="N510" s="100"/>
      <c r="O510" s="100"/>
      <c r="P510" s="100"/>
      <c r="Q510" s="92">
        <f t="shared" si="17"/>
        <v>-228663.35999999987</v>
      </c>
      <c r="R510" s="93">
        <f t="shared" si="18"/>
        <v>2022.0081282051281</v>
      </c>
    </row>
    <row r="511" spans="1:18" hidden="1" x14ac:dyDescent="0.55000000000000004">
      <c r="A511" s="99">
        <v>6</v>
      </c>
      <c r="B511" s="100" t="s">
        <v>58</v>
      </c>
      <c r="C511" s="100" t="s">
        <v>383</v>
      </c>
      <c r="D511" s="100" t="s">
        <v>100</v>
      </c>
      <c r="E511" s="100" t="s">
        <v>384</v>
      </c>
      <c r="F511" s="100" t="s">
        <v>178</v>
      </c>
      <c r="G511" s="100" t="s">
        <v>748</v>
      </c>
      <c r="H511" s="101">
        <v>892</v>
      </c>
      <c r="I511" s="99">
        <v>1</v>
      </c>
      <c r="J511" s="102">
        <f>'เลย '!F69</f>
        <v>279809.23</v>
      </c>
      <c r="K511" s="103">
        <f>SUM('เลย '!AM69)</f>
        <v>274969.92</v>
      </c>
      <c r="L511" s="104">
        <f>'เลย '!AN69</f>
        <v>1522272.85</v>
      </c>
      <c r="M511" s="104">
        <f>'เลย '!AO69</f>
        <v>3099154.04</v>
      </c>
      <c r="N511" s="100"/>
      <c r="O511" s="100"/>
      <c r="P511" s="100"/>
      <c r="Q511" s="92">
        <f t="shared" si="17"/>
        <v>-1576881.19</v>
      </c>
      <c r="R511" s="93">
        <f t="shared" si="18"/>
        <v>1706.583912556054</v>
      </c>
    </row>
    <row r="512" spans="1:18" s="111" customFormat="1" hidden="1" x14ac:dyDescent="0.55000000000000004">
      <c r="A512" s="105">
        <v>6</v>
      </c>
      <c r="B512" s="106" t="s">
        <v>58</v>
      </c>
      <c r="C512" s="106"/>
      <c r="D512" s="106"/>
      <c r="E512" s="106" t="s">
        <v>75</v>
      </c>
      <c r="F512" s="106"/>
      <c r="G512" s="106" t="s">
        <v>386</v>
      </c>
      <c r="H512" s="112">
        <f>SUM(H506:H511)</f>
        <v>7335</v>
      </c>
      <c r="I512" s="105"/>
      <c r="J512" s="108">
        <f>SUM(J506:J511)</f>
        <v>2182592.35</v>
      </c>
      <c r="K512" s="108">
        <f>SUM(K506:K511)</f>
        <v>2320831.1</v>
      </c>
      <c r="L512" s="108">
        <f>SUM(L506:L511)</f>
        <v>10913913.029999999</v>
      </c>
      <c r="M512" s="108">
        <f>SUM(M506:M511)</f>
        <v>12711049.949999999</v>
      </c>
      <c r="N512" s="106">
        <v>5</v>
      </c>
      <c r="O512" s="106">
        <v>5</v>
      </c>
      <c r="P512" s="106">
        <f>N512-O512</f>
        <v>0</v>
      </c>
      <c r="Q512" s="109">
        <f t="shared" si="17"/>
        <v>-1797136.92</v>
      </c>
      <c r="R512" s="110">
        <f>L512/H512</f>
        <v>1487.9227034764826</v>
      </c>
    </row>
    <row r="513" spans="1:18" hidden="1" x14ac:dyDescent="0.55000000000000004">
      <c r="A513" s="99">
        <v>1</v>
      </c>
      <c r="B513" s="100" t="s">
        <v>58</v>
      </c>
      <c r="C513" s="100" t="s">
        <v>387</v>
      </c>
      <c r="D513" s="100" t="s">
        <v>107</v>
      </c>
      <c r="E513" s="100" t="s">
        <v>388</v>
      </c>
      <c r="F513" s="100" t="s">
        <v>208</v>
      </c>
      <c r="G513" s="100" t="s">
        <v>389</v>
      </c>
      <c r="H513" s="101"/>
      <c r="I513" s="99"/>
      <c r="J513" s="102"/>
      <c r="K513" s="103"/>
      <c r="L513" s="104"/>
      <c r="M513" s="104"/>
      <c r="N513" s="100"/>
      <c r="O513" s="100"/>
      <c r="P513" s="100"/>
    </row>
    <row r="514" spans="1:18" hidden="1" x14ac:dyDescent="0.55000000000000004">
      <c r="A514" s="99">
        <v>2</v>
      </c>
      <c r="B514" s="100" t="s">
        <v>58</v>
      </c>
      <c r="C514" s="100" t="s">
        <v>387</v>
      </c>
      <c r="D514" s="100" t="s">
        <v>107</v>
      </c>
      <c r="E514" s="100" t="s">
        <v>388</v>
      </c>
      <c r="F514" s="100" t="s">
        <v>178</v>
      </c>
      <c r="G514" s="100" t="s">
        <v>749</v>
      </c>
      <c r="H514" s="101">
        <v>2178</v>
      </c>
      <c r="I514" s="99">
        <v>2</v>
      </c>
      <c r="J514" s="102">
        <f>'เลย '!F70</f>
        <v>173240.53</v>
      </c>
      <c r="K514" s="103">
        <f>SUM('เลย '!AM70)</f>
        <v>425952.2</v>
      </c>
      <c r="L514" s="104">
        <f>'เลย '!AN70</f>
        <v>2659890.67</v>
      </c>
      <c r="M514" s="104">
        <f>'เลย '!AO70</f>
        <v>2609362.3199999998</v>
      </c>
      <c r="N514" s="100"/>
      <c r="O514" s="100"/>
      <c r="P514" s="100"/>
      <c r="Q514" s="92">
        <f t="shared" si="17"/>
        <v>50528.350000000093</v>
      </c>
      <c r="R514" s="93">
        <f t="shared" si="18"/>
        <v>1221.253751147842</v>
      </c>
    </row>
    <row r="515" spans="1:18" hidden="1" x14ac:dyDescent="0.55000000000000004">
      <c r="A515" s="99">
        <v>3</v>
      </c>
      <c r="B515" s="100" t="s">
        <v>58</v>
      </c>
      <c r="C515" s="100" t="s">
        <v>387</v>
      </c>
      <c r="D515" s="100" t="s">
        <v>107</v>
      </c>
      <c r="E515" s="100" t="s">
        <v>388</v>
      </c>
      <c r="F515" s="100" t="s">
        <v>178</v>
      </c>
      <c r="G515" s="100" t="s">
        <v>750</v>
      </c>
      <c r="H515" s="101">
        <v>3937</v>
      </c>
      <c r="I515" s="99">
        <v>3</v>
      </c>
      <c r="J515" s="102">
        <f>'เลย '!F71</f>
        <v>742618.58</v>
      </c>
      <c r="K515" s="103">
        <f>SUM('เลย '!AM71)</f>
        <v>977206.43999999983</v>
      </c>
      <c r="L515" s="104">
        <f>'เลย '!AN71</f>
        <v>4609892.46</v>
      </c>
      <c r="M515" s="104">
        <f>'เลย '!AO71</f>
        <v>4611184.8899999997</v>
      </c>
      <c r="N515" s="100"/>
      <c r="O515" s="100"/>
      <c r="P515" s="100"/>
      <c r="Q515" s="92">
        <f t="shared" si="17"/>
        <v>-1292.429999999702</v>
      </c>
      <c r="R515" s="93">
        <f t="shared" si="18"/>
        <v>1170.9150266700533</v>
      </c>
    </row>
    <row r="516" spans="1:18" hidden="1" x14ac:dyDescent="0.55000000000000004">
      <c r="A516" s="99">
        <v>4</v>
      </c>
      <c r="B516" s="100" t="s">
        <v>58</v>
      </c>
      <c r="C516" s="100" t="s">
        <v>387</v>
      </c>
      <c r="D516" s="100" t="s">
        <v>107</v>
      </c>
      <c r="E516" s="100" t="s">
        <v>388</v>
      </c>
      <c r="F516" s="100" t="s">
        <v>178</v>
      </c>
      <c r="G516" s="100" t="s">
        <v>751</v>
      </c>
      <c r="H516" s="101">
        <v>1575</v>
      </c>
      <c r="I516" s="99">
        <v>2</v>
      </c>
      <c r="J516" s="102">
        <f>'เลย '!F72</f>
        <v>296699.03000000003</v>
      </c>
      <c r="K516" s="103">
        <f>SUM('เลย '!AM72)</f>
        <v>388755.47000000003</v>
      </c>
      <c r="L516" s="104">
        <f>'เลย '!AN72</f>
        <v>2154207.2000000002</v>
      </c>
      <c r="M516" s="104">
        <f>'เลย '!AO72</f>
        <v>2046414.94</v>
      </c>
      <c r="N516" s="100"/>
      <c r="O516" s="100"/>
      <c r="P516" s="100"/>
      <c r="Q516" s="92">
        <f t="shared" si="17"/>
        <v>107792.26000000024</v>
      </c>
      <c r="R516" s="93">
        <f t="shared" si="18"/>
        <v>1367.7506031746034</v>
      </c>
    </row>
    <row r="517" spans="1:18" hidden="1" x14ac:dyDescent="0.55000000000000004">
      <c r="A517" s="99">
        <v>5</v>
      </c>
      <c r="B517" s="100" t="s">
        <v>58</v>
      </c>
      <c r="C517" s="100" t="s">
        <v>387</v>
      </c>
      <c r="D517" s="100" t="s">
        <v>107</v>
      </c>
      <c r="E517" s="100" t="s">
        <v>388</v>
      </c>
      <c r="F517" s="100" t="s">
        <v>178</v>
      </c>
      <c r="G517" s="100" t="s">
        <v>752</v>
      </c>
      <c r="H517" s="101">
        <v>1425</v>
      </c>
      <c r="I517" s="99">
        <v>1</v>
      </c>
      <c r="J517" s="102">
        <f>'เลย '!F73</f>
        <v>142001.62</v>
      </c>
      <c r="K517" s="103">
        <f>SUM('เลย '!AM73)</f>
        <v>134636.78999999998</v>
      </c>
      <c r="L517" s="104">
        <f>'เลย '!AN73</f>
        <v>2465891.5099999998</v>
      </c>
      <c r="M517" s="104">
        <f>'เลย '!AO73</f>
        <v>2613252.15</v>
      </c>
      <c r="N517" s="100"/>
      <c r="O517" s="100"/>
      <c r="P517" s="100"/>
      <c r="Q517" s="92">
        <f t="shared" si="17"/>
        <v>-147360.64000000013</v>
      </c>
      <c r="R517" s="93">
        <f t="shared" si="18"/>
        <v>1730.4501824561403</v>
      </c>
    </row>
    <row r="518" spans="1:18" hidden="1" x14ac:dyDescent="0.55000000000000004">
      <c r="A518" s="99">
        <v>6</v>
      </c>
      <c r="B518" s="100" t="s">
        <v>58</v>
      </c>
      <c r="C518" s="100" t="s">
        <v>387</v>
      </c>
      <c r="D518" s="100" t="s">
        <v>107</v>
      </c>
      <c r="E518" s="100" t="s">
        <v>388</v>
      </c>
      <c r="F518" s="100" t="s">
        <v>178</v>
      </c>
      <c r="G518" s="100" t="s">
        <v>753</v>
      </c>
      <c r="H518" s="101">
        <v>1893</v>
      </c>
      <c r="I518" s="99">
        <v>2</v>
      </c>
      <c r="J518" s="102">
        <f>'เลย '!F74</f>
        <v>113215.44</v>
      </c>
      <c r="K518" s="103">
        <f>SUM('เลย '!AM74)</f>
        <v>236103.05</v>
      </c>
      <c r="L518" s="104">
        <f>'เลย '!AN74</f>
        <v>2353496</v>
      </c>
      <c r="M518" s="104">
        <f>'เลย '!AO74</f>
        <v>2322675.1500000004</v>
      </c>
      <c r="N518" s="100"/>
      <c r="O518" s="100"/>
      <c r="P518" s="100"/>
      <c r="Q518" s="92">
        <f t="shared" si="17"/>
        <v>30820.849999999627</v>
      </c>
      <c r="R518" s="93">
        <f t="shared" si="18"/>
        <v>1243.2625462229266</v>
      </c>
    </row>
    <row r="519" spans="1:18" hidden="1" x14ac:dyDescent="0.55000000000000004">
      <c r="A519" s="99">
        <v>7</v>
      </c>
      <c r="B519" s="100" t="s">
        <v>58</v>
      </c>
      <c r="C519" s="100" t="s">
        <v>387</v>
      </c>
      <c r="D519" s="100" t="s">
        <v>107</v>
      </c>
      <c r="E519" s="100" t="s">
        <v>388</v>
      </c>
      <c r="F519" s="100" t="s">
        <v>178</v>
      </c>
      <c r="G519" s="100" t="s">
        <v>754</v>
      </c>
      <c r="H519" s="101">
        <v>2527</v>
      </c>
      <c r="I519" s="99">
        <v>2</v>
      </c>
      <c r="J519" s="102">
        <f>'เลย '!F75</f>
        <v>496509.31</v>
      </c>
      <c r="K519" s="103">
        <f>SUM('เลย '!AM75)</f>
        <v>920365.10000000009</v>
      </c>
      <c r="L519" s="104">
        <f>'เลย '!AN75</f>
        <v>3567739.3</v>
      </c>
      <c r="M519" s="104">
        <f>'เลย '!AO75</f>
        <v>2913776.16</v>
      </c>
      <c r="N519" s="100"/>
      <c r="O519" s="100"/>
      <c r="P519" s="100"/>
      <c r="Q519" s="92">
        <f t="shared" ref="Q519:Q582" si="19">L519-M519</f>
        <v>653963.13999999966</v>
      </c>
      <c r="R519" s="93">
        <f t="shared" ref="R519:R581" si="20">L519/H519</f>
        <v>1411.84776414721</v>
      </c>
    </row>
    <row r="520" spans="1:18" s="111" customFormat="1" hidden="1" x14ac:dyDescent="0.55000000000000004">
      <c r="A520" s="105">
        <v>7</v>
      </c>
      <c r="B520" s="106" t="s">
        <v>58</v>
      </c>
      <c r="C520" s="106"/>
      <c r="D520" s="106"/>
      <c r="E520" s="106" t="s">
        <v>75</v>
      </c>
      <c r="F520" s="106"/>
      <c r="G520" s="106" t="s">
        <v>390</v>
      </c>
      <c r="H520" s="112">
        <f>SUM(H513:H519)</f>
        <v>13535</v>
      </c>
      <c r="I520" s="105"/>
      <c r="J520" s="108">
        <f>SUM(J513:J519)</f>
        <v>1964284.5100000002</v>
      </c>
      <c r="K520" s="108">
        <f>SUM(K513:K519)</f>
        <v>3083019.05</v>
      </c>
      <c r="L520" s="108">
        <f>SUM(L513:L519)</f>
        <v>17811117.140000001</v>
      </c>
      <c r="M520" s="108">
        <f>SUM(M513:M519)</f>
        <v>17116665.609999999</v>
      </c>
      <c r="N520" s="106">
        <v>6</v>
      </c>
      <c r="O520" s="106">
        <v>6</v>
      </c>
      <c r="P520" s="106">
        <f>N520-O520</f>
        <v>0</v>
      </c>
      <c r="Q520" s="109">
        <f t="shared" si="19"/>
        <v>694451.53000000119</v>
      </c>
      <c r="R520" s="110">
        <f>L520/H520</f>
        <v>1315.930339120798</v>
      </c>
    </row>
    <row r="521" spans="1:18" hidden="1" x14ac:dyDescent="0.55000000000000004">
      <c r="A521" s="99">
        <v>1</v>
      </c>
      <c r="B521" s="100" t="s">
        <v>58</v>
      </c>
      <c r="C521" s="100" t="s">
        <v>391</v>
      </c>
      <c r="D521" s="100" t="s">
        <v>114</v>
      </c>
      <c r="E521" s="100" t="s">
        <v>392</v>
      </c>
      <c r="F521" s="100" t="s">
        <v>208</v>
      </c>
      <c r="G521" s="100" t="s">
        <v>393</v>
      </c>
      <c r="H521" s="101"/>
      <c r="I521" s="99"/>
      <c r="J521" s="102"/>
      <c r="K521" s="103"/>
      <c r="L521" s="104"/>
      <c r="M521" s="104"/>
      <c r="N521" s="100"/>
      <c r="O521" s="100"/>
      <c r="P521" s="100"/>
    </row>
    <row r="522" spans="1:18" hidden="1" x14ac:dyDescent="0.55000000000000004">
      <c r="A522" s="99">
        <v>2</v>
      </c>
      <c r="B522" s="100" t="s">
        <v>58</v>
      </c>
      <c r="C522" s="100" t="s">
        <v>391</v>
      </c>
      <c r="D522" s="100" t="s">
        <v>114</v>
      </c>
      <c r="E522" s="100" t="s">
        <v>392</v>
      </c>
      <c r="F522" s="100" t="s">
        <v>178</v>
      </c>
      <c r="G522" s="100" t="s">
        <v>755</v>
      </c>
      <c r="H522" s="101">
        <v>1798</v>
      </c>
      <c r="I522" s="99">
        <v>2</v>
      </c>
      <c r="J522" s="102">
        <f>'เลย '!F76</f>
        <v>280548.84999999998</v>
      </c>
      <c r="K522" s="103">
        <f>SUM('เลย '!AM76)</f>
        <v>171845.68</v>
      </c>
      <c r="L522" s="104">
        <f>'เลย '!AN76</f>
        <v>1607945.5</v>
      </c>
      <c r="M522" s="104">
        <f>'เลย '!AO76</f>
        <v>1667962.38</v>
      </c>
      <c r="N522" s="100"/>
      <c r="O522" s="100"/>
      <c r="P522" s="100"/>
      <c r="Q522" s="92">
        <f t="shared" si="19"/>
        <v>-60016.879999999888</v>
      </c>
      <c r="R522" s="93">
        <f t="shared" si="20"/>
        <v>894.29671857619576</v>
      </c>
    </row>
    <row r="523" spans="1:18" hidden="1" x14ac:dyDescent="0.55000000000000004">
      <c r="A523" s="99">
        <v>3</v>
      </c>
      <c r="B523" s="100" t="s">
        <v>58</v>
      </c>
      <c r="C523" s="100" t="s">
        <v>391</v>
      </c>
      <c r="D523" s="100" t="s">
        <v>114</v>
      </c>
      <c r="E523" s="100" t="s">
        <v>392</v>
      </c>
      <c r="F523" s="100" t="s">
        <v>178</v>
      </c>
      <c r="G523" s="100" t="s">
        <v>756</v>
      </c>
      <c r="H523" s="101">
        <v>2341</v>
      </c>
      <c r="I523" s="99">
        <v>2</v>
      </c>
      <c r="J523" s="102">
        <f>'เลย '!F77</f>
        <v>221401.68</v>
      </c>
      <c r="K523" s="103">
        <f>SUM('เลย '!AM77)</f>
        <v>213707.33</v>
      </c>
      <c r="L523" s="104">
        <f>'เลย '!AN77</f>
        <v>3044234.15</v>
      </c>
      <c r="M523" s="104">
        <f>'เลย '!AO77</f>
        <v>3173583.96</v>
      </c>
      <c r="N523" s="100"/>
      <c r="O523" s="100"/>
      <c r="P523" s="100"/>
      <c r="Q523" s="92">
        <f t="shared" si="19"/>
        <v>-129349.81000000006</v>
      </c>
      <c r="R523" s="93">
        <f t="shared" si="20"/>
        <v>1300.3990388722768</v>
      </c>
    </row>
    <row r="524" spans="1:18" hidden="1" x14ac:dyDescent="0.55000000000000004">
      <c r="A524" s="99">
        <v>4</v>
      </c>
      <c r="B524" s="100" t="s">
        <v>58</v>
      </c>
      <c r="C524" s="100" t="s">
        <v>391</v>
      </c>
      <c r="D524" s="100" t="s">
        <v>114</v>
      </c>
      <c r="E524" s="100" t="s">
        <v>392</v>
      </c>
      <c r="F524" s="100" t="s">
        <v>178</v>
      </c>
      <c r="G524" s="100" t="s">
        <v>757</v>
      </c>
      <c r="H524" s="101">
        <v>2890</v>
      </c>
      <c r="I524" s="99">
        <v>2</v>
      </c>
      <c r="J524" s="102">
        <f>'เลย '!F78</f>
        <v>220090.54</v>
      </c>
      <c r="K524" s="103">
        <f>SUM('เลย '!AM78)</f>
        <v>109343.42000000001</v>
      </c>
      <c r="L524" s="104">
        <f>'เลย '!AN78</f>
        <v>1580185.6700000002</v>
      </c>
      <c r="M524" s="104">
        <f>'เลย '!AO78</f>
        <v>1861845.52</v>
      </c>
      <c r="N524" s="100"/>
      <c r="O524" s="100"/>
      <c r="P524" s="100"/>
      <c r="Q524" s="92">
        <f t="shared" si="19"/>
        <v>-281659.84999999986</v>
      </c>
      <c r="R524" s="93">
        <f t="shared" si="20"/>
        <v>546.77704844290668</v>
      </c>
    </row>
    <row r="525" spans="1:18" hidden="1" x14ac:dyDescent="0.55000000000000004">
      <c r="A525" s="99">
        <v>5</v>
      </c>
      <c r="B525" s="100" t="s">
        <v>58</v>
      </c>
      <c r="C525" s="100" t="s">
        <v>391</v>
      </c>
      <c r="D525" s="100" t="s">
        <v>114</v>
      </c>
      <c r="E525" s="100" t="s">
        <v>392</v>
      </c>
      <c r="F525" s="100" t="s">
        <v>178</v>
      </c>
      <c r="G525" s="100" t="s">
        <v>758</v>
      </c>
      <c r="H525" s="101">
        <v>2426</v>
      </c>
      <c r="I525" s="99">
        <v>2</v>
      </c>
      <c r="J525" s="102">
        <f>'เลย '!F79</f>
        <v>573723.31999999995</v>
      </c>
      <c r="K525" s="103">
        <f>SUM('เลย '!AM79)</f>
        <v>616602.73</v>
      </c>
      <c r="L525" s="104">
        <f>'เลย '!AN79</f>
        <v>2282317.83</v>
      </c>
      <c r="M525" s="104">
        <f>'เลย '!AO79</f>
        <v>2157965.4000000004</v>
      </c>
      <c r="N525" s="100"/>
      <c r="O525" s="100"/>
      <c r="P525" s="100"/>
      <c r="Q525" s="92">
        <f t="shared" si="19"/>
        <v>124352.4299999997</v>
      </c>
      <c r="R525" s="93">
        <f t="shared" si="20"/>
        <v>940.77404369332237</v>
      </c>
    </row>
    <row r="526" spans="1:18" hidden="1" x14ac:dyDescent="0.55000000000000004">
      <c r="A526" s="99">
        <v>6</v>
      </c>
      <c r="B526" s="100" t="s">
        <v>58</v>
      </c>
      <c r="C526" s="100" t="s">
        <v>391</v>
      </c>
      <c r="D526" s="100" t="s">
        <v>114</v>
      </c>
      <c r="E526" s="100" t="s">
        <v>392</v>
      </c>
      <c r="F526" s="100" t="s">
        <v>178</v>
      </c>
      <c r="G526" s="100" t="s">
        <v>759</v>
      </c>
      <c r="H526" s="101">
        <v>4213</v>
      </c>
      <c r="I526" s="99">
        <v>3</v>
      </c>
      <c r="J526" s="102">
        <f>'เลย '!F80</f>
        <v>754735.72</v>
      </c>
      <c r="K526" s="103">
        <f>SUM('เลย '!AM80)</f>
        <v>798264.45</v>
      </c>
      <c r="L526" s="104">
        <f>'เลย '!AN80</f>
        <v>968243.92999999993</v>
      </c>
      <c r="M526" s="104">
        <f>'เลย '!AO80</f>
        <v>1029738.21</v>
      </c>
      <c r="N526" s="100"/>
      <c r="O526" s="100"/>
      <c r="P526" s="100"/>
      <c r="Q526" s="92">
        <f t="shared" si="19"/>
        <v>-61494.280000000028</v>
      </c>
      <c r="R526" s="93">
        <f t="shared" si="20"/>
        <v>229.82291241395677</v>
      </c>
    </row>
    <row r="527" spans="1:18" hidden="1" x14ac:dyDescent="0.55000000000000004">
      <c r="A527" s="99">
        <v>7</v>
      </c>
      <c r="B527" s="100" t="s">
        <v>58</v>
      </c>
      <c r="C527" s="100" t="s">
        <v>391</v>
      </c>
      <c r="D527" s="100" t="s">
        <v>114</v>
      </c>
      <c r="E527" s="100" t="s">
        <v>392</v>
      </c>
      <c r="F527" s="100" t="s">
        <v>178</v>
      </c>
      <c r="G527" s="100" t="s">
        <v>760</v>
      </c>
      <c r="H527" s="101">
        <v>2664</v>
      </c>
      <c r="I527" s="99">
        <v>2</v>
      </c>
      <c r="J527" s="102">
        <f>'เลย '!F81</f>
        <v>606878.89</v>
      </c>
      <c r="K527" s="103">
        <f>SUM('เลย '!AM81)</f>
        <v>510058.94</v>
      </c>
      <c r="L527" s="104">
        <f>'เลย '!AN81</f>
        <v>1450814.7</v>
      </c>
      <c r="M527" s="104">
        <f>'เลย '!AO81</f>
        <v>1426963.68</v>
      </c>
      <c r="N527" s="100"/>
      <c r="O527" s="100"/>
      <c r="P527" s="100"/>
      <c r="Q527" s="92">
        <f t="shared" si="19"/>
        <v>23851.020000000019</v>
      </c>
      <c r="R527" s="93">
        <f t="shared" si="20"/>
        <v>544.60011261261263</v>
      </c>
    </row>
    <row r="528" spans="1:18" hidden="1" x14ac:dyDescent="0.55000000000000004">
      <c r="A528" s="99">
        <v>8</v>
      </c>
      <c r="B528" s="100" t="s">
        <v>58</v>
      </c>
      <c r="C528" s="100" t="s">
        <v>391</v>
      </c>
      <c r="D528" s="100" t="s">
        <v>114</v>
      </c>
      <c r="E528" s="100" t="s">
        <v>392</v>
      </c>
      <c r="F528" s="100" t="s">
        <v>178</v>
      </c>
      <c r="G528" s="100" t="s">
        <v>761</v>
      </c>
      <c r="H528" s="101">
        <v>642</v>
      </c>
      <c r="I528" s="99">
        <v>1</v>
      </c>
      <c r="J528" s="102">
        <f>'เลย '!F82</f>
        <v>123494.48</v>
      </c>
      <c r="K528" s="103">
        <f>SUM('เลย '!AM82)</f>
        <v>89710.87</v>
      </c>
      <c r="L528" s="104">
        <f>'เลย '!AN82</f>
        <v>1447192.51</v>
      </c>
      <c r="M528" s="104">
        <f>'เลย '!AO82</f>
        <v>1610544.41</v>
      </c>
      <c r="N528" s="100"/>
      <c r="O528" s="100"/>
      <c r="P528" s="100"/>
      <c r="Q528" s="92">
        <f t="shared" si="19"/>
        <v>-163351.89999999991</v>
      </c>
      <c r="R528" s="93">
        <f t="shared" si="20"/>
        <v>2254.1939408099688</v>
      </c>
    </row>
    <row r="529" spans="1:18" hidden="1" x14ac:dyDescent="0.55000000000000004">
      <c r="A529" s="99">
        <v>9</v>
      </c>
      <c r="B529" s="100" t="s">
        <v>58</v>
      </c>
      <c r="C529" s="100" t="s">
        <v>391</v>
      </c>
      <c r="D529" s="100" t="s">
        <v>114</v>
      </c>
      <c r="E529" s="100" t="s">
        <v>392</v>
      </c>
      <c r="F529" s="100" t="s">
        <v>178</v>
      </c>
      <c r="G529" s="100" t="s">
        <v>762</v>
      </c>
      <c r="H529" s="101">
        <v>701</v>
      </c>
      <c r="I529" s="99">
        <v>1</v>
      </c>
      <c r="J529" s="102">
        <f>'เลย '!F83</f>
        <v>430873.22</v>
      </c>
      <c r="K529" s="103">
        <f>SUM('เลย '!AM83)</f>
        <v>410743.67</v>
      </c>
      <c r="L529" s="104">
        <f>'เลย '!AN83</f>
        <v>1527118.04</v>
      </c>
      <c r="M529" s="104">
        <f>'เลย '!AO83</f>
        <v>1518541.58</v>
      </c>
      <c r="N529" s="100"/>
      <c r="O529" s="100"/>
      <c r="P529" s="100"/>
      <c r="Q529" s="92">
        <f t="shared" si="19"/>
        <v>8576.4599999999627</v>
      </c>
      <c r="R529" s="93">
        <f t="shared" si="20"/>
        <v>2178.4850784593436</v>
      </c>
    </row>
    <row r="530" spans="1:18" hidden="1" x14ac:dyDescent="0.55000000000000004">
      <c r="A530" s="99">
        <v>10</v>
      </c>
      <c r="B530" s="100" t="s">
        <v>58</v>
      </c>
      <c r="C530" s="100" t="s">
        <v>391</v>
      </c>
      <c r="D530" s="100" t="s">
        <v>114</v>
      </c>
      <c r="E530" s="100" t="s">
        <v>392</v>
      </c>
      <c r="F530" s="100" t="s">
        <v>178</v>
      </c>
      <c r="G530" s="100" t="s">
        <v>763</v>
      </c>
      <c r="H530" s="101">
        <v>803</v>
      </c>
      <c r="I530" s="99">
        <v>1</v>
      </c>
      <c r="J530" s="102">
        <f>'เลย '!F84</f>
        <v>395620.04</v>
      </c>
      <c r="K530" s="103">
        <f>SUM('เลย '!AM84)</f>
        <v>360141.18</v>
      </c>
      <c r="L530" s="104">
        <f>'เลย '!AN84</f>
        <v>1660500.02</v>
      </c>
      <c r="M530" s="104">
        <f>'เลย '!AO84</f>
        <v>1720893.8800000001</v>
      </c>
      <c r="N530" s="100"/>
      <c r="O530" s="100"/>
      <c r="P530" s="100"/>
      <c r="Q530" s="92">
        <f t="shared" si="19"/>
        <v>-60393.860000000102</v>
      </c>
      <c r="R530" s="93">
        <f t="shared" si="20"/>
        <v>2067.8705105853051</v>
      </c>
    </row>
    <row r="531" spans="1:18" s="111" customFormat="1" hidden="1" x14ac:dyDescent="0.55000000000000004">
      <c r="A531" s="105">
        <v>8</v>
      </c>
      <c r="B531" s="106" t="s">
        <v>58</v>
      </c>
      <c r="C531" s="106"/>
      <c r="D531" s="106"/>
      <c r="E531" s="106" t="s">
        <v>75</v>
      </c>
      <c r="F531" s="106"/>
      <c r="G531" s="106" t="s">
        <v>394</v>
      </c>
      <c r="H531" s="112">
        <f>SUM(H522:H530)</f>
        <v>18478</v>
      </c>
      <c r="I531" s="105"/>
      <c r="J531" s="108">
        <f>SUM(J521:J530)</f>
        <v>3607366.74</v>
      </c>
      <c r="K531" s="108">
        <f>SUM(K521:K530)</f>
        <v>3280418.2700000005</v>
      </c>
      <c r="L531" s="108">
        <f>SUM(L521:L530)</f>
        <v>15568552.349999998</v>
      </c>
      <c r="M531" s="108">
        <f>SUM(M521:M530)</f>
        <v>16168039.02</v>
      </c>
      <c r="N531" s="106">
        <v>9</v>
      </c>
      <c r="O531" s="106">
        <v>9</v>
      </c>
      <c r="P531" s="106">
        <f>N531-O531</f>
        <v>0</v>
      </c>
      <c r="Q531" s="109">
        <f t="shared" si="19"/>
        <v>-599486.67000000179</v>
      </c>
      <c r="R531" s="110">
        <f>L531/H531</f>
        <v>842.54531605152056</v>
      </c>
    </row>
    <row r="532" spans="1:18" hidden="1" x14ac:dyDescent="0.55000000000000004">
      <c r="A532" s="99">
        <v>1</v>
      </c>
      <c r="B532" s="100" t="s">
        <v>58</v>
      </c>
      <c r="C532" s="100" t="s">
        <v>395</v>
      </c>
      <c r="D532" s="100" t="s">
        <v>121</v>
      </c>
      <c r="E532" s="100" t="s">
        <v>396</v>
      </c>
      <c r="F532" s="100" t="s">
        <v>208</v>
      </c>
      <c r="G532" s="100" t="s">
        <v>397</v>
      </c>
      <c r="H532" s="101"/>
      <c r="I532" s="99"/>
      <c r="J532" s="102"/>
      <c r="K532" s="103"/>
      <c r="L532" s="104"/>
      <c r="M532" s="104"/>
      <c r="N532" s="100"/>
      <c r="O532" s="100"/>
      <c r="P532" s="100"/>
    </row>
    <row r="533" spans="1:18" hidden="1" x14ac:dyDescent="0.55000000000000004">
      <c r="A533" s="99">
        <v>2</v>
      </c>
      <c r="B533" s="100" t="s">
        <v>58</v>
      </c>
      <c r="C533" s="100" t="s">
        <v>395</v>
      </c>
      <c r="D533" s="100" t="s">
        <v>121</v>
      </c>
      <c r="E533" s="100" t="s">
        <v>396</v>
      </c>
      <c r="F533" s="100" t="s">
        <v>178</v>
      </c>
      <c r="G533" s="100" t="s">
        <v>764</v>
      </c>
      <c r="H533" s="101">
        <v>3708</v>
      </c>
      <c r="I533" s="99">
        <v>3</v>
      </c>
      <c r="J533" s="102">
        <f>'เลย '!F85</f>
        <v>355082.87</v>
      </c>
      <c r="K533" s="103">
        <f>SUM('เลย '!AM85)</f>
        <v>425185.77</v>
      </c>
      <c r="L533" s="104">
        <f>'เลย '!AN85</f>
        <v>2778735.96</v>
      </c>
      <c r="M533" s="104">
        <f>'เลย '!AO85</f>
        <v>2527113.6</v>
      </c>
      <c r="N533" s="100"/>
      <c r="O533" s="100"/>
      <c r="P533" s="100"/>
      <c r="Q533" s="92">
        <f t="shared" si="19"/>
        <v>251622.35999999987</v>
      </c>
      <c r="R533" s="93">
        <f t="shared" si="20"/>
        <v>749.38941747572812</v>
      </c>
    </row>
    <row r="534" spans="1:18" hidden="1" x14ac:dyDescent="0.55000000000000004">
      <c r="A534" s="99">
        <v>3</v>
      </c>
      <c r="B534" s="100" t="s">
        <v>58</v>
      </c>
      <c r="C534" s="100" t="s">
        <v>395</v>
      </c>
      <c r="D534" s="100" t="s">
        <v>121</v>
      </c>
      <c r="E534" s="100" t="s">
        <v>396</v>
      </c>
      <c r="F534" s="100" t="s">
        <v>178</v>
      </c>
      <c r="G534" s="100" t="s">
        <v>765</v>
      </c>
      <c r="H534" s="101">
        <v>7673</v>
      </c>
      <c r="I534" s="99">
        <v>5</v>
      </c>
      <c r="J534" s="102">
        <f>'เลย '!F86</f>
        <v>632481.56999999995</v>
      </c>
      <c r="K534" s="103">
        <f>SUM('เลย '!AM86)</f>
        <v>533339.05999999994</v>
      </c>
      <c r="L534" s="104">
        <f>'เลย '!AN86</f>
        <v>3410564.02</v>
      </c>
      <c r="M534" s="104">
        <f>'เลย '!AO86</f>
        <v>3661739.6999999997</v>
      </c>
      <c r="N534" s="100"/>
      <c r="O534" s="100"/>
      <c r="P534" s="100"/>
      <c r="Q534" s="92">
        <f t="shared" si="19"/>
        <v>-251175.6799999997</v>
      </c>
      <c r="R534" s="93">
        <f t="shared" si="20"/>
        <v>444.48898996481171</v>
      </c>
    </row>
    <row r="535" spans="1:18" hidden="1" x14ac:dyDescent="0.55000000000000004">
      <c r="A535" s="99">
        <v>4</v>
      </c>
      <c r="B535" s="100" t="s">
        <v>58</v>
      </c>
      <c r="C535" s="100" t="s">
        <v>395</v>
      </c>
      <c r="D535" s="100" t="s">
        <v>121</v>
      </c>
      <c r="E535" s="100" t="s">
        <v>396</v>
      </c>
      <c r="F535" s="100" t="s">
        <v>178</v>
      </c>
      <c r="G535" s="100" t="s">
        <v>766</v>
      </c>
      <c r="H535" s="101">
        <v>6916</v>
      </c>
      <c r="I535" s="99">
        <v>5</v>
      </c>
      <c r="J535" s="102">
        <f>'เลย '!F87</f>
        <v>1448637.47</v>
      </c>
      <c r="K535" s="103">
        <f>SUM('เลย '!AM87)</f>
        <v>1576277.31</v>
      </c>
      <c r="L535" s="104">
        <f>'เลย '!AN87</f>
        <v>6906195.1500000004</v>
      </c>
      <c r="M535" s="104">
        <f>'เลย '!AO87</f>
        <v>6116590.6599999992</v>
      </c>
      <c r="N535" s="100"/>
      <c r="O535" s="100"/>
      <c r="P535" s="100"/>
      <c r="Q535" s="92">
        <f t="shared" si="19"/>
        <v>789604.49000000115</v>
      </c>
      <c r="R535" s="93">
        <f t="shared" si="20"/>
        <v>998.58229467900526</v>
      </c>
    </row>
    <row r="536" spans="1:18" hidden="1" x14ac:dyDescent="0.55000000000000004">
      <c r="A536" s="99">
        <v>5</v>
      </c>
      <c r="B536" s="100" t="s">
        <v>58</v>
      </c>
      <c r="C536" s="100" t="s">
        <v>395</v>
      </c>
      <c r="D536" s="100" t="s">
        <v>121</v>
      </c>
      <c r="E536" s="100" t="s">
        <v>396</v>
      </c>
      <c r="F536" s="100" t="s">
        <v>178</v>
      </c>
      <c r="G536" s="100" t="s">
        <v>767</v>
      </c>
      <c r="H536" s="101">
        <v>4950</v>
      </c>
      <c r="I536" s="99">
        <v>4</v>
      </c>
      <c r="J536" s="102">
        <f>'เลย '!F88</f>
        <v>580092.30000000005</v>
      </c>
      <c r="K536" s="103">
        <f>SUM('เลย '!AM88)</f>
        <v>402326.82000000007</v>
      </c>
      <c r="L536" s="104">
        <f>'เลย '!AN88</f>
        <v>3341713.59</v>
      </c>
      <c r="M536" s="104">
        <f>'เลย '!AO88</f>
        <v>3557707.27</v>
      </c>
      <c r="N536" s="100"/>
      <c r="O536" s="100"/>
      <c r="P536" s="100"/>
      <c r="Q536" s="92">
        <f t="shared" si="19"/>
        <v>-215993.68000000017</v>
      </c>
      <c r="R536" s="93">
        <f t="shared" si="20"/>
        <v>675.09365454545457</v>
      </c>
    </row>
    <row r="537" spans="1:18" hidden="1" x14ac:dyDescent="0.55000000000000004">
      <c r="A537" s="99">
        <v>6</v>
      </c>
      <c r="B537" s="100" t="s">
        <v>58</v>
      </c>
      <c r="C537" s="100" t="s">
        <v>395</v>
      </c>
      <c r="D537" s="100" t="s">
        <v>121</v>
      </c>
      <c r="E537" s="100" t="s">
        <v>396</v>
      </c>
      <c r="F537" s="100" t="s">
        <v>178</v>
      </c>
      <c r="G537" s="100" t="s">
        <v>768</v>
      </c>
      <c r="H537" s="101">
        <v>3876</v>
      </c>
      <c r="I537" s="99">
        <v>3</v>
      </c>
      <c r="J537" s="102">
        <f>'เลย '!F89</f>
        <v>455123.96</v>
      </c>
      <c r="K537" s="103">
        <f>SUM('เลย '!AM89)</f>
        <v>866430.27</v>
      </c>
      <c r="L537" s="104">
        <f>'เลย '!AN89</f>
        <v>2659492.37</v>
      </c>
      <c r="M537" s="104">
        <f>'เลย '!AO89</f>
        <v>2523863.98</v>
      </c>
      <c r="N537" s="100"/>
      <c r="O537" s="100"/>
      <c r="P537" s="100"/>
      <c r="Q537" s="92">
        <f t="shared" si="19"/>
        <v>135628.39000000013</v>
      </c>
      <c r="R537" s="93">
        <f t="shared" si="20"/>
        <v>686.14354231166158</v>
      </c>
    </row>
    <row r="538" spans="1:18" hidden="1" x14ac:dyDescent="0.55000000000000004">
      <c r="A538" s="99">
        <v>7</v>
      </c>
      <c r="B538" s="100" t="s">
        <v>58</v>
      </c>
      <c r="C538" s="100" t="s">
        <v>395</v>
      </c>
      <c r="D538" s="100" t="s">
        <v>121</v>
      </c>
      <c r="E538" s="100" t="s">
        <v>396</v>
      </c>
      <c r="F538" s="100" t="s">
        <v>178</v>
      </c>
      <c r="G538" s="100" t="s">
        <v>769</v>
      </c>
      <c r="H538" s="101">
        <v>1854</v>
      </c>
      <c r="I538" s="99">
        <v>2</v>
      </c>
      <c r="J538" s="102">
        <f>'เลย '!F90</f>
        <v>220257.19</v>
      </c>
      <c r="K538" s="103">
        <f>SUM('เลย '!AM90)</f>
        <v>96338.729999999981</v>
      </c>
      <c r="L538" s="104">
        <f>'เลย '!AN90</f>
        <v>1571132.05</v>
      </c>
      <c r="M538" s="104">
        <f>'เลย '!AO90</f>
        <v>1451227.57</v>
      </c>
      <c r="N538" s="100"/>
      <c r="O538" s="100"/>
      <c r="P538" s="100"/>
      <c r="Q538" s="92">
        <f t="shared" si="19"/>
        <v>119904.47999999998</v>
      </c>
      <c r="R538" s="93">
        <f t="shared" si="20"/>
        <v>847.42829018338728</v>
      </c>
    </row>
    <row r="539" spans="1:18" hidden="1" x14ac:dyDescent="0.55000000000000004">
      <c r="A539" s="99">
        <v>8</v>
      </c>
      <c r="B539" s="100" t="s">
        <v>58</v>
      </c>
      <c r="C539" s="100" t="s">
        <v>395</v>
      </c>
      <c r="D539" s="100" t="s">
        <v>121</v>
      </c>
      <c r="E539" s="100" t="s">
        <v>396</v>
      </c>
      <c r="F539" s="100" t="s">
        <v>178</v>
      </c>
      <c r="G539" s="100" t="s">
        <v>770</v>
      </c>
      <c r="H539" s="101">
        <v>6037</v>
      </c>
      <c r="I539" s="99">
        <v>5</v>
      </c>
      <c r="J539" s="102">
        <f>'เลย '!F91</f>
        <v>502399.87</v>
      </c>
      <c r="K539" s="103">
        <f>SUM('เลย '!AM91)</f>
        <v>497587.95999999996</v>
      </c>
      <c r="L539" s="104">
        <f>'เลย '!AN91</f>
        <v>4212120.05</v>
      </c>
      <c r="M539" s="104">
        <f>'เลย '!AO91</f>
        <v>4124658.23</v>
      </c>
      <c r="N539" s="100"/>
      <c r="O539" s="100"/>
      <c r="P539" s="100"/>
      <c r="Q539" s="92">
        <f t="shared" si="19"/>
        <v>87461.819999999832</v>
      </c>
      <c r="R539" s="93">
        <f t="shared" si="20"/>
        <v>697.71741759151894</v>
      </c>
    </row>
    <row r="540" spans="1:18" hidden="1" x14ac:dyDescent="0.55000000000000004">
      <c r="A540" s="99">
        <v>9</v>
      </c>
      <c r="B540" s="100" t="s">
        <v>58</v>
      </c>
      <c r="C540" s="100" t="s">
        <v>395</v>
      </c>
      <c r="D540" s="100" t="s">
        <v>121</v>
      </c>
      <c r="E540" s="100" t="s">
        <v>396</v>
      </c>
      <c r="F540" s="100" t="s">
        <v>178</v>
      </c>
      <c r="G540" s="100" t="s">
        <v>771</v>
      </c>
      <c r="H540" s="101">
        <v>1678</v>
      </c>
      <c r="I540" s="99">
        <v>2</v>
      </c>
      <c r="J540" s="102">
        <f>'เลย '!F92</f>
        <v>338589.12</v>
      </c>
      <c r="K540" s="103">
        <f>SUM('เลย '!AM92)</f>
        <v>166748.9</v>
      </c>
      <c r="L540" s="104">
        <f>'เลย '!AN92</f>
        <v>2211183.5</v>
      </c>
      <c r="M540" s="104">
        <f>'เลย '!AO92</f>
        <v>2297844.2799999998</v>
      </c>
      <c r="N540" s="100"/>
      <c r="O540" s="100"/>
      <c r="P540" s="100"/>
      <c r="Q540" s="92">
        <f t="shared" si="19"/>
        <v>-86660.779999999795</v>
      </c>
      <c r="R540" s="93">
        <f t="shared" si="20"/>
        <v>1317.7494040524434</v>
      </c>
    </row>
    <row r="541" spans="1:18" hidden="1" x14ac:dyDescent="0.55000000000000004">
      <c r="A541" s="99">
        <v>10</v>
      </c>
      <c r="B541" s="100" t="s">
        <v>58</v>
      </c>
      <c r="C541" s="100" t="s">
        <v>395</v>
      </c>
      <c r="D541" s="100" t="s">
        <v>121</v>
      </c>
      <c r="E541" s="100" t="s">
        <v>396</v>
      </c>
      <c r="F541" s="100" t="s">
        <v>178</v>
      </c>
      <c r="G541" s="100" t="s">
        <v>772</v>
      </c>
      <c r="H541" s="101">
        <v>3501</v>
      </c>
      <c r="I541" s="99">
        <v>3</v>
      </c>
      <c r="J541" s="102">
        <f>'เลย '!F93</f>
        <v>902966.74</v>
      </c>
      <c r="K541" s="103">
        <f>SUM('เลย '!AM93)</f>
        <v>812811.41999999993</v>
      </c>
      <c r="L541" s="104">
        <f>'เลย '!AN93</f>
        <v>1621164.38</v>
      </c>
      <c r="M541" s="104">
        <f>'เลย '!AO93</f>
        <v>1635405.3299999998</v>
      </c>
      <c r="N541" s="100"/>
      <c r="O541" s="100"/>
      <c r="P541" s="100"/>
      <c r="Q541" s="92">
        <f t="shared" si="19"/>
        <v>-14240.949999999953</v>
      </c>
      <c r="R541" s="93">
        <f t="shared" si="20"/>
        <v>463.057520708369</v>
      </c>
    </row>
    <row r="542" spans="1:18" hidden="1" x14ac:dyDescent="0.55000000000000004">
      <c r="A542" s="99">
        <v>11</v>
      </c>
      <c r="B542" s="100" t="s">
        <v>58</v>
      </c>
      <c r="C542" s="100" t="s">
        <v>395</v>
      </c>
      <c r="D542" s="100" t="s">
        <v>121</v>
      </c>
      <c r="E542" s="100" t="s">
        <v>396</v>
      </c>
      <c r="F542" s="100" t="s">
        <v>178</v>
      </c>
      <c r="G542" s="100" t="s">
        <v>773</v>
      </c>
      <c r="H542" s="101">
        <v>3131</v>
      </c>
      <c r="I542" s="99">
        <v>3</v>
      </c>
      <c r="J542" s="102">
        <f>'เลย '!F94</f>
        <v>380020.12</v>
      </c>
      <c r="K542" s="103">
        <f>SUM('เลย '!AM94)</f>
        <v>564022.63</v>
      </c>
      <c r="L542" s="104">
        <f>'เลย '!AN94</f>
        <v>2788759.76</v>
      </c>
      <c r="M542" s="104">
        <f>'เลย '!AO94</f>
        <v>2988681.85</v>
      </c>
      <c r="N542" s="100"/>
      <c r="O542" s="100"/>
      <c r="P542" s="100"/>
      <c r="Q542" s="92">
        <f t="shared" si="19"/>
        <v>-199922.09000000032</v>
      </c>
      <c r="R542" s="93">
        <f t="shared" si="20"/>
        <v>890.69299265410405</v>
      </c>
    </row>
    <row r="543" spans="1:18" hidden="1" x14ac:dyDescent="0.55000000000000004">
      <c r="A543" s="99">
        <v>12</v>
      </c>
      <c r="B543" s="100" t="s">
        <v>58</v>
      </c>
      <c r="C543" s="100" t="s">
        <v>395</v>
      </c>
      <c r="D543" s="100" t="s">
        <v>121</v>
      </c>
      <c r="E543" s="100" t="s">
        <v>396</v>
      </c>
      <c r="F543" s="100" t="s">
        <v>178</v>
      </c>
      <c r="G543" s="100" t="s">
        <v>774</v>
      </c>
      <c r="H543" s="101">
        <v>3078</v>
      </c>
      <c r="I543" s="99">
        <v>3</v>
      </c>
      <c r="J543" s="102">
        <f>'เลย '!F95</f>
        <v>305294.05</v>
      </c>
      <c r="K543" s="103">
        <f>SUM('เลย '!AM95)</f>
        <v>259586.56</v>
      </c>
      <c r="L543" s="104">
        <f>'เลย '!AN95</f>
        <v>2240696.5200000005</v>
      </c>
      <c r="M543" s="104">
        <f>'เลย '!AO95</f>
        <v>2464265.88</v>
      </c>
      <c r="N543" s="100"/>
      <c r="O543" s="100"/>
      <c r="P543" s="100"/>
      <c r="Q543" s="92">
        <f t="shared" si="19"/>
        <v>-223569.3599999994</v>
      </c>
      <c r="R543" s="93">
        <f t="shared" si="20"/>
        <v>727.97157894736858</v>
      </c>
    </row>
    <row r="544" spans="1:18" hidden="1" x14ac:dyDescent="0.55000000000000004">
      <c r="A544" s="99">
        <v>13</v>
      </c>
      <c r="B544" s="100" t="s">
        <v>58</v>
      </c>
      <c r="C544" s="100" t="s">
        <v>395</v>
      </c>
      <c r="D544" s="100" t="s">
        <v>121</v>
      </c>
      <c r="E544" s="100" t="s">
        <v>396</v>
      </c>
      <c r="F544" s="100" t="s">
        <v>178</v>
      </c>
      <c r="G544" s="100" t="s">
        <v>775</v>
      </c>
      <c r="H544" s="101">
        <v>4356</v>
      </c>
      <c r="I544" s="99">
        <v>3</v>
      </c>
      <c r="J544" s="102">
        <f>'เลย '!F96</f>
        <v>298933.75</v>
      </c>
      <c r="K544" s="103">
        <f>SUM('เลย '!AM96)</f>
        <v>282397.28000000003</v>
      </c>
      <c r="L544" s="104">
        <f>'เลย '!AN96</f>
        <v>1778057.38</v>
      </c>
      <c r="M544" s="104">
        <f>'เลย '!AO96</f>
        <v>1810690.3900000001</v>
      </c>
      <c r="N544" s="100"/>
      <c r="O544" s="100"/>
      <c r="P544" s="100"/>
      <c r="Q544" s="92">
        <f t="shared" si="19"/>
        <v>-32633.010000000242</v>
      </c>
      <c r="R544" s="93">
        <f t="shared" si="20"/>
        <v>408.18580808080804</v>
      </c>
    </row>
    <row r="545" spans="1:18" hidden="1" x14ac:dyDescent="0.55000000000000004">
      <c r="A545" s="99">
        <v>14</v>
      </c>
      <c r="B545" s="100" t="s">
        <v>58</v>
      </c>
      <c r="C545" s="100" t="s">
        <v>395</v>
      </c>
      <c r="D545" s="100" t="s">
        <v>121</v>
      </c>
      <c r="E545" s="100" t="s">
        <v>396</v>
      </c>
      <c r="F545" s="100" t="s">
        <v>178</v>
      </c>
      <c r="G545" s="100" t="s">
        <v>776</v>
      </c>
      <c r="H545" s="101">
        <v>5580</v>
      </c>
      <c r="I545" s="99">
        <v>4</v>
      </c>
      <c r="J545" s="102">
        <f>'เลย '!F97</f>
        <v>538672.65</v>
      </c>
      <c r="K545" s="103">
        <f>SUM('เลย '!AM97)</f>
        <v>817861.07</v>
      </c>
      <c r="L545" s="104">
        <f>'เลย '!AN97</f>
        <v>1909903.02</v>
      </c>
      <c r="M545" s="104">
        <f>'เลย '!AO97</f>
        <v>1943484.88</v>
      </c>
      <c r="N545" s="100"/>
      <c r="O545" s="100"/>
      <c r="P545" s="100"/>
      <c r="Q545" s="92">
        <f t="shared" si="19"/>
        <v>-33581.85999999987</v>
      </c>
      <c r="R545" s="93">
        <f t="shared" si="20"/>
        <v>342.27652688172043</v>
      </c>
    </row>
    <row r="546" spans="1:18" hidden="1" x14ac:dyDescent="0.55000000000000004">
      <c r="A546" s="99">
        <v>15</v>
      </c>
      <c r="B546" s="100" t="s">
        <v>58</v>
      </c>
      <c r="C546" s="100" t="s">
        <v>395</v>
      </c>
      <c r="D546" s="100" t="s">
        <v>121</v>
      </c>
      <c r="E546" s="100" t="s">
        <v>396</v>
      </c>
      <c r="F546" s="100" t="s">
        <v>178</v>
      </c>
      <c r="G546" s="100" t="s">
        <v>777</v>
      </c>
      <c r="H546" s="101">
        <v>4092</v>
      </c>
      <c r="I546" s="99">
        <v>3</v>
      </c>
      <c r="J546" s="102">
        <f>'เลย '!F98</f>
        <v>378003.16</v>
      </c>
      <c r="K546" s="103">
        <f>SUM('เลย '!AM98)</f>
        <v>462290.33999999997</v>
      </c>
      <c r="L546" s="104">
        <f>'เลย '!AN98</f>
        <v>3189318.31</v>
      </c>
      <c r="M546" s="104">
        <f>'เลย '!AO98</f>
        <v>3227388.93</v>
      </c>
      <c r="N546" s="100"/>
      <c r="O546" s="100"/>
      <c r="P546" s="100"/>
      <c r="Q546" s="92">
        <f t="shared" si="19"/>
        <v>-38070.620000000112</v>
      </c>
      <c r="R546" s="93">
        <f t="shared" si="20"/>
        <v>779.4033015640274</v>
      </c>
    </row>
    <row r="547" spans="1:18" hidden="1" x14ac:dyDescent="0.55000000000000004">
      <c r="A547" s="99">
        <v>16</v>
      </c>
      <c r="B547" s="100" t="s">
        <v>58</v>
      </c>
      <c r="C547" s="100" t="s">
        <v>395</v>
      </c>
      <c r="D547" s="100" t="s">
        <v>121</v>
      </c>
      <c r="E547" s="100" t="s">
        <v>396</v>
      </c>
      <c r="F547" s="100" t="s">
        <v>178</v>
      </c>
      <c r="G547" s="100" t="s">
        <v>778</v>
      </c>
      <c r="H547" s="101">
        <v>5915</v>
      </c>
      <c r="I547" s="99">
        <v>4</v>
      </c>
      <c r="J547" s="102">
        <f>'เลย '!F99</f>
        <v>1463669.85</v>
      </c>
      <c r="K547" s="103">
        <f>SUM('เลย '!AM99)</f>
        <v>1379690.82</v>
      </c>
      <c r="L547" s="104">
        <f>'เลย '!AN99</f>
        <v>4999477.07</v>
      </c>
      <c r="M547" s="104">
        <f>'เลย '!AO99</f>
        <v>4756641.9800000004</v>
      </c>
      <c r="N547" s="100"/>
      <c r="O547" s="100"/>
      <c r="P547" s="100"/>
      <c r="Q547" s="92">
        <f t="shared" si="19"/>
        <v>242835.08999999985</v>
      </c>
      <c r="R547" s="93">
        <f t="shared" si="20"/>
        <v>845.22013017751487</v>
      </c>
    </row>
    <row r="548" spans="1:18" hidden="1" x14ac:dyDescent="0.55000000000000004">
      <c r="A548" s="99">
        <v>17</v>
      </c>
      <c r="B548" s="100" t="s">
        <v>58</v>
      </c>
      <c r="C548" s="100" t="s">
        <v>395</v>
      </c>
      <c r="D548" s="100" t="s">
        <v>121</v>
      </c>
      <c r="E548" s="100" t="s">
        <v>396</v>
      </c>
      <c r="F548" s="100" t="s">
        <v>178</v>
      </c>
      <c r="G548" s="100" t="s">
        <v>779</v>
      </c>
      <c r="H548" s="101">
        <v>3232</v>
      </c>
      <c r="I548" s="99">
        <v>3</v>
      </c>
      <c r="J548" s="102">
        <f>'เลย '!F100</f>
        <v>223897.81</v>
      </c>
      <c r="K548" s="103">
        <f>SUM('เลย '!AM100)</f>
        <v>9713.75</v>
      </c>
      <c r="L548" s="104">
        <f>'เลย '!AN100</f>
        <v>1216738.04</v>
      </c>
      <c r="M548" s="104">
        <f>'เลย '!AO100</f>
        <v>1573373.71</v>
      </c>
      <c r="N548" s="100"/>
      <c r="O548" s="100"/>
      <c r="P548" s="100"/>
      <c r="Q548" s="92">
        <f t="shared" si="19"/>
        <v>-356635.66999999993</v>
      </c>
      <c r="R548" s="93">
        <f t="shared" si="20"/>
        <v>376.46597772277227</v>
      </c>
    </row>
    <row r="549" spans="1:18" hidden="1" x14ac:dyDescent="0.55000000000000004">
      <c r="A549" s="99">
        <v>18</v>
      </c>
      <c r="B549" s="100" t="s">
        <v>58</v>
      </c>
      <c r="C549" s="100" t="s">
        <v>395</v>
      </c>
      <c r="D549" s="100" t="s">
        <v>121</v>
      </c>
      <c r="E549" s="100" t="s">
        <v>396</v>
      </c>
      <c r="F549" s="100" t="s">
        <v>178</v>
      </c>
      <c r="G549" s="100" t="s">
        <v>780</v>
      </c>
      <c r="H549" s="101">
        <v>4642</v>
      </c>
      <c r="I549" s="99">
        <v>4</v>
      </c>
      <c r="J549" s="102">
        <f>'เลย '!F101</f>
        <v>180193.61</v>
      </c>
      <c r="K549" s="103">
        <f>SUM('เลย '!AM101)</f>
        <v>205880.77</v>
      </c>
      <c r="L549" s="104">
        <f>'เลย '!AN101</f>
        <v>3823885.5599999996</v>
      </c>
      <c r="M549" s="104">
        <f>'เลย '!AO101</f>
        <v>4103786.6</v>
      </c>
      <c r="N549" s="100"/>
      <c r="O549" s="100"/>
      <c r="P549" s="100"/>
      <c r="Q549" s="92">
        <f t="shared" si="19"/>
        <v>-279901.0400000005</v>
      </c>
      <c r="R549" s="93">
        <f t="shared" si="20"/>
        <v>823.75819905213257</v>
      </c>
    </row>
    <row r="550" spans="1:18" s="111" customFormat="1" hidden="1" x14ac:dyDescent="0.55000000000000004">
      <c r="A550" s="105">
        <v>9</v>
      </c>
      <c r="B550" s="106" t="s">
        <v>58</v>
      </c>
      <c r="C550" s="106"/>
      <c r="D550" s="106"/>
      <c r="E550" s="106" t="s">
        <v>75</v>
      </c>
      <c r="F550" s="106"/>
      <c r="G550" s="106" t="s">
        <v>398</v>
      </c>
      <c r="H550" s="112">
        <f>SUM(H532:H549)</f>
        <v>74219</v>
      </c>
      <c r="I550" s="105"/>
      <c r="J550" s="108">
        <f>SUM(J532:J549)</f>
        <v>9204316.0899999999</v>
      </c>
      <c r="K550" s="108">
        <f>SUM(K532:K549)</f>
        <v>9358489.459999999</v>
      </c>
      <c r="L550" s="108">
        <f>SUM(L532:L549)</f>
        <v>50659136.730000012</v>
      </c>
      <c r="M550" s="108">
        <f>SUM(M532:M549)</f>
        <v>50764464.840000004</v>
      </c>
      <c r="N550" s="106">
        <v>17</v>
      </c>
      <c r="O550" s="106">
        <v>17</v>
      </c>
      <c r="P550" s="106">
        <f>N550-O550</f>
        <v>0</v>
      </c>
      <c r="Q550" s="109">
        <f t="shared" si="19"/>
        <v>-105328.10999999195</v>
      </c>
      <c r="R550" s="110">
        <f>L550/H550</f>
        <v>682.56291151861399</v>
      </c>
    </row>
    <row r="551" spans="1:18" hidden="1" x14ac:dyDescent="0.55000000000000004">
      <c r="A551" s="99">
        <v>1</v>
      </c>
      <c r="B551" s="100" t="s">
        <v>58</v>
      </c>
      <c r="C551" s="100" t="s">
        <v>399</v>
      </c>
      <c r="D551" s="100" t="s">
        <v>126</v>
      </c>
      <c r="E551" s="100" t="s">
        <v>400</v>
      </c>
      <c r="F551" s="100" t="s">
        <v>208</v>
      </c>
      <c r="G551" s="100" t="s">
        <v>401</v>
      </c>
      <c r="H551" s="101"/>
      <c r="I551" s="99"/>
      <c r="J551" s="102"/>
      <c r="K551" s="103"/>
      <c r="L551" s="104"/>
      <c r="M551" s="104"/>
      <c r="N551" s="100"/>
      <c r="O551" s="100"/>
      <c r="P551" s="100"/>
    </row>
    <row r="552" spans="1:18" hidden="1" x14ac:dyDescent="0.55000000000000004">
      <c r="A552" s="99">
        <v>2</v>
      </c>
      <c r="B552" s="100" t="s">
        <v>58</v>
      </c>
      <c r="C552" s="100" t="s">
        <v>399</v>
      </c>
      <c r="D552" s="100" t="s">
        <v>126</v>
      </c>
      <c r="E552" s="100" t="s">
        <v>400</v>
      </c>
      <c r="F552" s="100" t="s">
        <v>178</v>
      </c>
      <c r="G552" s="100" t="s">
        <v>781</v>
      </c>
      <c r="H552" s="101">
        <v>2514</v>
      </c>
      <c r="I552" s="99">
        <v>2</v>
      </c>
      <c r="J552" s="102">
        <f>'เลย '!F102</f>
        <v>294090.87</v>
      </c>
      <c r="K552" s="103">
        <f>SUM('เลย '!AM102)</f>
        <v>192810.49000000002</v>
      </c>
      <c r="L552" s="104">
        <f>'เลย '!AN102</f>
        <v>2418685.44</v>
      </c>
      <c r="M552" s="104">
        <f>'เลย '!AO102</f>
        <v>2559698.11</v>
      </c>
      <c r="N552" s="100"/>
      <c r="O552" s="100"/>
      <c r="P552" s="100"/>
      <c r="Q552" s="92">
        <f t="shared" si="19"/>
        <v>-141012.66999999993</v>
      </c>
      <c r="R552" s="93">
        <f t="shared" si="20"/>
        <v>962.08649164677797</v>
      </c>
    </row>
    <row r="553" spans="1:18" hidden="1" x14ac:dyDescent="0.55000000000000004">
      <c r="A553" s="99">
        <v>3</v>
      </c>
      <c r="B553" s="100" t="s">
        <v>58</v>
      </c>
      <c r="C553" s="100" t="s">
        <v>399</v>
      </c>
      <c r="D553" s="100" t="s">
        <v>126</v>
      </c>
      <c r="E553" s="100" t="s">
        <v>400</v>
      </c>
      <c r="F553" s="100" t="s">
        <v>178</v>
      </c>
      <c r="G553" s="100" t="s">
        <v>782</v>
      </c>
      <c r="H553" s="101">
        <v>5396</v>
      </c>
      <c r="I553" s="99">
        <v>4</v>
      </c>
      <c r="J553" s="102">
        <f>'เลย '!F103</f>
        <v>343571.04</v>
      </c>
      <c r="K553" s="103">
        <f>SUM('เลย '!AM103)</f>
        <v>364354.27999999997</v>
      </c>
      <c r="L553" s="104">
        <f>'เลย '!AN103</f>
        <v>3539072.55</v>
      </c>
      <c r="M553" s="104">
        <f>'เลย '!AO103</f>
        <v>3516018.42</v>
      </c>
      <c r="N553" s="100"/>
      <c r="O553" s="100"/>
      <c r="P553" s="100"/>
      <c r="Q553" s="92">
        <f t="shared" si="19"/>
        <v>23054.129999999888</v>
      </c>
      <c r="R553" s="93">
        <f t="shared" si="20"/>
        <v>655.8696349147516</v>
      </c>
    </row>
    <row r="554" spans="1:18" hidden="1" x14ac:dyDescent="0.55000000000000004">
      <c r="A554" s="99">
        <v>4</v>
      </c>
      <c r="B554" s="100" t="s">
        <v>58</v>
      </c>
      <c r="C554" s="100" t="s">
        <v>399</v>
      </c>
      <c r="D554" s="100" t="s">
        <v>126</v>
      </c>
      <c r="E554" s="100" t="s">
        <v>400</v>
      </c>
      <c r="F554" s="100" t="s">
        <v>178</v>
      </c>
      <c r="G554" s="100" t="s">
        <v>783</v>
      </c>
      <c r="H554" s="101">
        <v>2862</v>
      </c>
      <c r="I554" s="99">
        <v>2</v>
      </c>
      <c r="J554" s="102">
        <f>'เลย '!F104</f>
        <v>93738.08</v>
      </c>
      <c r="K554" s="103">
        <f>SUM('เลย '!AM104)</f>
        <v>86894.790000000008</v>
      </c>
      <c r="L554" s="104">
        <f>'เลย '!AN104</f>
        <v>2292663.4</v>
      </c>
      <c r="M554" s="104">
        <f>'เลย '!AO104</f>
        <v>2327319.3100000005</v>
      </c>
      <c r="N554" s="100"/>
      <c r="O554" s="100"/>
      <c r="P554" s="100"/>
      <c r="Q554" s="92">
        <f t="shared" si="19"/>
        <v>-34655.910000000615</v>
      </c>
      <c r="R554" s="93">
        <f t="shared" si="20"/>
        <v>801.07037037037037</v>
      </c>
    </row>
    <row r="555" spans="1:18" hidden="1" x14ac:dyDescent="0.55000000000000004">
      <c r="A555" s="99">
        <v>5</v>
      </c>
      <c r="B555" s="100" t="s">
        <v>58</v>
      </c>
      <c r="C555" s="100" t="s">
        <v>399</v>
      </c>
      <c r="D555" s="100" t="s">
        <v>126</v>
      </c>
      <c r="E555" s="100" t="s">
        <v>400</v>
      </c>
      <c r="F555" s="100" t="s">
        <v>178</v>
      </c>
      <c r="G555" s="100" t="s">
        <v>784</v>
      </c>
      <c r="H555" s="101">
        <v>3194</v>
      </c>
      <c r="I555" s="99">
        <v>3</v>
      </c>
      <c r="J555" s="102">
        <f>'เลย '!F105</f>
        <v>350879.83</v>
      </c>
      <c r="K555" s="247">
        <f>SUM('เลย '!AM105)</f>
        <v>371129.41000000003</v>
      </c>
      <c r="L555" s="104">
        <f>'เลย '!AN105</f>
        <v>2639708.41</v>
      </c>
      <c r="M555" s="104">
        <f>'เลย '!AO105</f>
        <v>2635750.5299999998</v>
      </c>
      <c r="N555" s="100"/>
      <c r="O555" s="100"/>
      <c r="P555" s="100"/>
      <c r="Q555" s="92">
        <f t="shared" si="19"/>
        <v>3957.8800000003539</v>
      </c>
      <c r="R555" s="93">
        <f t="shared" si="20"/>
        <v>826.45848778960556</v>
      </c>
    </row>
    <row r="556" spans="1:18" hidden="1" x14ac:dyDescent="0.55000000000000004">
      <c r="A556" s="99">
        <v>6</v>
      </c>
      <c r="B556" s="100" t="s">
        <v>58</v>
      </c>
      <c r="C556" s="100" t="s">
        <v>399</v>
      </c>
      <c r="D556" s="100" t="s">
        <v>126</v>
      </c>
      <c r="E556" s="100" t="s">
        <v>400</v>
      </c>
      <c r="F556" s="100" t="s">
        <v>178</v>
      </c>
      <c r="G556" s="100" t="s">
        <v>785</v>
      </c>
      <c r="H556" s="101">
        <v>4181</v>
      </c>
      <c r="I556" s="99">
        <v>3</v>
      </c>
      <c r="J556" s="102">
        <f>'เลย '!F106</f>
        <v>374412.56</v>
      </c>
      <c r="K556" s="103">
        <f>SUM('เลย '!AM106)</f>
        <v>386011.29000000004</v>
      </c>
      <c r="L556" s="104">
        <f>'เลย '!AN106</f>
        <v>1518161.74</v>
      </c>
      <c r="M556" s="104">
        <f>'เลย '!AO106</f>
        <v>1562365.53</v>
      </c>
      <c r="N556" s="100"/>
      <c r="O556" s="100"/>
      <c r="P556" s="100"/>
      <c r="Q556" s="92">
        <f t="shared" si="19"/>
        <v>-44203.790000000037</v>
      </c>
      <c r="R556" s="93">
        <f t="shared" si="20"/>
        <v>363.10972016264054</v>
      </c>
    </row>
    <row r="557" spans="1:18" s="111" customFormat="1" hidden="1" x14ac:dyDescent="0.55000000000000004">
      <c r="A557" s="105">
        <v>10</v>
      </c>
      <c r="B557" s="106" t="s">
        <v>58</v>
      </c>
      <c r="C557" s="106"/>
      <c r="D557" s="106"/>
      <c r="E557" s="106" t="s">
        <v>75</v>
      </c>
      <c r="F557" s="106"/>
      <c r="G557" s="106" t="s">
        <v>402</v>
      </c>
      <c r="H557" s="112">
        <f>SUM(H551:H556)</f>
        <v>18147</v>
      </c>
      <c r="I557" s="105"/>
      <c r="J557" s="108">
        <f>SUM(J551:J556)</f>
        <v>1456692.38</v>
      </c>
      <c r="K557" s="108">
        <f>SUM(K551:K556)</f>
        <v>1401200.2600000002</v>
      </c>
      <c r="L557" s="108">
        <f>SUM(L551:L556)</f>
        <v>12408291.540000001</v>
      </c>
      <c r="M557" s="108">
        <f>SUM(M551:M556)</f>
        <v>12601151.899999999</v>
      </c>
      <c r="N557" s="106">
        <v>5</v>
      </c>
      <c r="O557" s="106">
        <v>5</v>
      </c>
      <c r="P557" s="106">
        <f>N557-O557</f>
        <v>0</v>
      </c>
      <c r="Q557" s="109">
        <f t="shared" si="19"/>
        <v>-192860.35999999754</v>
      </c>
      <c r="R557" s="110">
        <f>L557/H557</f>
        <v>683.76544552818655</v>
      </c>
    </row>
    <row r="558" spans="1:18" hidden="1" x14ac:dyDescent="0.55000000000000004">
      <c r="A558" s="99">
        <v>1</v>
      </c>
      <c r="B558" s="100" t="s">
        <v>58</v>
      </c>
      <c r="C558" s="100" t="s">
        <v>403</v>
      </c>
      <c r="D558" s="100" t="s">
        <v>131</v>
      </c>
      <c r="E558" s="100" t="s">
        <v>404</v>
      </c>
      <c r="F558" s="100" t="s">
        <v>208</v>
      </c>
      <c r="G558" s="100" t="s">
        <v>405</v>
      </c>
      <c r="H558" s="101"/>
      <c r="I558" s="99"/>
      <c r="J558" s="102"/>
      <c r="K558" s="103"/>
      <c r="L558" s="104"/>
      <c r="M558" s="104"/>
      <c r="N558" s="100"/>
      <c r="O558" s="100"/>
      <c r="P558" s="100"/>
    </row>
    <row r="559" spans="1:18" hidden="1" x14ac:dyDescent="0.55000000000000004">
      <c r="A559" s="99">
        <v>2</v>
      </c>
      <c r="B559" s="100" t="s">
        <v>58</v>
      </c>
      <c r="C559" s="100" t="s">
        <v>403</v>
      </c>
      <c r="D559" s="100" t="s">
        <v>131</v>
      </c>
      <c r="E559" s="100" t="s">
        <v>404</v>
      </c>
      <c r="F559" s="100" t="s">
        <v>178</v>
      </c>
      <c r="G559" s="100" t="s">
        <v>786</v>
      </c>
      <c r="H559" s="101">
        <v>4592</v>
      </c>
      <c r="I559" s="99">
        <v>4</v>
      </c>
      <c r="J559" s="102">
        <f>'เลย '!F107</f>
        <v>664512.17000000004</v>
      </c>
      <c r="K559" s="103">
        <f>SUM('เลย '!AM107)</f>
        <v>657948.75</v>
      </c>
      <c r="L559" s="104">
        <f>'เลย '!AN107</f>
        <v>4414330.09</v>
      </c>
      <c r="M559" s="104">
        <f>'เลย '!AO107</f>
        <v>4221804.93</v>
      </c>
      <c r="N559" s="100"/>
      <c r="O559" s="100"/>
      <c r="P559" s="100"/>
      <c r="Q559" s="92">
        <f t="shared" si="19"/>
        <v>192525.16000000015</v>
      </c>
      <c r="R559" s="93">
        <f t="shared" si="20"/>
        <v>961.30881750871072</v>
      </c>
    </row>
    <row r="560" spans="1:18" hidden="1" x14ac:dyDescent="0.55000000000000004">
      <c r="A560" s="99">
        <v>3</v>
      </c>
      <c r="B560" s="100" t="s">
        <v>58</v>
      </c>
      <c r="C560" s="100" t="s">
        <v>403</v>
      </c>
      <c r="D560" s="100" t="s">
        <v>131</v>
      </c>
      <c r="E560" s="100" t="s">
        <v>404</v>
      </c>
      <c r="F560" s="100" t="s">
        <v>178</v>
      </c>
      <c r="G560" s="100" t="s">
        <v>787</v>
      </c>
      <c r="H560" s="101">
        <v>1410</v>
      </c>
      <c r="I560" s="99">
        <v>1</v>
      </c>
      <c r="J560" s="102">
        <f>'เลย '!F108</f>
        <v>304460.73</v>
      </c>
      <c r="K560" s="103">
        <f>SUM('เลย '!AM108)</f>
        <v>298953.43999999994</v>
      </c>
      <c r="L560" s="104">
        <f>'เลย '!AN108</f>
        <v>2305530.7600000002</v>
      </c>
      <c r="M560" s="104">
        <f>'เลย '!AO108</f>
        <v>2372358.79</v>
      </c>
      <c r="N560" s="100"/>
      <c r="O560" s="100"/>
      <c r="P560" s="100"/>
      <c r="Q560" s="92">
        <f t="shared" si="19"/>
        <v>-66828.029999999795</v>
      </c>
      <c r="R560" s="93">
        <f>L560/H560</f>
        <v>1635.1281985815604</v>
      </c>
    </row>
    <row r="561" spans="1:18" hidden="1" x14ac:dyDescent="0.55000000000000004">
      <c r="A561" s="99">
        <v>4</v>
      </c>
      <c r="B561" s="100" t="s">
        <v>58</v>
      </c>
      <c r="C561" s="100" t="s">
        <v>403</v>
      </c>
      <c r="D561" s="100" t="s">
        <v>131</v>
      </c>
      <c r="E561" s="100" t="s">
        <v>404</v>
      </c>
      <c r="F561" s="100" t="s">
        <v>178</v>
      </c>
      <c r="G561" s="100" t="s">
        <v>788</v>
      </c>
      <c r="H561" s="101">
        <v>4166</v>
      </c>
      <c r="I561" s="99">
        <v>3</v>
      </c>
      <c r="J561" s="102">
        <f>'เลย '!F109</f>
        <v>802483.09</v>
      </c>
      <c r="K561" s="103">
        <f>SUM('เลย '!AM109)</f>
        <v>837809.96</v>
      </c>
      <c r="L561" s="104">
        <f>'เลย '!AN109</f>
        <v>3742440.35</v>
      </c>
      <c r="M561" s="104">
        <f>'เลย '!AO109</f>
        <v>3381848.19</v>
      </c>
      <c r="N561" s="100"/>
      <c r="O561" s="100"/>
      <c r="P561" s="100"/>
      <c r="Q561" s="92">
        <f t="shared" si="19"/>
        <v>360592.16000000015</v>
      </c>
      <c r="R561" s="93">
        <f t="shared" si="20"/>
        <v>898.3294167066731</v>
      </c>
    </row>
    <row r="562" spans="1:18" hidden="1" x14ac:dyDescent="0.55000000000000004">
      <c r="A562" s="99">
        <v>5</v>
      </c>
      <c r="B562" s="100" t="s">
        <v>58</v>
      </c>
      <c r="C562" s="100" t="s">
        <v>403</v>
      </c>
      <c r="D562" s="100" t="s">
        <v>131</v>
      </c>
      <c r="E562" s="100" t="s">
        <v>404</v>
      </c>
      <c r="F562" s="100" t="s">
        <v>178</v>
      </c>
      <c r="G562" s="100" t="s">
        <v>789</v>
      </c>
      <c r="H562" s="101">
        <v>3743</v>
      </c>
      <c r="I562" s="99">
        <v>3</v>
      </c>
      <c r="J562" s="102">
        <f>'เลย '!F110</f>
        <v>642115.39</v>
      </c>
      <c r="K562" s="103">
        <f>SUM('เลย '!AM110)</f>
        <v>606761.66</v>
      </c>
      <c r="L562" s="104">
        <f>'เลย '!AN110</f>
        <v>3238229.7300000004</v>
      </c>
      <c r="M562" s="104">
        <f>'เลย '!AO110</f>
        <v>3147197.39</v>
      </c>
      <c r="N562" s="100"/>
      <c r="O562" s="100"/>
      <c r="P562" s="100"/>
      <c r="Q562" s="92">
        <f t="shared" si="19"/>
        <v>91032.340000000317</v>
      </c>
      <c r="R562" s="93">
        <f t="shared" si="20"/>
        <v>865.14286134117026</v>
      </c>
    </row>
    <row r="563" spans="1:18" hidden="1" x14ac:dyDescent="0.55000000000000004">
      <c r="A563" s="99">
        <v>6</v>
      </c>
      <c r="B563" s="100" t="s">
        <v>58</v>
      </c>
      <c r="C563" s="100" t="s">
        <v>403</v>
      </c>
      <c r="D563" s="100" t="s">
        <v>131</v>
      </c>
      <c r="E563" s="100" t="s">
        <v>404</v>
      </c>
      <c r="F563" s="100" t="s">
        <v>178</v>
      </c>
      <c r="G563" s="100" t="s">
        <v>790</v>
      </c>
      <c r="H563" s="101">
        <v>1729</v>
      </c>
      <c r="I563" s="99">
        <v>2</v>
      </c>
      <c r="J563" s="102">
        <f>'เลย '!F111</f>
        <v>368814.56</v>
      </c>
      <c r="K563" s="103">
        <f>SUM('เลย '!AM111)</f>
        <v>353502.69</v>
      </c>
      <c r="L563" s="104">
        <f>'เลย '!AN111</f>
        <v>1899664.1</v>
      </c>
      <c r="M563" s="104">
        <f>'เลย '!AO111</f>
        <v>1900439.37</v>
      </c>
      <c r="N563" s="100"/>
      <c r="O563" s="100"/>
      <c r="P563" s="100"/>
      <c r="Q563" s="92">
        <f t="shared" si="19"/>
        <v>-775.27000000001863</v>
      </c>
      <c r="R563" s="93">
        <f t="shared" si="20"/>
        <v>1098.7068247541931</v>
      </c>
    </row>
    <row r="564" spans="1:18" s="111" customFormat="1" hidden="1" x14ac:dyDescent="0.55000000000000004">
      <c r="A564" s="105">
        <v>11</v>
      </c>
      <c r="B564" s="106" t="s">
        <v>58</v>
      </c>
      <c r="C564" s="106"/>
      <c r="D564" s="106"/>
      <c r="E564" s="106" t="s">
        <v>75</v>
      </c>
      <c r="F564" s="106"/>
      <c r="G564" s="106" t="s">
        <v>406</v>
      </c>
      <c r="H564" s="112">
        <f>SUM(H558:H563)</f>
        <v>15640</v>
      </c>
      <c r="I564" s="105"/>
      <c r="J564" s="108">
        <f>SUM(J558:J563)</f>
        <v>2782385.94</v>
      </c>
      <c r="K564" s="108">
        <f>SUM(K558:K563)</f>
        <v>2754976.5</v>
      </c>
      <c r="L564" s="108">
        <f>SUM(L558:L563)</f>
        <v>15600195.029999999</v>
      </c>
      <c r="M564" s="108">
        <f>SUM(M558:M563)</f>
        <v>15023648.670000002</v>
      </c>
      <c r="N564" s="106">
        <v>5</v>
      </c>
      <c r="O564" s="106">
        <v>5</v>
      </c>
      <c r="P564" s="106">
        <f>N564-O564</f>
        <v>0</v>
      </c>
      <c r="Q564" s="109">
        <f t="shared" si="19"/>
        <v>576546.35999999754</v>
      </c>
      <c r="R564" s="110">
        <f>L564/H564</f>
        <v>997.45492519181585</v>
      </c>
    </row>
    <row r="565" spans="1:18" hidden="1" x14ac:dyDescent="0.55000000000000004">
      <c r="A565" s="99">
        <v>1</v>
      </c>
      <c r="B565" s="100" t="s">
        <v>58</v>
      </c>
      <c r="C565" s="100" t="s">
        <v>407</v>
      </c>
      <c r="D565" s="100" t="s">
        <v>135</v>
      </c>
      <c r="E565" s="100" t="s">
        <v>408</v>
      </c>
      <c r="F565" s="100" t="s">
        <v>208</v>
      </c>
      <c r="G565" s="100" t="s">
        <v>409</v>
      </c>
      <c r="H565" s="101"/>
      <c r="I565" s="99"/>
      <c r="J565" s="102"/>
      <c r="K565" s="103"/>
      <c r="L565" s="104"/>
      <c r="M565" s="104"/>
      <c r="N565" s="100"/>
      <c r="O565" s="100"/>
      <c r="P565" s="100"/>
    </row>
    <row r="566" spans="1:18" hidden="1" x14ac:dyDescent="0.55000000000000004">
      <c r="A566" s="99">
        <v>2</v>
      </c>
      <c r="B566" s="100" t="s">
        <v>58</v>
      </c>
      <c r="C566" s="100" t="s">
        <v>407</v>
      </c>
      <c r="D566" s="100" t="s">
        <v>135</v>
      </c>
      <c r="E566" s="100" t="s">
        <v>408</v>
      </c>
      <c r="F566" s="100" t="s">
        <v>178</v>
      </c>
      <c r="G566" s="100" t="s">
        <v>791</v>
      </c>
      <c r="H566" s="101">
        <v>5248</v>
      </c>
      <c r="I566" s="99">
        <v>4</v>
      </c>
      <c r="J566" s="102">
        <f>'เลย '!F112</f>
        <v>1197666.96</v>
      </c>
      <c r="K566" s="103">
        <f>SUM('เลย '!AM112)</f>
        <v>1086386.72</v>
      </c>
      <c r="L566" s="104">
        <f>'เลย '!AN112</f>
        <v>4322353.03</v>
      </c>
      <c r="M566" s="104">
        <f>'เลย '!AO112</f>
        <v>4503921.9800000004</v>
      </c>
      <c r="N566" s="100"/>
      <c r="O566" s="100"/>
      <c r="P566" s="100"/>
      <c r="Q566" s="92">
        <f t="shared" si="19"/>
        <v>-181568.95000000019</v>
      </c>
      <c r="R566" s="93">
        <f t="shared" si="20"/>
        <v>823.61909870426837</v>
      </c>
    </row>
    <row r="567" spans="1:18" hidden="1" x14ac:dyDescent="0.55000000000000004">
      <c r="A567" s="99">
        <v>3</v>
      </c>
      <c r="B567" s="100" t="s">
        <v>58</v>
      </c>
      <c r="C567" s="100" t="s">
        <v>407</v>
      </c>
      <c r="D567" s="100" t="s">
        <v>135</v>
      </c>
      <c r="E567" s="100" t="s">
        <v>408</v>
      </c>
      <c r="F567" s="100" t="s">
        <v>178</v>
      </c>
      <c r="G567" s="100" t="s">
        <v>792</v>
      </c>
      <c r="H567" s="101">
        <v>5149</v>
      </c>
      <c r="I567" s="99">
        <v>4</v>
      </c>
      <c r="J567" s="102">
        <f>'เลย '!F113</f>
        <v>1165435.01</v>
      </c>
      <c r="K567" s="103">
        <f>SUM('เลย '!AM113)</f>
        <v>1096641.77</v>
      </c>
      <c r="L567" s="104">
        <f>'เลย '!AN113</f>
        <v>4212017.51</v>
      </c>
      <c r="M567" s="104">
        <f>'เลย '!AO113</f>
        <v>4225576.8600000003</v>
      </c>
      <c r="N567" s="100"/>
      <c r="O567" s="100"/>
      <c r="P567" s="100"/>
      <c r="Q567" s="92">
        <f t="shared" si="19"/>
        <v>-13559.350000000559</v>
      </c>
      <c r="R567" s="93">
        <f t="shared" si="20"/>
        <v>818.02631773159828</v>
      </c>
    </row>
    <row r="568" spans="1:18" hidden="1" x14ac:dyDescent="0.55000000000000004">
      <c r="A568" s="99">
        <v>4</v>
      </c>
      <c r="B568" s="100" t="s">
        <v>58</v>
      </c>
      <c r="C568" s="100" t="s">
        <v>407</v>
      </c>
      <c r="D568" s="100" t="s">
        <v>135</v>
      </c>
      <c r="E568" s="100" t="s">
        <v>408</v>
      </c>
      <c r="F568" s="100" t="s">
        <v>178</v>
      </c>
      <c r="G568" s="100" t="s">
        <v>793</v>
      </c>
      <c r="H568" s="101">
        <v>2799</v>
      </c>
      <c r="I568" s="99">
        <v>2</v>
      </c>
      <c r="J568" s="102">
        <f>'เลย '!F114</f>
        <v>617305.86</v>
      </c>
      <c r="K568" s="103">
        <f>SUM('เลย '!AM114)</f>
        <v>643837.43999999994</v>
      </c>
      <c r="L568" s="104">
        <f>'เลย '!AN114</f>
        <v>2247221.9300000002</v>
      </c>
      <c r="M568" s="104">
        <f>'เลย '!AO114</f>
        <v>2041824.86</v>
      </c>
      <c r="N568" s="100"/>
      <c r="O568" s="100"/>
      <c r="P568" s="100"/>
      <c r="Q568" s="92">
        <f t="shared" si="19"/>
        <v>205397.07000000007</v>
      </c>
      <c r="R568" s="93">
        <f t="shared" si="20"/>
        <v>802.86599857091824</v>
      </c>
    </row>
    <row r="569" spans="1:18" hidden="1" x14ac:dyDescent="0.55000000000000004">
      <c r="A569" s="99">
        <v>5</v>
      </c>
      <c r="B569" s="100" t="s">
        <v>58</v>
      </c>
      <c r="C569" s="100" t="s">
        <v>407</v>
      </c>
      <c r="D569" s="100" t="s">
        <v>135</v>
      </c>
      <c r="E569" s="100" t="s">
        <v>408</v>
      </c>
      <c r="F569" s="100" t="s">
        <v>178</v>
      </c>
      <c r="G569" s="100" t="s">
        <v>794</v>
      </c>
      <c r="H569" s="101">
        <v>4310</v>
      </c>
      <c r="I569" s="99">
        <v>3</v>
      </c>
      <c r="J569" s="102">
        <f>'เลย '!F115</f>
        <v>754552.65</v>
      </c>
      <c r="K569" s="103">
        <f>SUM('เลย '!AM115)</f>
        <v>824416.13</v>
      </c>
      <c r="L569" s="104">
        <f>'เลย '!AN115</f>
        <v>4669368.1100000003</v>
      </c>
      <c r="M569" s="104">
        <f>'เลย '!AO115</f>
        <v>4656546.1900000004</v>
      </c>
      <c r="N569" s="100"/>
      <c r="O569" s="100"/>
      <c r="P569" s="100"/>
      <c r="Q569" s="92">
        <f t="shared" si="19"/>
        <v>12821.919999999925</v>
      </c>
      <c r="R569" s="93">
        <f t="shared" si="20"/>
        <v>1083.3800719257542</v>
      </c>
    </row>
    <row r="570" spans="1:18" hidden="1" x14ac:dyDescent="0.55000000000000004">
      <c r="A570" s="99">
        <v>6</v>
      </c>
      <c r="B570" s="100" t="s">
        <v>58</v>
      </c>
      <c r="C570" s="100" t="s">
        <v>407</v>
      </c>
      <c r="D570" s="100" t="s">
        <v>135</v>
      </c>
      <c r="E570" s="100" t="s">
        <v>408</v>
      </c>
      <c r="F570" s="100" t="s">
        <v>178</v>
      </c>
      <c r="G570" s="100" t="s">
        <v>795</v>
      </c>
      <c r="H570" s="101">
        <v>1491</v>
      </c>
      <c r="I570" s="99">
        <v>1</v>
      </c>
      <c r="J570" s="102">
        <f>'เลย '!F116</f>
        <v>280383.98</v>
      </c>
      <c r="K570" s="103">
        <f>SUM('เลย '!AM116)</f>
        <v>320367.69</v>
      </c>
      <c r="L570" s="104">
        <f>'เลย '!AN116</f>
        <v>1526797.43</v>
      </c>
      <c r="M570" s="104">
        <f>'เลย '!AO116</f>
        <v>1513993.28</v>
      </c>
      <c r="N570" s="100"/>
      <c r="O570" s="100"/>
      <c r="P570" s="100"/>
      <c r="Q570" s="92">
        <f t="shared" si="19"/>
        <v>12804.149999999907</v>
      </c>
      <c r="R570" s="93">
        <f t="shared" si="20"/>
        <v>1024.0090073775989</v>
      </c>
    </row>
    <row r="571" spans="1:18" hidden="1" x14ac:dyDescent="0.55000000000000004">
      <c r="A571" s="99">
        <v>7</v>
      </c>
      <c r="B571" s="100" t="s">
        <v>58</v>
      </c>
      <c r="C571" s="100" t="s">
        <v>407</v>
      </c>
      <c r="D571" s="100" t="s">
        <v>135</v>
      </c>
      <c r="E571" s="100" t="s">
        <v>408</v>
      </c>
      <c r="F571" s="100" t="s">
        <v>178</v>
      </c>
      <c r="G571" s="100" t="s">
        <v>796</v>
      </c>
      <c r="H571" s="101">
        <v>4741</v>
      </c>
      <c r="I571" s="99">
        <v>4</v>
      </c>
      <c r="J571" s="102">
        <f>'เลย '!F117</f>
        <v>982499.79</v>
      </c>
      <c r="K571" s="103">
        <f>SUM('เลย '!AM117)</f>
        <v>943036.34000000008</v>
      </c>
      <c r="L571" s="104">
        <f>'เลย '!AN117</f>
        <v>5441794.9299999997</v>
      </c>
      <c r="M571" s="104">
        <f>'เลย '!AO117</f>
        <v>5229672.3199999994</v>
      </c>
      <c r="N571" s="100"/>
      <c r="O571" s="100"/>
      <c r="P571" s="100"/>
      <c r="Q571" s="92">
        <f t="shared" si="19"/>
        <v>212122.61000000034</v>
      </c>
      <c r="R571" s="93">
        <f t="shared" si="20"/>
        <v>1147.8158468677493</v>
      </c>
    </row>
    <row r="572" spans="1:18" s="111" customFormat="1" hidden="1" x14ac:dyDescent="0.55000000000000004">
      <c r="A572" s="105">
        <v>12</v>
      </c>
      <c r="B572" s="106" t="s">
        <v>58</v>
      </c>
      <c r="C572" s="106"/>
      <c r="D572" s="106"/>
      <c r="E572" s="106" t="s">
        <v>75</v>
      </c>
      <c r="F572" s="106"/>
      <c r="G572" s="106" t="s">
        <v>410</v>
      </c>
      <c r="H572" s="112">
        <f>SUM(H565:H571)</f>
        <v>23738</v>
      </c>
      <c r="I572" s="105"/>
      <c r="J572" s="108">
        <f>SUM(J565:J571)</f>
        <v>4997844.25</v>
      </c>
      <c r="K572" s="108">
        <f>SUM(K565:K571)</f>
        <v>4914686.09</v>
      </c>
      <c r="L572" s="108">
        <f>SUM(L565:L571)</f>
        <v>22419552.939999998</v>
      </c>
      <c r="M572" s="108">
        <f>SUM(M565:M571)</f>
        <v>22171535.490000002</v>
      </c>
      <c r="N572" s="106">
        <v>6</v>
      </c>
      <c r="O572" s="106">
        <v>6</v>
      </c>
      <c r="P572" s="106">
        <f>N572-O572</f>
        <v>0</v>
      </c>
      <c r="Q572" s="109">
        <f t="shared" si="19"/>
        <v>248017.44999999553</v>
      </c>
      <c r="R572" s="110">
        <f>L572/H572</f>
        <v>944.45837644283415</v>
      </c>
    </row>
    <row r="573" spans="1:18" hidden="1" x14ac:dyDescent="0.55000000000000004">
      <c r="A573" s="99">
        <v>1</v>
      </c>
      <c r="B573" s="100" t="s">
        <v>58</v>
      </c>
      <c r="C573" s="100" t="s">
        <v>411</v>
      </c>
      <c r="D573" s="100" t="s">
        <v>142</v>
      </c>
      <c r="E573" s="100" t="s">
        <v>412</v>
      </c>
      <c r="F573" s="100" t="s">
        <v>208</v>
      </c>
      <c r="G573" s="100" t="s">
        <v>413</v>
      </c>
      <c r="H573" s="101"/>
      <c r="I573" s="99"/>
      <c r="J573" s="102"/>
      <c r="K573" s="103"/>
      <c r="L573" s="104"/>
      <c r="M573" s="104"/>
      <c r="N573" s="100"/>
      <c r="O573" s="100"/>
      <c r="P573" s="100"/>
    </row>
    <row r="574" spans="1:18" hidden="1" x14ac:dyDescent="0.55000000000000004">
      <c r="A574" s="99">
        <v>2</v>
      </c>
      <c r="B574" s="100" t="s">
        <v>58</v>
      </c>
      <c r="C574" s="100" t="s">
        <v>411</v>
      </c>
      <c r="D574" s="100" t="s">
        <v>142</v>
      </c>
      <c r="E574" s="100" t="s">
        <v>412</v>
      </c>
      <c r="F574" s="100" t="s">
        <v>178</v>
      </c>
      <c r="G574" s="100" t="s">
        <v>797</v>
      </c>
      <c r="H574" s="101">
        <v>3544</v>
      </c>
      <c r="I574" s="99">
        <v>3</v>
      </c>
      <c r="J574" s="102">
        <f>'เลย '!F118</f>
        <v>671808.55</v>
      </c>
      <c r="K574" s="103">
        <f>SUM('เลย '!AM118)</f>
        <v>666524.03</v>
      </c>
      <c r="L574" s="104">
        <f>'เลย '!AN118</f>
        <v>2509570.31</v>
      </c>
      <c r="M574" s="104">
        <f>'เลย '!AO118</f>
        <v>2444995.2699999996</v>
      </c>
      <c r="N574" s="100"/>
      <c r="O574" s="100"/>
      <c r="P574" s="100"/>
      <c r="Q574" s="92">
        <f t="shared" si="19"/>
        <v>64575.040000000503</v>
      </c>
      <c r="R574" s="93">
        <f t="shared" si="20"/>
        <v>708.11803329571103</v>
      </c>
    </row>
    <row r="575" spans="1:18" hidden="1" x14ac:dyDescent="0.55000000000000004">
      <c r="A575" s="99">
        <v>3</v>
      </c>
      <c r="B575" s="100" t="s">
        <v>58</v>
      </c>
      <c r="C575" s="100" t="s">
        <v>411</v>
      </c>
      <c r="D575" s="100" t="s">
        <v>142</v>
      </c>
      <c r="E575" s="100" t="s">
        <v>412</v>
      </c>
      <c r="F575" s="100" t="s">
        <v>178</v>
      </c>
      <c r="G575" s="100" t="s">
        <v>798</v>
      </c>
      <c r="H575" s="101">
        <v>3372</v>
      </c>
      <c r="I575" s="99">
        <v>3</v>
      </c>
      <c r="J575" s="102">
        <f>'เลย '!F119</f>
        <v>930705.18</v>
      </c>
      <c r="K575" s="103">
        <f>SUM('เลย '!AM119)</f>
        <v>1019563.4400000001</v>
      </c>
      <c r="L575" s="104">
        <f>'เลย '!AN119</f>
        <v>2233100.5599999996</v>
      </c>
      <c r="M575" s="104">
        <f>'เลย '!AO119</f>
        <v>1916652.3</v>
      </c>
      <c r="N575" s="100"/>
      <c r="O575" s="100"/>
      <c r="P575" s="100"/>
      <c r="Q575" s="92">
        <f t="shared" si="19"/>
        <v>316448.25999999954</v>
      </c>
      <c r="R575" s="93">
        <f t="shared" si="20"/>
        <v>662.24809015421101</v>
      </c>
    </row>
    <row r="576" spans="1:18" hidden="1" x14ac:dyDescent="0.55000000000000004">
      <c r="A576" s="99">
        <v>4</v>
      </c>
      <c r="B576" s="100" t="s">
        <v>58</v>
      </c>
      <c r="C576" s="100" t="s">
        <v>411</v>
      </c>
      <c r="D576" s="100" t="s">
        <v>142</v>
      </c>
      <c r="E576" s="100" t="s">
        <v>412</v>
      </c>
      <c r="F576" s="100" t="s">
        <v>178</v>
      </c>
      <c r="G576" s="100" t="s">
        <v>799</v>
      </c>
      <c r="H576" s="101">
        <v>3603</v>
      </c>
      <c r="I576" s="99">
        <v>3</v>
      </c>
      <c r="J576" s="102">
        <f>'เลย '!F120</f>
        <v>738361.55</v>
      </c>
      <c r="K576" s="103">
        <f>SUM('เลย '!AM120)</f>
        <v>683409.1</v>
      </c>
      <c r="L576" s="104">
        <f>'เลย '!AN120</f>
        <v>2994011.91</v>
      </c>
      <c r="M576" s="104">
        <f>'เลย '!AO120</f>
        <v>2987321.94</v>
      </c>
      <c r="N576" s="100"/>
      <c r="O576" s="100"/>
      <c r="P576" s="100"/>
      <c r="Q576" s="92">
        <f t="shared" si="19"/>
        <v>6689.9700000002049</v>
      </c>
      <c r="R576" s="93">
        <f t="shared" si="20"/>
        <v>830.97749375520402</v>
      </c>
    </row>
    <row r="577" spans="1:18" hidden="1" x14ac:dyDescent="0.55000000000000004">
      <c r="A577" s="99">
        <v>5</v>
      </c>
      <c r="B577" s="100" t="s">
        <v>58</v>
      </c>
      <c r="C577" s="100" t="s">
        <v>411</v>
      </c>
      <c r="D577" s="100" t="s">
        <v>142</v>
      </c>
      <c r="E577" s="100" t="s">
        <v>412</v>
      </c>
      <c r="F577" s="100" t="s">
        <v>178</v>
      </c>
      <c r="G577" s="100" t="s">
        <v>800</v>
      </c>
      <c r="H577" s="101">
        <v>4008</v>
      </c>
      <c r="I577" s="99">
        <v>3</v>
      </c>
      <c r="J577" s="102">
        <f>'เลย '!F121</f>
        <v>696921.99</v>
      </c>
      <c r="K577" s="103">
        <f>SUM('เลย '!AM121)</f>
        <v>746757.82000000007</v>
      </c>
      <c r="L577" s="104">
        <f>'เลย '!AN121</f>
        <v>2694077.83</v>
      </c>
      <c r="M577" s="104">
        <f>'เลย '!AO121</f>
        <v>2462227.63</v>
      </c>
      <c r="N577" s="100"/>
      <c r="O577" s="100"/>
      <c r="P577" s="100"/>
      <c r="Q577" s="92">
        <f t="shared" si="19"/>
        <v>231850.20000000019</v>
      </c>
      <c r="R577" s="93">
        <f t="shared" si="20"/>
        <v>672.17510728542914</v>
      </c>
    </row>
    <row r="578" spans="1:18" hidden="1" x14ac:dyDescent="0.55000000000000004">
      <c r="A578" s="99">
        <v>6</v>
      </c>
      <c r="B578" s="100" t="s">
        <v>58</v>
      </c>
      <c r="C578" s="100" t="s">
        <v>411</v>
      </c>
      <c r="D578" s="100" t="s">
        <v>142</v>
      </c>
      <c r="E578" s="100" t="s">
        <v>412</v>
      </c>
      <c r="F578" s="100" t="s">
        <v>178</v>
      </c>
      <c r="G578" s="100" t="s">
        <v>801</v>
      </c>
      <c r="H578" s="101">
        <v>1495</v>
      </c>
      <c r="I578" s="99">
        <v>1</v>
      </c>
      <c r="J578" s="102">
        <f>'เลย '!F122</f>
        <v>345721.94</v>
      </c>
      <c r="K578" s="103">
        <f>SUM('เลย '!AM122)</f>
        <v>362977.68999999994</v>
      </c>
      <c r="L578" s="104">
        <f>'เลย '!AN122</f>
        <v>2071891.56</v>
      </c>
      <c r="M578" s="104">
        <f>'เลย '!AO122</f>
        <v>2000488.79</v>
      </c>
      <c r="N578" s="100"/>
      <c r="O578" s="100"/>
      <c r="P578" s="100"/>
      <c r="Q578" s="92">
        <f t="shared" si="19"/>
        <v>71402.770000000019</v>
      </c>
      <c r="R578" s="93">
        <f t="shared" si="20"/>
        <v>1385.8806421404684</v>
      </c>
    </row>
    <row r="579" spans="1:18" hidden="1" x14ac:dyDescent="0.55000000000000004">
      <c r="A579" s="99">
        <v>7</v>
      </c>
      <c r="B579" s="100" t="s">
        <v>58</v>
      </c>
      <c r="C579" s="100" t="s">
        <v>411</v>
      </c>
      <c r="D579" s="100" t="s">
        <v>142</v>
      </c>
      <c r="E579" s="100" t="s">
        <v>412</v>
      </c>
      <c r="F579" s="100" t="s">
        <v>178</v>
      </c>
      <c r="G579" s="100" t="s">
        <v>802</v>
      </c>
      <c r="H579" s="101">
        <v>2456</v>
      </c>
      <c r="I579" s="99">
        <v>2</v>
      </c>
      <c r="J579" s="102">
        <f>'เลย '!F123</f>
        <v>448279.92</v>
      </c>
      <c r="K579" s="103">
        <f>SUM('เลย '!AM123)</f>
        <v>505182.36</v>
      </c>
      <c r="L579" s="104">
        <f>'เลย '!AN123</f>
        <v>1679783.4</v>
      </c>
      <c r="M579" s="104">
        <f>'เลย '!AO123</f>
        <v>1806321.71</v>
      </c>
      <c r="N579" s="100"/>
      <c r="O579" s="100"/>
      <c r="P579" s="100"/>
      <c r="Q579" s="92">
        <f t="shared" si="19"/>
        <v>-126538.31000000006</v>
      </c>
      <c r="R579" s="93">
        <f t="shared" si="20"/>
        <v>683.9508957654723</v>
      </c>
    </row>
    <row r="580" spans="1:18" hidden="1" x14ac:dyDescent="0.55000000000000004">
      <c r="A580" s="99">
        <v>8</v>
      </c>
      <c r="B580" s="100" t="s">
        <v>58</v>
      </c>
      <c r="C580" s="100" t="s">
        <v>411</v>
      </c>
      <c r="D580" s="100" t="s">
        <v>142</v>
      </c>
      <c r="E580" s="100" t="s">
        <v>412</v>
      </c>
      <c r="F580" s="100" t="s">
        <v>178</v>
      </c>
      <c r="G580" s="100" t="s">
        <v>803</v>
      </c>
      <c r="H580" s="101">
        <v>3265</v>
      </c>
      <c r="I580" s="99">
        <v>3</v>
      </c>
      <c r="J580" s="102">
        <f>'เลย '!F124</f>
        <v>599996.96</v>
      </c>
      <c r="K580" s="103">
        <f>SUM('เลย '!AM124)</f>
        <v>691117.73</v>
      </c>
      <c r="L580" s="104">
        <f>'เลย '!AN124</f>
        <v>2539218.33</v>
      </c>
      <c r="M580" s="104">
        <f>'เลย '!AO124</f>
        <v>2391302.2399999998</v>
      </c>
      <c r="N580" s="100"/>
      <c r="O580" s="100"/>
      <c r="P580" s="100"/>
      <c r="Q580" s="92">
        <f t="shared" si="19"/>
        <v>147916.09000000032</v>
      </c>
      <c r="R580" s="93">
        <f t="shared" si="20"/>
        <v>777.70852373660034</v>
      </c>
    </row>
    <row r="581" spans="1:18" hidden="1" x14ac:dyDescent="0.55000000000000004">
      <c r="A581" s="99">
        <v>9</v>
      </c>
      <c r="B581" s="100" t="s">
        <v>58</v>
      </c>
      <c r="C581" s="100" t="s">
        <v>411</v>
      </c>
      <c r="D581" s="100" t="s">
        <v>142</v>
      </c>
      <c r="E581" s="100" t="s">
        <v>412</v>
      </c>
      <c r="F581" s="100" t="s">
        <v>178</v>
      </c>
      <c r="G581" s="100" t="s">
        <v>804</v>
      </c>
      <c r="H581" s="101">
        <v>2444</v>
      </c>
      <c r="I581" s="99">
        <v>2</v>
      </c>
      <c r="J581" s="102">
        <f>'เลย '!F125</f>
        <v>243902.61</v>
      </c>
      <c r="K581" s="103">
        <f>SUM('เลย '!AM125)</f>
        <v>258438.08000000002</v>
      </c>
      <c r="L581" s="104">
        <f>'เลย '!AN125</f>
        <v>2374912.39</v>
      </c>
      <c r="M581" s="104">
        <f>'เลย '!AO125</f>
        <v>2493602.84</v>
      </c>
      <c r="N581" s="100"/>
      <c r="O581" s="100"/>
      <c r="P581" s="100"/>
      <c r="Q581" s="92">
        <f t="shared" si="19"/>
        <v>-118690.44999999972</v>
      </c>
      <c r="R581" s="93">
        <f t="shared" si="20"/>
        <v>971.73174713584297</v>
      </c>
    </row>
    <row r="582" spans="1:18" s="111" customFormat="1" hidden="1" x14ac:dyDescent="0.55000000000000004">
      <c r="A582" s="105">
        <v>13</v>
      </c>
      <c r="B582" s="106" t="s">
        <v>58</v>
      </c>
      <c r="C582" s="106"/>
      <c r="D582" s="106"/>
      <c r="E582" s="106" t="s">
        <v>75</v>
      </c>
      <c r="F582" s="106"/>
      <c r="G582" s="106" t="s">
        <v>414</v>
      </c>
      <c r="H582" s="112">
        <f>SUM(H573:H581)</f>
        <v>24187</v>
      </c>
      <c r="I582" s="105"/>
      <c r="J582" s="108">
        <f>SUM(J573:J581)</f>
        <v>4675698.7</v>
      </c>
      <c r="K582" s="108">
        <f>SUM(K573:K581)</f>
        <v>4933970.25</v>
      </c>
      <c r="L582" s="108">
        <f>SUM(L573:L581)</f>
        <v>19096566.289999999</v>
      </c>
      <c r="M582" s="108">
        <f>SUM(M573:M581)</f>
        <v>18502912.719999999</v>
      </c>
      <c r="N582" s="106">
        <v>8</v>
      </c>
      <c r="O582" s="106">
        <v>8</v>
      </c>
      <c r="P582" s="106">
        <f>N582-O582</f>
        <v>0</v>
      </c>
      <c r="Q582" s="109">
        <f t="shared" si="19"/>
        <v>593653.5700000003</v>
      </c>
      <c r="R582" s="110">
        <f>L582/H582</f>
        <v>789.53844172489346</v>
      </c>
    </row>
    <row r="583" spans="1:18" hidden="1" x14ac:dyDescent="0.55000000000000004">
      <c r="A583" s="99">
        <v>1</v>
      </c>
      <c r="B583" s="100" t="s">
        <v>58</v>
      </c>
      <c r="C583" s="100" t="s">
        <v>415</v>
      </c>
      <c r="D583" s="100" t="s">
        <v>145</v>
      </c>
      <c r="E583" s="100" t="s">
        <v>416</v>
      </c>
      <c r="F583" s="100" t="s">
        <v>208</v>
      </c>
      <c r="G583" s="100" t="s">
        <v>417</v>
      </c>
      <c r="H583" s="101"/>
      <c r="I583" s="99"/>
      <c r="J583" s="102"/>
      <c r="K583" s="103"/>
      <c r="L583" s="104"/>
      <c r="M583" s="104"/>
      <c r="N583" s="100"/>
      <c r="O583" s="100"/>
      <c r="P583" s="100"/>
    </row>
    <row r="584" spans="1:18" hidden="1" x14ac:dyDescent="0.55000000000000004">
      <c r="A584" s="99">
        <v>2</v>
      </c>
      <c r="B584" s="100" t="s">
        <v>58</v>
      </c>
      <c r="C584" s="100" t="s">
        <v>415</v>
      </c>
      <c r="D584" s="100" t="s">
        <v>145</v>
      </c>
      <c r="E584" s="100" t="s">
        <v>416</v>
      </c>
      <c r="F584" s="100" t="s">
        <v>178</v>
      </c>
      <c r="G584" s="100" t="s">
        <v>805</v>
      </c>
      <c r="H584" s="101">
        <v>5041</v>
      </c>
      <c r="I584" s="99">
        <v>4</v>
      </c>
      <c r="J584" s="102">
        <f>'เลย '!F126</f>
        <v>625208.67000000004</v>
      </c>
      <c r="K584" s="103">
        <f>SUM('เลย '!AM126)</f>
        <v>606360.68000000005</v>
      </c>
      <c r="L584" s="104">
        <f>'เลย '!AN126</f>
        <v>4092101.4299999997</v>
      </c>
      <c r="M584" s="104">
        <f>'เลย '!AO126</f>
        <v>3904940.69</v>
      </c>
      <c r="N584" s="100"/>
      <c r="O584" s="100"/>
      <c r="P584" s="100"/>
      <c r="Q584" s="92">
        <f t="shared" ref="Q584:Q646" si="21">L584-M584</f>
        <v>187160.73999999976</v>
      </c>
      <c r="R584" s="93">
        <f t="shared" ref="R584:R646" si="22">L584/H584</f>
        <v>811.76382265423524</v>
      </c>
    </row>
    <row r="585" spans="1:18" hidden="1" x14ac:dyDescent="0.55000000000000004">
      <c r="A585" s="99">
        <v>3</v>
      </c>
      <c r="B585" s="100" t="s">
        <v>58</v>
      </c>
      <c r="C585" s="100" t="s">
        <v>415</v>
      </c>
      <c r="D585" s="100" t="s">
        <v>145</v>
      </c>
      <c r="E585" s="100" t="s">
        <v>416</v>
      </c>
      <c r="F585" s="100" t="s">
        <v>178</v>
      </c>
      <c r="G585" s="100" t="s">
        <v>806</v>
      </c>
      <c r="H585" s="101">
        <v>2924</v>
      </c>
      <c r="I585" s="99">
        <v>2</v>
      </c>
      <c r="J585" s="102">
        <f>'เลย '!F127</f>
        <v>686237.48</v>
      </c>
      <c r="K585" s="103">
        <f>SUM('เลย '!AM127)</f>
        <v>700384.63</v>
      </c>
      <c r="L585" s="104">
        <f>'เลย '!AN127</f>
        <v>3240763.12</v>
      </c>
      <c r="M585" s="104">
        <f>'เลย '!AO127</f>
        <v>2899364.8200000003</v>
      </c>
      <c r="N585" s="100"/>
      <c r="O585" s="100"/>
      <c r="P585" s="100"/>
      <c r="Q585" s="92">
        <f t="shared" si="21"/>
        <v>341398.29999999981</v>
      </c>
      <c r="R585" s="93">
        <f t="shared" si="22"/>
        <v>1108.3321203830369</v>
      </c>
    </row>
    <row r="586" spans="1:18" hidden="1" x14ac:dyDescent="0.55000000000000004">
      <c r="A586" s="99">
        <v>4</v>
      </c>
      <c r="B586" s="100" t="s">
        <v>58</v>
      </c>
      <c r="C586" s="100" t="s">
        <v>415</v>
      </c>
      <c r="D586" s="100" t="s">
        <v>145</v>
      </c>
      <c r="E586" s="100" t="s">
        <v>416</v>
      </c>
      <c r="F586" s="100" t="s">
        <v>178</v>
      </c>
      <c r="G586" s="100" t="s">
        <v>807</v>
      </c>
      <c r="H586" s="101">
        <v>5642</v>
      </c>
      <c r="I586" s="99">
        <v>4</v>
      </c>
      <c r="J586" s="102">
        <f>'เลย '!F128</f>
        <v>780212.21</v>
      </c>
      <c r="K586" s="103">
        <f>SUM('เลย '!AM128)</f>
        <v>690795.37</v>
      </c>
      <c r="L586" s="104">
        <f>'เลย '!AN128</f>
        <v>5191068.16</v>
      </c>
      <c r="M586" s="104">
        <f>'เลย '!AO128</f>
        <v>5250445.5999999996</v>
      </c>
      <c r="N586" s="100"/>
      <c r="O586" s="100"/>
      <c r="P586" s="100"/>
      <c r="Q586" s="92">
        <f t="shared" si="21"/>
        <v>-59377.439999999478</v>
      </c>
      <c r="R586" s="93">
        <f t="shared" si="22"/>
        <v>920.0758879829848</v>
      </c>
    </row>
    <row r="587" spans="1:18" hidden="1" x14ac:dyDescent="0.55000000000000004">
      <c r="A587" s="99">
        <v>5</v>
      </c>
      <c r="B587" s="100" t="s">
        <v>58</v>
      </c>
      <c r="C587" s="100" t="s">
        <v>415</v>
      </c>
      <c r="D587" s="100" t="s">
        <v>145</v>
      </c>
      <c r="E587" s="100" t="s">
        <v>416</v>
      </c>
      <c r="F587" s="100" t="s">
        <v>178</v>
      </c>
      <c r="G587" s="100" t="s">
        <v>808</v>
      </c>
      <c r="H587" s="101">
        <v>2953</v>
      </c>
      <c r="I587" s="99">
        <v>2</v>
      </c>
      <c r="J587" s="102">
        <f>'เลย '!F129</f>
        <v>827153.04</v>
      </c>
      <c r="K587" s="103">
        <f>SUM('เลย '!AM129)</f>
        <v>794856.67</v>
      </c>
      <c r="L587" s="104">
        <f>'เลย '!AN129</f>
        <v>2582431.7700000005</v>
      </c>
      <c r="M587" s="104">
        <f>'เลย '!AO129</f>
        <v>2193273.9700000002</v>
      </c>
      <c r="N587" s="100"/>
      <c r="O587" s="100"/>
      <c r="P587" s="100"/>
      <c r="Q587" s="92">
        <f t="shared" si="21"/>
        <v>389157.80000000028</v>
      </c>
      <c r="R587" s="93">
        <f t="shared" si="22"/>
        <v>874.51126650863546</v>
      </c>
    </row>
    <row r="588" spans="1:18" hidden="1" x14ac:dyDescent="0.55000000000000004">
      <c r="A588" s="99">
        <v>6</v>
      </c>
      <c r="B588" s="100" t="s">
        <v>58</v>
      </c>
      <c r="C588" s="100" t="s">
        <v>415</v>
      </c>
      <c r="D588" s="100" t="s">
        <v>145</v>
      </c>
      <c r="E588" s="100" t="s">
        <v>416</v>
      </c>
      <c r="F588" s="100" t="s">
        <v>178</v>
      </c>
      <c r="G588" s="100" t="s">
        <v>809</v>
      </c>
      <c r="H588" s="101">
        <v>2821</v>
      </c>
      <c r="I588" s="99">
        <v>2</v>
      </c>
      <c r="J588" s="102">
        <f>'เลย '!F130</f>
        <v>222938.65</v>
      </c>
      <c r="K588" s="103">
        <f>SUM('เลย '!AM130)</f>
        <v>79356.34</v>
      </c>
      <c r="L588" s="104">
        <f>'เลย '!AN130</f>
        <v>112960.86000000002</v>
      </c>
      <c r="M588" s="104">
        <f>'เลย '!AO130</f>
        <v>161259.51</v>
      </c>
      <c r="N588" s="100"/>
      <c r="O588" s="100"/>
      <c r="P588" s="100"/>
      <c r="Q588" s="92">
        <f t="shared" si="21"/>
        <v>-48298.649999999994</v>
      </c>
      <c r="R588" s="93">
        <f t="shared" si="22"/>
        <v>40.042842963488127</v>
      </c>
    </row>
    <row r="589" spans="1:18" s="111" customFormat="1" hidden="1" x14ac:dyDescent="0.55000000000000004">
      <c r="A589" s="105">
        <v>14</v>
      </c>
      <c r="B589" s="106" t="s">
        <v>58</v>
      </c>
      <c r="C589" s="106"/>
      <c r="D589" s="106"/>
      <c r="E589" s="106" t="s">
        <v>75</v>
      </c>
      <c r="F589" s="106"/>
      <c r="G589" s="106" t="s">
        <v>418</v>
      </c>
      <c r="H589" s="112">
        <f>SUM(H583:H588)</f>
        <v>19381</v>
      </c>
      <c r="I589" s="105"/>
      <c r="J589" s="108">
        <f>SUM(J583:J588)</f>
        <v>3141750.05</v>
      </c>
      <c r="K589" s="108">
        <f>SUM(K583:K588)</f>
        <v>2871753.69</v>
      </c>
      <c r="L589" s="108">
        <f>SUM(L583:L588)</f>
        <v>15219325.34</v>
      </c>
      <c r="M589" s="108">
        <f>SUM(M583:M588)</f>
        <v>14409284.59</v>
      </c>
      <c r="N589" s="106">
        <v>5</v>
      </c>
      <c r="O589" s="106">
        <v>5</v>
      </c>
      <c r="P589" s="106">
        <f>N589-O589</f>
        <v>0</v>
      </c>
      <c r="Q589" s="109">
        <f t="shared" si="21"/>
        <v>810040.75</v>
      </c>
      <c r="R589" s="110">
        <f t="shared" si="22"/>
        <v>785.27038542902847</v>
      </c>
    </row>
    <row r="590" spans="1:18" s="111" customFormat="1" ht="24.75" hidden="1" thickBot="1" x14ac:dyDescent="0.6">
      <c r="A590" s="120"/>
      <c r="B590" s="121" t="s">
        <v>58</v>
      </c>
      <c r="C590" s="121" t="s">
        <v>58</v>
      </c>
      <c r="D590" s="121" t="s">
        <v>58</v>
      </c>
      <c r="E590" s="121" t="s">
        <v>58</v>
      </c>
      <c r="F590" s="121"/>
      <c r="G590" s="121" t="s">
        <v>419</v>
      </c>
      <c r="H590" s="122">
        <f>H455+H462+H478+H490+H505+H512+H520+H531+H550+H557+H564+H572+H582+H589</f>
        <v>405693</v>
      </c>
      <c r="I590" s="120"/>
      <c r="J590" s="123">
        <f t="shared" ref="J590:O590" si="23">J455+J462+J478+J490+J505+J512+J520+J531+J550+J557+J564+J572+J582+J589</f>
        <v>63907992.339999996</v>
      </c>
      <c r="K590" s="124">
        <f t="shared" si="23"/>
        <v>67454286.069999993</v>
      </c>
      <c r="L590" s="123">
        <f t="shared" si="23"/>
        <v>355077041.6099999</v>
      </c>
      <c r="M590" s="123">
        <f t="shared" si="23"/>
        <v>360358715.96999997</v>
      </c>
      <c r="N590" s="121">
        <f t="shared" si="23"/>
        <v>127</v>
      </c>
      <c r="O590" s="121">
        <f t="shared" si="23"/>
        <v>127</v>
      </c>
      <c r="P590" s="121">
        <f>N590-O590</f>
        <v>0</v>
      </c>
      <c r="Q590" s="109">
        <f t="shared" si="21"/>
        <v>-5281674.3600000739</v>
      </c>
      <c r="R590" s="110">
        <f t="shared" si="22"/>
        <v>875.23581035413451</v>
      </c>
    </row>
    <row r="591" spans="1:18" ht="25.5" hidden="1" thickTop="1" thickBot="1" x14ac:dyDescent="0.6">
      <c r="A591" s="125"/>
      <c r="B591" s="126"/>
      <c r="C591" s="126"/>
      <c r="D591" s="126"/>
      <c r="E591" s="388" t="s">
        <v>420</v>
      </c>
      <c r="F591" s="389"/>
      <c r="G591" s="390"/>
      <c r="H591" s="127"/>
      <c r="I591" s="125"/>
      <c r="J591" s="128">
        <f>J590/O590</f>
        <v>503212.53811023617</v>
      </c>
      <c r="K591" s="129">
        <f>K590/O590</f>
        <v>531136.11078740156</v>
      </c>
      <c r="L591" s="128">
        <f>L590/O590</f>
        <v>2795882.2174015739</v>
      </c>
      <c r="M591" s="128">
        <f>M590/O590</f>
        <v>2837470.204488189</v>
      </c>
      <c r="N591" s="177"/>
      <c r="O591" s="177"/>
      <c r="P591" s="177"/>
      <c r="Q591" s="92">
        <f t="shared" si="21"/>
        <v>-41587.98708661506</v>
      </c>
    </row>
    <row r="592" spans="1:18" hidden="1" x14ac:dyDescent="0.55000000000000004">
      <c r="A592" s="130">
        <v>1</v>
      </c>
      <c r="B592" s="131" t="s">
        <v>60</v>
      </c>
      <c r="C592" s="131" t="s">
        <v>421</v>
      </c>
      <c r="D592" s="131" t="s">
        <v>422</v>
      </c>
      <c r="E592" s="131" t="s">
        <v>423</v>
      </c>
      <c r="F592" s="131" t="s">
        <v>175</v>
      </c>
      <c r="G592" s="131" t="s">
        <v>424</v>
      </c>
      <c r="H592" s="132"/>
      <c r="I592" s="130"/>
      <c r="J592" s="133"/>
      <c r="K592" s="134"/>
      <c r="L592" s="135"/>
      <c r="M592" s="135"/>
      <c r="N592" s="131"/>
      <c r="O592" s="131"/>
      <c r="P592" s="131"/>
    </row>
    <row r="593" spans="1:18" hidden="1" x14ac:dyDescent="0.55000000000000004">
      <c r="A593" s="99">
        <v>2</v>
      </c>
      <c r="B593" s="100" t="s">
        <v>60</v>
      </c>
      <c r="C593" s="100" t="s">
        <v>421</v>
      </c>
      <c r="D593" s="100" t="s">
        <v>422</v>
      </c>
      <c r="E593" s="100" t="s">
        <v>423</v>
      </c>
      <c r="F593" s="100" t="s">
        <v>178</v>
      </c>
      <c r="G593" s="100" t="s">
        <v>1022</v>
      </c>
      <c r="H593" s="101">
        <v>4149</v>
      </c>
      <c r="I593" s="99">
        <v>3</v>
      </c>
      <c r="J593" s="102">
        <f>หนองคาย!F12</f>
        <v>168772.67</v>
      </c>
      <c r="K593" s="103">
        <f>หนองคาย!AI12</f>
        <v>187488.69</v>
      </c>
      <c r="L593" s="104">
        <f>หนองคาย!AJ12</f>
        <v>4592568.76</v>
      </c>
      <c r="M593" s="104">
        <f>หนองคาย!AK12</f>
        <v>4874467.7200000007</v>
      </c>
      <c r="N593" s="100"/>
      <c r="O593" s="100"/>
      <c r="P593" s="100"/>
      <c r="Q593" s="92">
        <f t="shared" si="21"/>
        <v>-281898.96000000089</v>
      </c>
      <c r="R593" s="93">
        <f t="shared" si="22"/>
        <v>1106.9097999517955</v>
      </c>
    </row>
    <row r="594" spans="1:18" hidden="1" x14ac:dyDescent="0.55000000000000004">
      <c r="A594" s="99">
        <v>3</v>
      </c>
      <c r="B594" s="100" t="s">
        <v>60</v>
      </c>
      <c r="C594" s="100" t="s">
        <v>421</v>
      </c>
      <c r="D594" s="100" t="s">
        <v>422</v>
      </c>
      <c r="E594" s="100" t="s">
        <v>423</v>
      </c>
      <c r="F594" s="100" t="s">
        <v>178</v>
      </c>
      <c r="G594" s="100" t="s">
        <v>1023</v>
      </c>
      <c r="H594" s="101">
        <v>4404</v>
      </c>
      <c r="I594" s="99">
        <v>3</v>
      </c>
      <c r="J594" s="102">
        <f>หนองคาย!F13</f>
        <v>144528.37</v>
      </c>
      <c r="K594" s="103">
        <f>หนองคาย!AI13</f>
        <v>380073.32</v>
      </c>
      <c r="L594" s="104">
        <f>หนองคาย!AJ13</f>
        <v>3832435.67</v>
      </c>
      <c r="M594" s="104">
        <f>หนองคาย!AK13</f>
        <v>3794865.1199999996</v>
      </c>
      <c r="N594" s="100"/>
      <c r="O594" s="100"/>
      <c r="P594" s="100"/>
      <c r="Q594" s="92">
        <f t="shared" si="21"/>
        <v>37570.550000000279</v>
      </c>
      <c r="R594" s="93">
        <f t="shared" si="22"/>
        <v>870.21700045413263</v>
      </c>
    </row>
    <row r="595" spans="1:18" hidden="1" x14ac:dyDescent="0.55000000000000004">
      <c r="A595" s="99">
        <v>4</v>
      </c>
      <c r="B595" s="100" t="s">
        <v>60</v>
      </c>
      <c r="C595" s="100" t="s">
        <v>421</v>
      </c>
      <c r="D595" s="100" t="s">
        <v>422</v>
      </c>
      <c r="E595" s="100" t="s">
        <v>423</v>
      </c>
      <c r="F595" s="100" t="s">
        <v>178</v>
      </c>
      <c r="G595" s="100" t="s">
        <v>1024</v>
      </c>
      <c r="H595" s="101">
        <v>2830</v>
      </c>
      <c r="I595" s="99">
        <v>2</v>
      </c>
      <c r="J595" s="102">
        <f>หนองคาย!F14</f>
        <v>4048.84</v>
      </c>
      <c r="K595" s="103">
        <f>หนองคาย!AI14</f>
        <v>308779.09000000003</v>
      </c>
      <c r="L595" s="104">
        <f>หนองคาย!AJ14</f>
        <v>2800486.75</v>
      </c>
      <c r="M595" s="104">
        <f>หนองคาย!AK14</f>
        <v>2878684.7600000002</v>
      </c>
      <c r="N595" s="100"/>
      <c r="O595" s="100"/>
      <c r="P595" s="100"/>
      <c r="Q595" s="92">
        <f t="shared" si="21"/>
        <v>-78198.010000000242</v>
      </c>
      <c r="R595" s="93">
        <f t="shared" si="22"/>
        <v>989.57128975265016</v>
      </c>
    </row>
    <row r="596" spans="1:18" hidden="1" x14ac:dyDescent="0.55000000000000004">
      <c r="A596" s="99">
        <v>5</v>
      </c>
      <c r="B596" s="100" t="s">
        <v>60</v>
      </c>
      <c r="C596" s="100" t="s">
        <v>421</v>
      </c>
      <c r="D596" s="100" t="s">
        <v>422</v>
      </c>
      <c r="E596" s="100" t="s">
        <v>423</v>
      </c>
      <c r="F596" s="100" t="s">
        <v>178</v>
      </c>
      <c r="G596" s="100" t="s">
        <v>1025</v>
      </c>
      <c r="H596" s="101">
        <v>4180</v>
      </c>
      <c r="I596" s="99">
        <v>3</v>
      </c>
      <c r="J596" s="102">
        <f>หนองคาย!F15</f>
        <v>65835.7</v>
      </c>
      <c r="K596" s="103">
        <f>หนองคาย!AI15</f>
        <v>184219.43</v>
      </c>
      <c r="L596" s="104">
        <f>หนองคาย!AJ15</f>
        <v>3858810.15</v>
      </c>
      <c r="M596" s="104">
        <f>หนองคาย!AK15</f>
        <v>4098364.37</v>
      </c>
      <c r="N596" s="100"/>
      <c r="O596" s="100"/>
      <c r="P596" s="100"/>
      <c r="Q596" s="92">
        <f t="shared" si="21"/>
        <v>-239554.2200000002</v>
      </c>
      <c r="R596" s="93">
        <f t="shared" si="22"/>
        <v>923.16032296650712</v>
      </c>
    </row>
    <row r="597" spans="1:18" hidden="1" x14ac:dyDescent="0.55000000000000004">
      <c r="A597" s="99">
        <v>6</v>
      </c>
      <c r="B597" s="100" t="s">
        <v>60</v>
      </c>
      <c r="C597" s="100" t="s">
        <v>421</v>
      </c>
      <c r="D597" s="100" t="s">
        <v>422</v>
      </c>
      <c r="E597" s="100" t="s">
        <v>423</v>
      </c>
      <c r="F597" s="100" t="s">
        <v>178</v>
      </c>
      <c r="G597" s="100" t="s">
        <v>1026</v>
      </c>
      <c r="H597" s="101">
        <v>7166</v>
      </c>
      <c r="I597" s="99">
        <v>5</v>
      </c>
      <c r="J597" s="102">
        <f>หนองคาย!F16</f>
        <v>411114.87</v>
      </c>
      <c r="K597" s="103">
        <f>หนองคาย!AI16</f>
        <v>580653.64</v>
      </c>
      <c r="L597" s="104">
        <f>หนองคาย!AJ16</f>
        <v>4928374.59</v>
      </c>
      <c r="M597" s="104">
        <f>หนองคาย!AK16</f>
        <v>5017244.4799999995</v>
      </c>
      <c r="N597" s="100"/>
      <c r="O597" s="100"/>
      <c r="P597" s="100"/>
      <c r="Q597" s="92">
        <f t="shared" si="21"/>
        <v>-88869.889999999665</v>
      </c>
      <c r="R597" s="93">
        <f t="shared" si="22"/>
        <v>687.74415154898134</v>
      </c>
    </row>
    <row r="598" spans="1:18" hidden="1" x14ac:dyDescent="0.55000000000000004">
      <c r="A598" s="99">
        <v>7</v>
      </c>
      <c r="B598" s="100" t="s">
        <v>60</v>
      </c>
      <c r="C598" s="100" t="s">
        <v>421</v>
      </c>
      <c r="D598" s="100" t="s">
        <v>422</v>
      </c>
      <c r="E598" s="100" t="s">
        <v>423</v>
      </c>
      <c r="F598" s="100" t="s">
        <v>178</v>
      </c>
      <c r="G598" s="100" t="s">
        <v>1027</v>
      </c>
      <c r="H598" s="101">
        <v>6340</v>
      </c>
      <c r="I598" s="99">
        <v>5</v>
      </c>
      <c r="J598" s="102">
        <f>หนองคาย!F17</f>
        <v>466713.27</v>
      </c>
      <c r="K598" s="103">
        <f>หนองคาย!AI17</f>
        <v>540427.21</v>
      </c>
      <c r="L598" s="104">
        <f>หนองคาย!AJ17</f>
        <v>4502055.26</v>
      </c>
      <c r="M598" s="104">
        <f>หนองคาย!AK17</f>
        <v>4608161.43</v>
      </c>
      <c r="N598" s="100"/>
      <c r="O598" s="100"/>
      <c r="P598" s="100"/>
      <c r="Q598" s="92">
        <f t="shared" si="21"/>
        <v>-106106.16999999993</v>
      </c>
      <c r="R598" s="93">
        <f t="shared" si="22"/>
        <v>710.10335331230283</v>
      </c>
    </row>
    <row r="599" spans="1:18" hidden="1" x14ac:dyDescent="0.55000000000000004">
      <c r="A599" s="99">
        <v>8</v>
      </c>
      <c r="B599" s="100" t="s">
        <v>60</v>
      </c>
      <c r="C599" s="100" t="s">
        <v>421</v>
      </c>
      <c r="D599" s="100" t="s">
        <v>422</v>
      </c>
      <c r="E599" s="100" t="s">
        <v>423</v>
      </c>
      <c r="F599" s="100" t="s">
        <v>178</v>
      </c>
      <c r="G599" s="100" t="s">
        <v>1028</v>
      </c>
      <c r="H599" s="101">
        <v>2131</v>
      </c>
      <c r="I599" s="99">
        <v>2</v>
      </c>
      <c r="J599" s="102">
        <f>หนองคาย!F18</f>
        <v>216003.11</v>
      </c>
      <c r="K599" s="103">
        <f>หนองคาย!AI18</f>
        <v>209289.15</v>
      </c>
      <c r="L599" s="104">
        <f>หนองคาย!AJ18</f>
        <v>3085172.7199999997</v>
      </c>
      <c r="M599" s="104">
        <f>หนองคาย!AK18</f>
        <v>3967925.4299999997</v>
      </c>
      <c r="N599" s="100"/>
      <c r="O599" s="100"/>
      <c r="P599" s="100"/>
      <c r="Q599" s="92">
        <f t="shared" si="21"/>
        <v>-882752.71</v>
      </c>
      <c r="R599" s="93">
        <f t="shared" si="22"/>
        <v>1447.7581980290943</v>
      </c>
    </row>
    <row r="600" spans="1:18" hidden="1" x14ac:dyDescent="0.55000000000000004">
      <c r="A600" s="99">
        <v>9</v>
      </c>
      <c r="B600" s="100" t="s">
        <v>60</v>
      </c>
      <c r="C600" s="100" t="s">
        <v>421</v>
      </c>
      <c r="D600" s="100" t="s">
        <v>422</v>
      </c>
      <c r="E600" s="100" t="s">
        <v>423</v>
      </c>
      <c r="F600" s="100" t="s">
        <v>178</v>
      </c>
      <c r="G600" s="100" t="s">
        <v>1029</v>
      </c>
      <c r="H600" s="101">
        <v>821</v>
      </c>
      <c r="I600" s="99">
        <v>1</v>
      </c>
      <c r="J600" s="102">
        <f>หนองคาย!F19</f>
        <v>244040.3</v>
      </c>
      <c r="K600" s="103">
        <f>หนองคาย!AI19</f>
        <v>326082.92</v>
      </c>
      <c r="L600" s="104">
        <f>หนองคาย!AJ19</f>
        <v>2077995.87</v>
      </c>
      <c r="M600" s="104">
        <f>หนองคาย!AK19</f>
        <v>2129851.14</v>
      </c>
      <c r="N600" s="100"/>
      <c r="O600" s="100"/>
      <c r="P600" s="100"/>
      <c r="Q600" s="92">
        <f t="shared" si="21"/>
        <v>-51855.270000000019</v>
      </c>
      <c r="R600" s="93">
        <f t="shared" si="22"/>
        <v>2531.0546528623631</v>
      </c>
    </row>
    <row r="601" spans="1:18" hidden="1" x14ac:dyDescent="0.55000000000000004">
      <c r="A601" s="99">
        <v>10</v>
      </c>
      <c r="B601" s="100" t="s">
        <v>60</v>
      </c>
      <c r="C601" s="100" t="s">
        <v>421</v>
      </c>
      <c r="D601" s="100" t="s">
        <v>422</v>
      </c>
      <c r="E601" s="100" t="s">
        <v>423</v>
      </c>
      <c r="F601" s="100" t="s">
        <v>178</v>
      </c>
      <c r="G601" s="100" t="s">
        <v>1030</v>
      </c>
      <c r="H601" s="101">
        <v>5286</v>
      </c>
      <c r="I601" s="99">
        <v>4</v>
      </c>
      <c r="J601" s="102">
        <f>หนองคาย!F20</f>
        <v>468766.82</v>
      </c>
      <c r="K601" s="103">
        <f>หนองคาย!AI20</f>
        <v>731311.37</v>
      </c>
      <c r="L601" s="104">
        <f>หนองคาย!AJ20</f>
        <v>3552915.3699999996</v>
      </c>
      <c r="M601" s="104">
        <f>หนองคาย!AK20</f>
        <v>3555042.4</v>
      </c>
      <c r="N601" s="100"/>
      <c r="O601" s="100"/>
      <c r="P601" s="100"/>
      <c r="Q601" s="92">
        <f t="shared" si="21"/>
        <v>-2127.0300000002608</v>
      </c>
      <c r="R601" s="93">
        <f t="shared" si="22"/>
        <v>672.13684638668178</v>
      </c>
    </row>
    <row r="602" spans="1:18" hidden="1" x14ac:dyDescent="0.55000000000000004">
      <c r="A602" s="99">
        <v>11</v>
      </c>
      <c r="B602" s="100" t="s">
        <v>60</v>
      </c>
      <c r="C602" s="100" t="s">
        <v>421</v>
      </c>
      <c r="D602" s="100" t="s">
        <v>422</v>
      </c>
      <c r="E602" s="100" t="s">
        <v>423</v>
      </c>
      <c r="F602" s="100" t="s">
        <v>178</v>
      </c>
      <c r="G602" s="100" t="s">
        <v>1031</v>
      </c>
      <c r="H602" s="101">
        <v>5603</v>
      </c>
      <c r="I602" s="99">
        <v>4</v>
      </c>
      <c r="J602" s="102">
        <f>หนองคาย!F21</f>
        <v>684832.98</v>
      </c>
      <c r="K602" s="103">
        <f>หนองคาย!AI21</f>
        <v>788946.13</v>
      </c>
      <c r="L602" s="104">
        <f>หนองคาย!AJ21</f>
        <v>4423277.0600000005</v>
      </c>
      <c r="M602" s="104">
        <f>หนองคาย!AK21</f>
        <v>5152508.1500000004</v>
      </c>
      <c r="N602" s="100"/>
      <c r="O602" s="100"/>
      <c r="P602" s="100"/>
      <c r="Q602" s="92">
        <f t="shared" si="21"/>
        <v>-729231.08999999985</v>
      </c>
      <c r="R602" s="93">
        <f t="shared" si="22"/>
        <v>789.44798500803154</v>
      </c>
    </row>
    <row r="603" spans="1:18" hidden="1" x14ac:dyDescent="0.55000000000000004">
      <c r="A603" s="99">
        <v>12</v>
      </c>
      <c r="B603" s="100" t="s">
        <v>60</v>
      </c>
      <c r="C603" s="100" t="s">
        <v>421</v>
      </c>
      <c r="D603" s="100" t="s">
        <v>422</v>
      </c>
      <c r="E603" s="100" t="s">
        <v>423</v>
      </c>
      <c r="F603" s="100" t="s">
        <v>178</v>
      </c>
      <c r="G603" s="100" t="s">
        <v>1032</v>
      </c>
      <c r="H603" s="101">
        <v>4772</v>
      </c>
      <c r="I603" s="99">
        <v>4</v>
      </c>
      <c r="J603" s="102">
        <f>หนองคาย!F22</f>
        <v>296256.40000000002</v>
      </c>
      <c r="K603" s="103">
        <f>หนองคาย!AI22</f>
        <v>363601.23000000004</v>
      </c>
      <c r="L603" s="104">
        <f>หนองคาย!AJ22</f>
        <v>4180578.8200000003</v>
      </c>
      <c r="M603" s="104">
        <f>หนองคาย!AK22</f>
        <v>4925481.13</v>
      </c>
      <c r="N603" s="100"/>
      <c r="O603" s="100"/>
      <c r="P603" s="100"/>
      <c r="Q603" s="92">
        <f t="shared" si="21"/>
        <v>-744902.30999999959</v>
      </c>
      <c r="R603" s="93">
        <f t="shared" si="22"/>
        <v>876.06429589270749</v>
      </c>
    </row>
    <row r="604" spans="1:18" hidden="1" x14ac:dyDescent="0.55000000000000004">
      <c r="A604" s="99">
        <v>13</v>
      </c>
      <c r="B604" s="100" t="s">
        <v>60</v>
      </c>
      <c r="C604" s="100" t="s">
        <v>421</v>
      </c>
      <c r="D604" s="100" t="s">
        <v>422</v>
      </c>
      <c r="E604" s="100" t="s">
        <v>423</v>
      </c>
      <c r="F604" s="100" t="s">
        <v>178</v>
      </c>
      <c r="G604" s="100" t="s">
        <v>1033</v>
      </c>
      <c r="H604" s="101">
        <v>4728</v>
      </c>
      <c r="I604" s="99">
        <v>4</v>
      </c>
      <c r="J604" s="102">
        <f>หนองคาย!F23</f>
        <v>44344.52</v>
      </c>
      <c r="K604" s="103">
        <f>หนองคาย!AI23</f>
        <v>270428.38</v>
      </c>
      <c r="L604" s="104">
        <f>หนองคาย!AJ23</f>
        <v>4410039.95</v>
      </c>
      <c r="M604" s="104">
        <f>หนองคาย!AK23</f>
        <v>4435235.5599999996</v>
      </c>
      <c r="N604" s="100"/>
      <c r="O604" s="100"/>
      <c r="P604" s="100"/>
      <c r="Q604" s="92">
        <f t="shared" si="21"/>
        <v>-25195.609999999404</v>
      </c>
      <c r="R604" s="93">
        <f t="shared" si="22"/>
        <v>932.74956641285962</v>
      </c>
    </row>
    <row r="605" spans="1:18" hidden="1" x14ac:dyDescent="0.55000000000000004">
      <c r="A605" s="99">
        <v>14</v>
      </c>
      <c r="B605" s="100" t="s">
        <v>60</v>
      </c>
      <c r="C605" s="100" t="s">
        <v>421</v>
      </c>
      <c r="D605" s="100" t="s">
        <v>422</v>
      </c>
      <c r="E605" s="100" t="s">
        <v>423</v>
      </c>
      <c r="F605" s="100" t="s">
        <v>178</v>
      </c>
      <c r="G605" s="100" t="s">
        <v>1034</v>
      </c>
      <c r="H605" s="101">
        <v>7662</v>
      </c>
      <c r="I605" s="99">
        <v>5</v>
      </c>
      <c r="J605" s="102">
        <f>หนองคาย!F24</f>
        <v>1938084.57</v>
      </c>
      <c r="K605" s="103">
        <f>หนองคาย!AI24</f>
        <v>1957444.5400000003</v>
      </c>
      <c r="L605" s="104">
        <f>หนองคาย!AJ24</f>
        <v>6147256.5999999996</v>
      </c>
      <c r="M605" s="104">
        <f>หนองคาย!AK24</f>
        <v>6751667.3700000001</v>
      </c>
      <c r="N605" s="100"/>
      <c r="O605" s="100"/>
      <c r="P605" s="100"/>
      <c r="Q605" s="92">
        <f t="shared" si="21"/>
        <v>-604410.77000000048</v>
      </c>
      <c r="R605" s="93">
        <f t="shared" si="22"/>
        <v>802.30443748368566</v>
      </c>
    </row>
    <row r="606" spans="1:18" hidden="1" x14ac:dyDescent="0.55000000000000004">
      <c r="A606" s="99">
        <v>15</v>
      </c>
      <c r="B606" s="100" t="s">
        <v>60</v>
      </c>
      <c r="C606" s="100" t="s">
        <v>421</v>
      </c>
      <c r="D606" s="100" t="s">
        <v>422</v>
      </c>
      <c r="E606" s="100" t="s">
        <v>423</v>
      </c>
      <c r="F606" s="100" t="s">
        <v>178</v>
      </c>
      <c r="G606" s="100" t="s">
        <v>1035</v>
      </c>
      <c r="H606" s="101">
        <v>5895</v>
      </c>
      <c r="I606" s="99">
        <v>4</v>
      </c>
      <c r="J606" s="102">
        <f>หนองคาย!F25</f>
        <v>94339.08</v>
      </c>
      <c r="K606" s="103">
        <f>หนองคาย!AI25</f>
        <v>172261.75</v>
      </c>
      <c r="L606" s="104">
        <f>หนองคาย!AJ25</f>
        <v>4276261.8899999997</v>
      </c>
      <c r="M606" s="104">
        <f>หนองคาย!AK25</f>
        <v>4511702.5</v>
      </c>
      <c r="N606" s="100"/>
      <c r="O606" s="100"/>
      <c r="P606" s="100"/>
      <c r="Q606" s="92">
        <f t="shared" si="21"/>
        <v>-235440.61000000034</v>
      </c>
      <c r="R606" s="93">
        <f t="shared" si="22"/>
        <v>725.40490076335868</v>
      </c>
    </row>
    <row r="607" spans="1:18" hidden="1" x14ac:dyDescent="0.55000000000000004">
      <c r="A607" s="99">
        <v>16</v>
      </c>
      <c r="B607" s="100" t="s">
        <v>60</v>
      </c>
      <c r="C607" s="100" t="s">
        <v>421</v>
      </c>
      <c r="D607" s="100" t="s">
        <v>422</v>
      </c>
      <c r="E607" s="100" t="s">
        <v>423</v>
      </c>
      <c r="F607" s="100" t="s">
        <v>178</v>
      </c>
      <c r="G607" s="100" t="s">
        <v>1036</v>
      </c>
      <c r="H607" s="101">
        <v>4523</v>
      </c>
      <c r="I607" s="99">
        <v>4</v>
      </c>
      <c r="J607" s="102">
        <f>หนองคาย!F26</f>
        <v>430564.63</v>
      </c>
      <c r="K607" s="103">
        <f>หนองคาย!AI26</f>
        <v>534994.77</v>
      </c>
      <c r="L607" s="104">
        <f>หนองคาย!AJ26</f>
        <v>3751601.5700000003</v>
      </c>
      <c r="M607" s="104">
        <f>หนองคาย!AK26</f>
        <v>3973170.4</v>
      </c>
      <c r="N607" s="100"/>
      <c r="O607" s="100"/>
      <c r="P607" s="100"/>
      <c r="Q607" s="92">
        <f t="shared" si="21"/>
        <v>-221568.82999999961</v>
      </c>
      <c r="R607" s="93">
        <f t="shared" si="22"/>
        <v>829.44982754808757</v>
      </c>
    </row>
    <row r="608" spans="1:18" hidden="1" x14ac:dyDescent="0.55000000000000004">
      <c r="A608" s="99">
        <v>17</v>
      </c>
      <c r="B608" s="100" t="s">
        <v>60</v>
      </c>
      <c r="C608" s="100" t="s">
        <v>421</v>
      </c>
      <c r="D608" s="100" t="s">
        <v>422</v>
      </c>
      <c r="E608" s="100" t="s">
        <v>423</v>
      </c>
      <c r="F608" s="100" t="s">
        <v>178</v>
      </c>
      <c r="G608" s="100" t="s">
        <v>1037</v>
      </c>
      <c r="H608" s="101">
        <v>2929</v>
      </c>
      <c r="I608" s="99">
        <v>2</v>
      </c>
      <c r="J608" s="102">
        <f>หนองคาย!F27</f>
        <v>259500.53</v>
      </c>
      <c r="K608" s="103">
        <f>หนองคาย!AI27</f>
        <v>275388.53000000003</v>
      </c>
      <c r="L608" s="104">
        <f>หนองคาย!AJ27</f>
        <v>2513048.98</v>
      </c>
      <c r="M608" s="104">
        <f>หนองคาย!AK27</f>
        <v>2830570.0999999996</v>
      </c>
      <c r="N608" s="100"/>
      <c r="O608" s="100"/>
      <c r="P608" s="100"/>
      <c r="Q608" s="92">
        <f t="shared" si="21"/>
        <v>-317521.11999999965</v>
      </c>
      <c r="R608" s="93">
        <f t="shared" si="22"/>
        <v>857.98872652782518</v>
      </c>
    </row>
    <row r="609" spans="1:18" hidden="1" x14ac:dyDescent="0.55000000000000004">
      <c r="A609" s="99">
        <v>18</v>
      </c>
      <c r="B609" s="100" t="s">
        <v>60</v>
      </c>
      <c r="C609" s="100" t="s">
        <v>421</v>
      </c>
      <c r="D609" s="100" t="s">
        <v>422</v>
      </c>
      <c r="E609" s="100" t="s">
        <v>423</v>
      </c>
      <c r="F609" s="100" t="s">
        <v>178</v>
      </c>
      <c r="G609" s="100" t="s">
        <v>1038</v>
      </c>
      <c r="H609" s="101">
        <v>2602</v>
      </c>
      <c r="I609" s="99">
        <v>2</v>
      </c>
      <c r="J609" s="102">
        <f>หนองคาย!F28</f>
        <v>298895.15000000002</v>
      </c>
      <c r="K609" s="103">
        <f>หนองคาย!AI28</f>
        <v>268889.95</v>
      </c>
      <c r="L609" s="104">
        <f>หนองคาย!AJ28</f>
        <v>2128148.27</v>
      </c>
      <c r="M609" s="104">
        <f>หนองคาย!AK28</f>
        <v>2198867.37</v>
      </c>
      <c r="N609" s="100"/>
      <c r="O609" s="100"/>
      <c r="P609" s="100"/>
      <c r="Q609" s="92">
        <f t="shared" si="21"/>
        <v>-70719.100000000093</v>
      </c>
      <c r="R609" s="93">
        <f t="shared" si="22"/>
        <v>817.88941967717142</v>
      </c>
    </row>
    <row r="610" spans="1:18" s="111" customFormat="1" hidden="1" x14ac:dyDescent="0.55000000000000004">
      <c r="A610" s="105">
        <v>1</v>
      </c>
      <c r="B610" s="106" t="s">
        <v>60</v>
      </c>
      <c r="C610" s="106"/>
      <c r="D610" s="106"/>
      <c r="E610" s="106" t="s">
        <v>75</v>
      </c>
      <c r="F610" s="106"/>
      <c r="G610" s="106" t="s">
        <v>425</v>
      </c>
      <c r="H610" s="112">
        <f>SUM(H592:H609)</f>
        <v>76021</v>
      </c>
      <c r="I610" s="105"/>
      <c r="J610" s="108">
        <f>SUM(J592:J609)</f>
        <v>6236641.8100000005</v>
      </c>
      <c r="K610" s="108">
        <f>SUM(K592:K609)</f>
        <v>8080280.1000000015</v>
      </c>
      <c r="L610" s="108">
        <f>SUM(L592:L609)</f>
        <v>65061028.280000009</v>
      </c>
      <c r="M610" s="108">
        <f>SUM(M592:M609)</f>
        <v>69703809.430000007</v>
      </c>
      <c r="N610" s="106">
        <v>17</v>
      </c>
      <c r="O610" s="106">
        <v>17</v>
      </c>
      <c r="P610" s="106">
        <f>N610-O610</f>
        <v>0</v>
      </c>
      <c r="Q610" s="109">
        <f t="shared" si="21"/>
        <v>-4642781.1499999985</v>
      </c>
      <c r="R610" s="110">
        <f>L610/H610</f>
        <v>855.82968232462099</v>
      </c>
    </row>
    <row r="611" spans="1:18" hidden="1" x14ac:dyDescent="0.55000000000000004">
      <c r="A611" s="99">
        <v>1</v>
      </c>
      <c r="B611" s="100" t="s">
        <v>60</v>
      </c>
      <c r="C611" s="100" t="s">
        <v>426</v>
      </c>
      <c r="D611" s="100" t="s">
        <v>102</v>
      </c>
      <c r="E611" s="100" t="s">
        <v>427</v>
      </c>
      <c r="F611" s="100" t="s">
        <v>327</v>
      </c>
      <c r="G611" s="100" t="s">
        <v>428</v>
      </c>
      <c r="H611" s="101"/>
      <c r="I611" s="99"/>
      <c r="J611" s="102"/>
      <c r="K611" s="103"/>
      <c r="L611" s="104"/>
      <c r="M611" s="104"/>
      <c r="N611" s="100"/>
      <c r="O611" s="100"/>
      <c r="P611" s="100"/>
    </row>
    <row r="612" spans="1:18" hidden="1" x14ac:dyDescent="0.55000000000000004">
      <c r="A612" s="99">
        <v>2</v>
      </c>
      <c r="B612" s="100" t="s">
        <v>60</v>
      </c>
      <c r="C612" s="100" t="s">
        <v>426</v>
      </c>
      <c r="D612" s="100" t="s">
        <v>102</v>
      </c>
      <c r="E612" s="100" t="s">
        <v>427</v>
      </c>
      <c r="F612" s="100" t="s">
        <v>178</v>
      </c>
      <c r="G612" s="100" t="s">
        <v>1039</v>
      </c>
      <c r="H612" s="101">
        <v>3874</v>
      </c>
      <c r="I612" s="99">
        <v>3</v>
      </c>
      <c r="J612" s="102">
        <f>หนองคาย!F29</f>
        <v>644308.51</v>
      </c>
      <c r="K612" s="103">
        <f>หนองคาย!AI29</f>
        <v>1004225.28</v>
      </c>
      <c r="L612" s="104">
        <f>หนองคาย!AJ29</f>
        <v>3936949.55</v>
      </c>
      <c r="M612" s="104">
        <f>หนองคาย!AK29</f>
        <v>3880151.38</v>
      </c>
      <c r="N612" s="100"/>
      <c r="O612" s="100"/>
      <c r="P612" s="100"/>
      <c r="Q612" s="92">
        <f t="shared" si="21"/>
        <v>56798.169999999925</v>
      </c>
      <c r="R612" s="93">
        <f t="shared" si="22"/>
        <v>1016.2492385131646</v>
      </c>
    </row>
    <row r="613" spans="1:18" hidden="1" x14ac:dyDescent="0.55000000000000004">
      <c r="A613" s="99">
        <v>3</v>
      </c>
      <c r="B613" s="100" t="s">
        <v>60</v>
      </c>
      <c r="C613" s="100" t="s">
        <v>426</v>
      </c>
      <c r="D613" s="100" t="s">
        <v>102</v>
      </c>
      <c r="E613" s="100" t="s">
        <v>427</v>
      </c>
      <c r="F613" s="100" t="s">
        <v>178</v>
      </c>
      <c r="G613" s="100" t="s">
        <v>1040</v>
      </c>
      <c r="H613" s="101">
        <v>3204</v>
      </c>
      <c r="I613" s="99">
        <v>3</v>
      </c>
      <c r="J613" s="102">
        <f>หนองคาย!F30</f>
        <v>762012.57</v>
      </c>
      <c r="K613" s="103">
        <f>หนองคาย!AI30</f>
        <v>1121833.69</v>
      </c>
      <c r="L613" s="104">
        <f>หนองคาย!AJ30</f>
        <v>4386861.87</v>
      </c>
      <c r="M613" s="104">
        <f>หนองคาย!AK30</f>
        <v>3226050.71</v>
      </c>
      <c r="N613" s="100"/>
      <c r="O613" s="100"/>
      <c r="P613" s="100"/>
      <c r="Q613" s="92">
        <f t="shared" si="21"/>
        <v>1160811.1600000001</v>
      </c>
      <c r="R613" s="93">
        <f t="shared" si="22"/>
        <v>1369.1828558052434</v>
      </c>
    </row>
    <row r="614" spans="1:18" hidden="1" x14ac:dyDescent="0.55000000000000004">
      <c r="A614" s="99">
        <v>4</v>
      </c>
      <c r="B614" s="100" t="s">
        <v>60</v>
      </c>
      <c r="C614" s="100" t="s">
        <v>426</v>
      </c>
      <c r="D614" s="100" t="s">
        <v>102</v>
      </c>
      <c r="E614" s="100" t="s">
        <v>427</v>
      </c>
      <c r="F614" s="100" t="s">
        <v>178</v>
      </c>
      <c r="G614" s="100" t="s">
        <v>1041</v>
      </c>
      <c r="H614" s="101">
        <v>6962</v>
      </c>
      <c r="I614" s="99">
        <v>5</v>
      </c>
      <c r="J614" s="102">
        <f>หนองคาย!F31</f>
        <v>1679826.69</v>
      </c>
      <c r="K614" s="103">
        <f>หนองคาย!AI31</f>
        <v>2049099.3299999998</v>
      </c>
      <c r="L614" s="104">
        <f>หนองคาย!AJ31</f>
        <v>4542992.5</v>
      </c>
      <c r="M614" s="104">
        <f>หนองคาย!AK31</f>
        <v>3843284.1300000004</v>
      </c>
      <c r="N614" s="100"/>
      <c r="O614" s="100"/>
      <c r="P614" s="100"/>
      <c r="Q614" s="92">
        <f t="shared" si="21"/>
        <v>699708.36999999965</v>
      </c>
      <c r="R614" s="93">
        <f t="shared" si="22"/>
        <v>652.54129560471131</v>
      </c>
    </row>
    <row r="615" spans="1:18" hidden="1" x14ac:dyDescent="0.55000000000000004">
      <c r="A615" s="99">
        <v>5</v>
      </c>
      <c r="B615" s="100" t="s">
        <v>60</v>
      </c>
      <c r="C615" s="100" t="s">
        <v>426</v>
      </c>
      <c r="D615" s="100" t="s">
        <v>102</v>
      </c>
      <c r="E615" s="100" t="s">
        <v>427</v>
      </c>
      <c r="F615" s="100" t="s">
        <v>178</v>
      </c>
      <c r="G615" s="100" t="s">
        <v>1042</v>
      </c>
      <c r="H615" s="101">
        <v>4705</v>
      </c>
      <c r="I615" s="99">
        <v>4</v>
      </c>
      <c r="J615" s="102">
        <f>หนองคาย!F32</f>
        <v>1037954.83</v>
      </c>
      <c r="K615" s="103">
        <f>หนองคาย!AI32</f>
        <v>1270999.01</v>
      </c>
      <c r="L615" s="104">
        <f>หนองคาย!AJ32</f>
        <v>3636367</v>
      </c>
      <c r="M615" s="104">
        <f>หนองคาย!AK32</f>
        <v>3634627.1899999995</v>
      </c>
      <c r="N615" s="100"/>
      <c r="O615" s="100"/>
      <c r="P615" s="100"/>
      <c r="Q615" s="92">
        <f t="shared" si="21"/>
        <v>1739.8100000005215</v>
      </c>
      <c r="R615" s="93">
        <f t="shared" si="22"/>
        <v>772.87290116896918</v>
      </c>
    </row>
    <row r="616" spans="1:18" hidden="1" x14ac:dyDescent="0.55000000000000004">
      <c r="A616" s="99">
        <v>6</v>
      </c>
      <c r="B616" s="100" t="s">
        <v>60</v>
      </c>
      <c r="C616" s="100" t="s">
        <v>426</v>
      </c>
      <c r="D616" s="100" t="s">
        <v>102</v>
      </c>
      <c r="E616" s="100" t="s">
        <v>427</v>
      </c>
      <c r="F616" s="100" t="s">
        <v>178</v>
      </c>
      <c r="G616" s="100" t="s">
        <v>1043</v>
      </c>
      <c r="H616" s="101">
        <v>5930</v>
      </c>
      <c r="I616" s="99">
        <v>4</v>
      </c>
      <c r="J616" s="102">
        <f>หนองคาย!F33</f>
        <v>567948.27</v>
      </c>
      <c r="K616" s="103">
        <f>หนองคาย!AI33</f>
        <v>719916.92</v>
      </c>
      <c r="L616" s="104">
        <f>หนองคาย!AJ33</f>
        <v>5016230.12</v>
      </c>
      <c r="M616" s="104">
        <f>หนองคาย!AK33</f>
        <v>5234087.4200000009</v>
      </c>
      <c r="N616" s="100"/>
      <c r="O616" s="100"/>
      <c r="P616" s="100"/>
      <c r="Q616" s="92">
        <f t="shared" si="21"/>
        <v>-217857.30000000075</v>
      </c>
      <c r="R616" s="93">
        <f t="shared" si="22"/>
        <v>845.90727150084319</v>
      </c>
    </row>
    <row r="617" spans="1:18" hidden="1" x14ac:dyDescent="0.55000000000000004">
      <c r="A617" s="99">
        <v>7</v>
      </c>
      <c r="B617" s="100" t="s">
        <v>60</v>
      </c>
      <c r="C617" s="100" t="s">
        <v>426</v>
      </c>
      <c r="D617" s="100" t="s">
        <v>102</v>
      </c>
      <c r="E617" s="100" t="s">
        <v>427</v>
      </c>
      <c r="F617" s="100" t="s">
        <v>178</v>
      </c>
      <c r="G617" s="100" t="s">
        <v>1044</v>
      </c>
      <c r="H617" s="101">
        <v>4502</v>
      </c>
      <c r="I617" s="99">
        <v>4</v>
      </c>
      <c r="J617" s="102">
        <f>หนองคาย!F34</f>
        <v>816910.64</v>
      </c>
      <c r="K617" s="103">
        <f>หนองคาย!AI34</f>
        <v>1023115.95</v>
      </c>
      <c r="L617" s="104">
        <f>หนองคาย!AJ34</f>
        <v>4030661.1100000003</v>
      </c>
      <c r="M617" s="104">
        <f>หนองคาย!AK34</f>
        <v>3935186.85</v>
      </c>
      <c r="N617" s="100"/>
      <c r="O617" s="100"/>
      <c r="P617" s="100"/>
      <c r="Q617" s="92">
        <f t="shared" si="21"/>
        <v>95474.260000000242</v>
      </c>
      <c r="R617" s="93">
        <f t="shared" si="22"/>
        <v>895.30455575299879</v>
      </c>
    </row>
    <row r="618" spans="1:18" hidden="1" x14ac:dyDescent="0.55000000000000004">
      <c r="A618" s="99">
        <v>8</v>
      </c>
      <c r="B618" s="100" t="s">
        <v>60</v>
      </c>
      <c r="C618" s="100" t="s">
        <v>426</v>
      </c>
      <c r="D618" s="100" t="s">
        <v>102</v>
      </c>
      <c r="E618" s="100" t="s">
        <v>427</v>
      </c>
      <c r="F618" s="100" t="s">
        <v>178</v>
      </c>
      <c r="G618" s="100" t="s">
        <v>1045</v>
      </c>
      <c r="H618" s="101">
        <v>5759</v>
      </c>
      <c r="I618" s="99">
        <v>4</v>
      </c>
      <c r="J618" s="102">
        <f>หนองคาย!F35</f>
        <v>1339999.1399999999</v>
      </c>
      <c r="K618" s="103">
        <f>หนองคาย!AI35</f>
        <v>1678423.7399999998</v>
      </c>
      <c r="L618" s="104">
        <f>หนองคาย!AJ35</f>
        <v>3579755.75</v>
      </c>
      <c r="M618" s="104">
        <f>หนองคาย!AK35</f>
        <v>3211163.14</v>
      </c>
      <c r="N618" s="100"/>
      <c r="O618" s="100"/>
      <c r="P618" s="100"/>
      <c r="Q618" s="92">
        <f t="shared" si="21"/>
        <v>368592.60999999987</v>
      </c>
      <c r="R618" s="93">
        <f t="shared" si="22"/>
        <v>621.59328876541065</v>
      </c>
    </row>
    <row r="619" spans="1:18" hidden="1" x14ac:dyDescent="0.55000000000000004">
      <c r="A619" s="99">
        <v>9</v>
      </c>
      <c r="B619" s="100" t="s">
        <v>60</v>
      </c>
      <c r="C619" s="100" t="s">
        <v>426</v>
      </c>
      <c r="D619" s="100" t="s">
        <v>102</v>
      </c>
      <c r="E619" s="100" t="s">
        <v>427</v>
      </c>
      <c r="F619" s="100" t="s">
        <v>178</v>
      </c>
      <c r="G619" s="100" t="s">
        <v>1046</v>
      </c>
      <c r="H619" s="101">
        <v>3269</v>
      </c>
      <c r="I619" s="99">
        <v>3</v>
      </c>
      <c r="J619" s="102">
        <f>หนองคาย!F36</f>
        <v>469053.5</v>
      </c>
      <c r="K619" s="103">
        <f>หนองคาย!AI36</f>
        <v>471448.8600000001</v>
      </c>
      <c r="L619" s="104">
        <f>หนองคาย!AJ36</f>
        <v>3557948.9699999997</v>
      </c>
      <c r="M619" s="104">
        <f>หนองคาย!AK36</f>
        <v>3596722.5400000005</v>
      </c>
      <c r="N619" s="100"/>
      <c r="O619" s="100"/>
      <c r="P619" s="100"/>
      <c r="Q619" s="92">
        <f t="shared" si="21"/>
        <v>-38773.570000000764</v>
      </c>
      <c r="R619" s="93">
        <f t="shared" si="22"/>
        <v>1088.3906301621289</v>
      </c>
    </row>
    <row r="620" spans="1:18" hidden="1" x14ac:dyDescent="0.55000000000000004">
      <c r="A620" s="99">
        <v>10</v>
      </c>
      <c r="B620" s="100" t="s">
        <v>60</v>
      </c>
      <c r="C620" s="100" t="s">
        <v>426</v>
      </c>
      <c r="D620" s="100" t="s">
        <v>102</v>
      </c>
      <c r="E620" s="100" t="s">
        <v>427</v>
      </c>
      <c r="F620" s="100" t="s">
        <v>178</v>
      </c>
      <c r="G620" s="100" t="s">
        <v>1047</v>
      </c>
      <c r="H620" s="101">
        <v>5031</v>
      </c>
      <c r="I620" s="99">
        <v>4</v>
      </c>
      <c r="J620" s="102">
        <f>หนองคาย!F37</f>
        <v>414994.93</v>
      </c>
      <c r="K620" s="103">
        <f>หนองคาย!AI37</f>
        <v>598465.76</v>
      </c>
      <c r="L620" s="104">
        <f>หนองคาย!AJ37</f>
        <v>4455498.13</v>
      </c>
      <c r="M620" s="104">
        <f>หนองคาย!AK37</f>
        <v>3848339.6500000004</v>
      </c>
      <c r="N620" s="100"/>
      <c r="O620" s="100"/>
      <c r="P620" s="100"/>
      <c r="Q620" s="92">
        <f t="shared" si="21"/>
        <v>607158.47999999952</v>
      </c>
      <c r="R620" s="93">
        <f t="shared" si="22"/>
        <v>885.6088511230372</v>
      </c>
    </row>
    <row r="621" spans="1:18" hidden="1" x14ac:dyDescent="0.55000000000000004">
      <c r="A621" s="99">
        <v>11</v>
      </c>
      <c r="B621" s="100" t="s">
        <v>60</v>
      </c>
      <c r="C621" s="100" t="s">
        <v>426</v>
      </c>
      <c r="D621" s="100" t="s">
        <v>102</v>
      </c>
      <c r="E621" s="100" t="s">
        <v>427</v>
      </c>
      <c r="F621" s="100" t="s">
        <v>178</v>
      </c>
      <c r="G621" s="100" t="s">
        <v>1048</v>
      </c>
      <c r="H621" s="101">
        <v>4636</v>
      </c>
      <c r="I621" s="99">
        <v>4</v>
      </c>
      <c r="J621" s="102">
        <f>หนองคาย!F38</f>
        <v>760828.62</v>
      </c>
      <c r="K621" s="103">
        <f>หนองคาย!AI38</f>
        <v>993980.57000000007</v>
      </c>
      <c r="L621" s="104">
        <f>หนองคาย!AJ38</f>
        <v>4048025.8099999996</v>
      </c>
      <c r="M621" s="104">
        <f>หนองคาย!AK38</f>
        <v>3714411.5</v>
      </c>
      <c r="N621" s="100"/>
      <c r="O621" s="100"/>
      <c r="P621" s="100"/>
      <c r="Q621" s="92">
        <f t="shared" si="21"/>
        <v>333614.30999999959</v>
      </c>
      <c r="R621" s="93">
        <f t="shared" si="22"/>
        <v>873.17209016393429</v>
      </c>
    </row>
    <row r="622" spans="1:18" s="111" customFormat="1" hidden="1" x14ac:dyDescent="0.55000000000000004">
      <c r="A622" s="105">
        <v>2</v>
      </c>
      <c r="B622" s="106" t="s">
        <v>60</v>
      </c>
      <c r="C622" s="106"/>
      <c r="D622" s="106"/>
      <c r="E622" s="106" t="s">
        <v>75</v>
      </c>
      <c r="F622" s="106"/>
      <c r="G622" s="106" t="s">
        <v>429</v>
      </c>
      <c r="H622" s="112">
        <f>SUM(H611:H621)</f>
        <v>47872</v>
      </c>
      <c r="I622" s="105"/>
      <c r="J622" s="108">
        <f>SUM(J611:J621)</f>
        <v>8493837.6999999993</v>
      </c>
      <c r="K622" s="108">
        <f>SUM(K611:K621)</f>
        <v>10931509.109999999</v>
      </c>
      <c r="L622" s="108">
        <f>SUM(L611:L621)</f>
        <v>41191290.810000002</v>
      </c>
      <c r="M622" s="108">
        <f>SUM(M611:M621)</f>
        <v>38124024.510000005</v>
      </c>
      <c r="N622" s="106">
        <v>10</v>
      </c>
      <c r="O622" s="106">
        <v>10</v>
      </c>
      <c r="P622" s="106">
        <f>N622-O622</f>
        <v>0</v>
      </c>
      <c r="Q622" s="109">
        <f t="shared" si="21"/>
        <v>3067266.299999997</v>
      </c>
      <c r="R622" s="110">
        <f>L622/H622</f>
        <v>860.44641565006691</v>
      </c>
    </row>
    <row r="623" spans="1:18" hidden="1" x14ac:dyDescent="0.55000000000000004">
      <c r="A623" s="99">
        <v>1</v>
      </c>
      <c r="B623" s="100" t="s">
        <v>60</v>
      </c>
      <c r="C623" s="100" t="s">
        <v>430</v>
      </c>
      <c r="D623" s="100" t="s">
        <v>81</v>
      </c>
      <c r="E623" s="100" t="s">
        <v>431</v>
      </c>
      <c r="F623" s="100" t="s">
        <v>208</v>
      </c>
      <c r="G623" s="100" t="s">
        <v>432</v>
      </c>
      <c r="H623" s="101"/>
      <c r="I623" s="99"/>
      <c r="J623" s="102"/>
      <c r="K623" s="103"/>
      <c r="L623" s="104"/>
      <c r="M623" s="104"/>
      <c r="N623" s="100"/>
      <c r="O623" s="100"/>
      <c r="P623" s="100"/>
    </row>
    <row r="624" spans="1:18" hidden="1" x14ac:dyDescent="0.55000000000000004">
      <c r="A624" s="99">
        <v>2</v>
      </c>
      <c r="B624" s="100" t="s">
        <v>60</v>
      </c>
      <c r="C624" s="100" t="s">
        <v>430</v>
      </c>
      <c r="D624" s="100" t="s">
        <v>81</v>
      </c>
      <c r="E624" s="100" t="s">
        <v>431</v>
      </c>
      <c r="F624" s="100" t="s">
        <v>178</v>
      </c>
      <c r="G624" s="100" t="s">
        <v>1049</v>
      </c>
      <c r="H624" s="101">
        <v>3034</v>
      </c>
      <c r="I624" s="99">
        <v>3</v>
      </c>
      <c r="J624" s="102">
        <f>หนองคาย!F39</f>
        <v>937653.86</v>
      </c>
      <c r="K624" s="103">
        <f>หนองคาย!AI39</f>
        <v>938397.98</v>
      </c>
      <c r="L624" s="104">
        <f>หนองคาย!AJ39</f>
        <v>4753536.59</v>
      </c>
      <c r="M624" s="104">
        <f>หนองคาย!AK39</f>
        <v>3947728.57</v>
      </c>
      <c r="N624" s="100"/>
      <c r="O624" s="100"/>
      <c r="P624" s="100"/>
      <c r="Q624" s="92">
        <f t="shared" si="21"/>
        <v>805808.02</v>
      </c>
      <c r="R624" s="93">
        <f t="shared" si="22"/>
        <v>1566.7556328279497</v>
      </c>
    </row>
    <row r="625" spans="1:18" hidden="1" x14ac:dyDescent="0.55000000000000004">
      <c r="A625" s="99">
        <v>3</v>
      </c>
      <c r="B625" s="100" t="s">
        <v>60</v>
      </c>
      <c r="C625" s="100" t="s">
        <v>430</v>
      </c>
      <c r="D625" s="100" t="s">
        <v>81</v>
      </c>
      <c r="E625" s="100" t="s">
        <v>431</v>
      </c>
      <c r="F625" s="100" t="s">
        <v>178</v>
      </c>
      <c r="G625" s="100" t="s">
        <v>1050</v>
      </c>
      <c r="H625" s="101">
        <v>3694</v>
      </c>
      <c r="I625" s="99">
        <v>3</v>
      </c>
      <c r="J625" s="102">
        <f>หนองคาย!F40</f>
        <v>136312.26999999999</v>
      </c>
      <c r="K625" s="103">
        <f>หนองคาย!AI40</f>
        <v>163295.74999999997</v>
      </c>
      <c r="L625" s="104">
        <f>หนองคาย!AJ40</f>
        <v>4671251.78</v>
      </c>
      <c r="M625" s="104">
        <f>หนองคาย!AK40</f>
        <v>4693753.8899999997</v>
      </c>
      <c r="N625" s="100"/>
      <c r="O625" s="100"/>
      <c r="P625" s="100"/>
      <c r="Q625" s="92">
        <f t="shared" si="21"/>
        <v>-22502.109999999404</v>
      </c>
      <c r="R625" s="93">
        <f t="shared" si="22"/>
        <v>1264.5511044937737</v>
      </c>
    </row>
    <row r="626" spans="1:18" hidden="1" x14ac:dyDescent="0.55000000000000004">
      <c r="A626" s="99">
        <v>4</v>
      </c>
      <c r="B626" s="100" t="s">
        <v>60</v>
      </c>
      <c r="C626" s="100" t="s">
        <v>430</v>
      </c>
      <c r="D626" s="100" t="s">
        <v>81</v>
      </c>
      <c r="E626" s="100" t="s">
        <v>431</v>
      </c>
      <c r="F626" s="100" t="s">
        <v>178</v>
      </c>
      <c r="G626" s="100" t="s">
        <v>1051</v>
      </c>
      <c r="H626" s="101">
        <v>2850</v>
      </c>
      <c r="I626" s="99">
        <v>2</v>
      </c>
      <c r="J626" s="102">
        <f>หนองคาย!F41</f>
        <v>680005.68</v>
      </c>
      <c r="K626" s="103">
        <f>หนองคาย!AI41</f>
        <v>701865.78</v>
      </c>
      <c r="L626" s="104">
        <f>หนองคาย!AJ41</f>
        <v>3932362.33</v>
      </c>
      <c r="M626" s="104">
        <f>หนองคาย!AK41</f>
        <v>4078553.3299999996</v>
      </c>
      <c r="N626" s="100"/>
      <c r="O626" s="100"/>
      <c r="P626" s="100"/>
      <c r="Q626" s="92">
        <f t="shared" si="21"/>
        <v>-146190.99999999953</v>
      </c>
      <c r="R626" s="93">
        <f t="shared" si="22"/>
        <v>1379.7762561403508</v>
      </c>
    </row>
    <row r="627" spans="1:18" hidden="1" x14ac:dyDescent="0.55000000000000004">
      <c r="A627" s="99">
        <v>5</v>
      </c>
      <c r="B627" s="100" t="s">
        <v>60</v>
      </c>
      <c r="C627" s="100" t="s">
        <v>430</v>
      </c>
      <c r="D627" s="100" t="s">
        <v>81</v>
      </c>
      <c r="E627" s="100" t="s">
        <v>431</v>
      </c>
      <c r="F627" s="100" t="s">
        <v>178</v>
      </c>
      <c r="G627" s="100" t="s">
        <v>1052</v>
      </c>
      <c r="H627" s="101">
        <v>3886</v>
      </c>
      <c r="I627" s="99">
        <v>3</v>
      </c>
      <c r="J627" s="102">
        <f>หนองคาย!F42</f>
        <v>2012371.91</v>
      </c>
      <c r="K627" s="103">
        <f>หนองคาย!AI42</f>
        <v>1990925.8399999999</v>
      </c>
      <c r="L627" s="104">
        <f>หนองคาย!AJ42</f>
        <v>7948645.3099999996</v>
      </c>
      <c r="M627" s="104">
        <f>หนองคาย!AK42</f>
        <v>6291286.1799999997</v>
      </c>
      <c r="N627" s="100"/>
      <c r="O627" s="100"/>
      <c r="P627" s="100"/>
      <c r="Q627" s="92">
        <f t="shared" si="21"/>
        <v>1657359.13</v>
      </c>
      <c r="R627" s="93">
        <f t="shared" si="22"/>
        <v>2045.4568476582604</v>
      </c>
    </row>
    <row r="628" spans="1:18" hidden="1" x14ac:dyDescent="0.55000000000000004">
      <c r="A628" s="99">
        <v>6</v>
      </c>
      <c r="B628" s="100" t="s">
        <v>60</v>
      </c>
      <c r="C628" s="100" t="s">
        <v>430</v>
      </c>
      <c r="D628" s="100" t="s">
        <v>81</v>
      </c>
      <c r="E628" s="100" t="s">
        <v>431</v>
      </c>
      <c r="F628" s="100" t="s">
        <v>178</v>
      </c>
      <c r="G628" s="100" t="s">
        <v>1053</v>
      </c>
      <c r="H628" s="101">
        <v>4695</v>
      </c>
      <c r="I628" s="99">
        <v>4</v>
      </c>
      <c r="J628" s="102">
        <f>หนองคาย!F43</f>
        <v>1297495.6599999999</v>
      </c>
      <c r="K628" s="103">
        <f>หนองคาย!AI43</f>
        <v>1284954.0499999998</v>
      </c>
      <c r="L628" s="104">
        <f>หนองคาย!AJ43</f>
        <v>5705365.9299999997</v>
      </c>
      <c r="M628" s="104">
        <f>หนองคาย!AK43</f>
        <v>5119274.37</v>
      </c>
      <c r="N628" s="100"/>
      <c r="O628" s="100"/>
      <c r="P628" s="100"/>
      <c r="Q628" s="92">
        <f t="shared" si="21"/>
        <v>586091.55999999959</v>
      </c>
      <c r="R628" s="93">
        <f t="shared" si="22"/>
        <v>1215.2004110756122</v>
      </c>
    </row>
    <row r="629" spans="1:18" hidden="1" x14ac:dyDescent="0.55000000000000004">
      <c r="A629" s="99">
        <v>7</v>
      </c>
      <c r="B629" s="100" t="s">
        <v>60</v>
      </c>
      <c r="C629" s="100" t="s">
        <v>430</v>
      </c>
      <c r="D629" s="100" t="s">
        <v>81</v>
      </c>
      <c r="E629" s="100" t="s">
        <v>431</v>
      </c>
      <c r="F629" s="100" t="s">
        <v>178</v>
      </c>
      <c r="G629" s="100" t="s">
        <v>1054</v>
      </c>
      <c r="H629" s="101">
        <v>2848</v>
      </c>
      <c r="I629" s="99">
        <v>2</v>
      </c>
      <c r="J629" s="102">
        <f>หนองคาย!F44</f>
        <v>382654.32</v>
      </c>
      <c r="K629" s="103">
        <f>หนองคาย!AI44</f>
        <v>373960.32999999996</v>
      </c>
      <c r="L629" s="104">
        <f>หนองคาย!AJ44</f>
        <v>3060329.27</v>
      </c>
      <c r="M629" s="104">
        <f>หนองคาย!AK44</f>
        <v>2909042.03</v>
      </c>
      <c r="N629" s="100"/>
      <c r="O629" s="100"/>
      <c r="P629" s="100"/>
      <c r="Q629" s="92">
        <f t="shared" si="21"/>
        <v>151287.24000000022</v>
      </c>
      <c r="R629" s="93">
        <f t="shared" si="22"/>
        <v>1074.5538167134832</v>
      </c>
    </row>
    <row r="630" spans="1:18" hidden="1" x14ac:dyDescent="0.55000000000000004">
      <c r="A630" s="99">
        <v>8</v>
      </c>
      <c r="B630" s="100" t="s">
        <v>60</v>
      </c>
      <c r="C630" s="100" t="s">
        <v>430</v>
      </c>
      <c r="D630" s="100" t="s">
        <v>81</v>
      </c>
      <c r="E630" s="100" t="s">
        <v>431</v>
      </c>
      <c r="F630" s="100" t="s">
        <v>178</v>
      </c>
      <c r="G630" s="100" t="s">
        <v>1055</v>
      </c>
      <c r="H630" s="101">
        <v>4044</v>
      </c>
      <c r="I630" s="99">
        <v>3</v>
      </c>
      <c r="J630" s="102">
        <f>หนองคาย!F45</f>
        <v>253127.01</v>
      </c>
      <c r="K630" s="103">
        <f>หนองคาย!AI45</f>
        <v>229191.2</v>
      </c>
      <c r="L630" s="104">
        <f>หนองคาย!AJ45</f>
        <v>2878063.8200000003</v>
      </c>
      <c r="M630" s="104">
        <f>หนองคาย!AK45</f>
        <v>2769241.31</v>
      </c>
      <c r="N630" s="100"/>
      <c r="O630" s="100"/>
      <c r="P630" s="100"/>
      <c r="Q630" s="92">
        <f t="shared" si="21"/>
        <v>108822.51000000024</v>
      </c>
      <c r="R630" s="93">
        <f t="shared" si="22"/>
        <v>711.68739366963405</v>
      </c>
    </row>
    <row r="631" spans="1:18" hidden="1" x14ac:dyDescent="0.55000000000000004">
      <c r="A631" s="99">
        <v>9</v>
      </c>
      <c r="B631" s="100" t="s">
        <v>60</v>
      </c>
      <c r="C631" s="100" t="s">
        <v>430</v>
      </c>
      <c r="D631" s="100" t="s">
        <v>81</v>
      </c>
      <c r="E631" s="100" t="s">
        <v>431</v>
      </c>
      <c r="F631" s="100" t="s">
        <v>178</v>
      </c>
      <c r="G631" s="100" t="s">
        <v>1056</v>
      </c>
      <c r="H631" s="101">
        <v>5108</v>
      </c>
      <c r="I631" s="99">
        <v>4</v>
      </c>
      <c r="J631" s="102">
        <f>หนองคาย!F46</f>
        <v>108058.76</v>
      </c>
      <c r="K631" s="103">
        <f>หนองคาย!AI46</f>
        <v>261965.4</v>
      </c>
      <c r="L631" s="104">
        <f>หนองคาย!AJ46</f>
        <v>2531274.7200000002</v>
      </c>
      <c r="M631" s="104">
        <f>หนองคาย!AK46</f>
        <v>3017271.5100000002</v>
      </c>
      <c r="N631" s="100"/>
      <c r="O631" s="100"/>
      <c r="P631" s="100"/>
      <c r="Q631" s="92">
        <f t="shared" si="21"/>
        <v>-485996.79000000004</v>
      </c>
      <c r="R631" s="93">
        <f t="shared" si="22"/>
        <v>495.55104150352395</v>
      </c>
    </row>
    <row r="632" spans="1:18" hidden="1" x14ac:dyDescent="0.55000000000000004">
      <c r="A632" s="99">
        <v>10</v>
      </c>
      <c r="B632" s="100" t="s">
        <v>60</v>
      </c>
      <c r="C632" s="100" t="s">
        <v>430</v>
      </c>
      <c r="D632" s="100" t="s">
        <v>81</v>
      </c>
      <c r="E632" s="100" t="s">
        <v>431</v>
      </c>
      <c r="F632" s="100" t="s">
        <v>178</v>
      </c>
      <c r="G632" s="100" t="s">
        <v>1057</v>
      </c>
      <c r="H632" s="101">
        <v>5899</v>
      </c>
      <c r="I632" s="99">
        <v>4</v>
      </c>
      <c r="J632" s="102">
        <f>หนองคาย!F47</f>
        <v>305646.28000000003</v>
      </c>
      <c r="K632" s="103">
        <f>หนองคาย!AI47</f>
        <v>301989.46999999997</v>
      </c>
      <c r="L632" s="104">
        <f>หนองคาย!AJ47</f>
        <v>4907467.33</v>
      </c>
      <c r="M632" s="104">
        <f>หนองคาย!AK47</f>
        <v>4871244.8000000007</v>
      </c>
      <c r="N632" s="100"/>
      <c r="O632" s="100"/>
      <c r="P632" s="100"/>
      <c r="Q632" s="92">
        <f t="shared" si="21"/>
        <v>36222.529999999329</v>
      </c>
      <c r="R632" s="93">
        <f t="shared" si="22"/>
        <v>831.91512629259194</v>
      </c>
    </row>
    <row r="633" spans="1:18" hidden="1" x14ac:dyDescent="0.55000000000000004">
      <c r="A633" s="99">
        <v>11</v>
      </c>
      <c r="B633" s="100" t="s">
        <v>60</v>
      </c>
      <c r="C633" s="100" t="s">
        <v>430</v>
      </c>
      <c r="D633" s="100" t="s">
        <v>81</v>
      </c>
      <c r="E633" s="100" t="s">
        <v>431</v>
      </c>
      <c r="F633" s="100" t="s">
        <v>178</v>
      </c>
      <c r="G633" s="100" t="s">
        <v>1058</v>
      </c>
      <c r="H633" s="101">
        <v>2499</v>
      </c>
      <c r="I633" s="99">
        <v>2</v>
      </c>
      <c r="J633" s="102">
        <f>หนองคาย!F48</f>
        <v>332470.40000000002</v>
      </c>
      <c r="K633" s="103">
        <f>หนองคาย!AI48</f>
        <v>323297.24000000005</v>
      </c>
      <c r="L633" s="104">
        <f>หนองคาย!AJ48</f>
        <v>3212056.66</v>
      </c>
      <c r="M633" s="104">
        <f>หนองคาย!AK48</f>
        <v>3099243.9</v>
      </c>
      <c r="N633" s="100"/>
      <c r="O633" s="100"/>
      <c r="P633" s="100"/>
      <c r="Q633" s="92">
        <f t="shared" si="21"/>
        <v>112812.76000000024</v>
      </c>
      <c r="R633" s="93">
        <f t="shared" si="22"/>
        <v>1285.3367987194879</v>
      </c>
    </row>
    <row r="634" spans="1:18" hidden="1" x14ac:dyDescent="0.55000000000000004">
      <c r="A634" s="99">
        <v>12</v>
      </c>
      <c r="B634" s="100" t="s">
        <v>60</v>
      </c>
      <c r="C634" s="100" t="s">
        <v>430</v>
      </c>
      <c r="D634" s="100" t="s">
        <v>81</v>
      </c>
      <c r="E634" s="100" t="s">
        <v>431</v>
      </c>
      <c r="F634" s="100" t="s">
        <v>178</v>
      </c>
      <c r="G634" s="100" t="s">
        <v>1059</v>
      </c>
      <c r="H634" s="101">
        <v>5714</v>
      </c>
      <c r="I634" s="99">
        <v>4</v>
      </c>
      <c r="J634" s="102">
        <f>หนองคาย!F49</f>
        <v>356734.18</v>
      </c>
      <c r="K634" s="103">
        <f>หนองคาย!AI49</f>
        <v>391068.72000000003</v>
      </c>
      <c r="L634" s="104">
        <f>หนองคาย!AJ49</f>
        <v>5931992.1300000008</v>
      </c>
      <c r="M634" s="104">
        <f>หนองคาย!AK49</f>
        <v>5727733.1699999999</v>
      </c>
      <c r="N634" s="100"/>
      <c r="O634" s="100"/>
      <c r="P634" s="100"/>
      <c r="Q634" s="92">
        <f t="shared" si="21"/>
        <v>204258.96000000089</v>
      </c>
      <c r="R634" s="93">
        <f t="shared" si="22"/>
        <v>1038.150530276514</v>
      </c>
    </row>
    <row r="635" spans="1:18" hidden="1" x14ac:dyDescent="0.55000000000000004">
      <c r="A635" s="99">
        <v>13</v>
      </c>
      <c r="B635" s="100" t="s">
        <v>60</v>
      </c>
      <c r="C635" s="100" t="s">
        <v>430</v>
      </c>
      <c r="D635" s="100" t="s">
        <v>81</v>
      </c>
      <c r="E635" s="100" t="s">
        <v>431</v>
      </c>
      <c r="F635" s="100" t="s">
        <v>178</v>
      </c>
      <c r="G635" s="100" t="s">
        <v>1060</v>
      </c>
      <c r="H635" s="101">
        <v>3580</v>
      </c>
      <c r="I635" s="99">
        <v>3</v>
      </c>
      <c r="J635" s="102">
        <f>หนองคาย!F50</f>
        <v>230198.99</v>
      </c>
      <c r="K635" s="103">
        <f>หนองคาย!AI50</f>
        <v>217895.22</v>
      </c>
      <c r="L635" s="104">
        <f>หนองคาย!AJ50</f>
        <v>3313384.6799999997</v>
      </c>
      <c r="M635" s="104">
        <f>หนองคาย!AK50</f>
        <v>3321622.4</v>
      </c>
      <c r="N635" s="100"/>
      <c r="O635" s="100"/>
      <c r="P635" s="100"/>
      <c r="Q635" s="92">
        <f t="shared" si="21"/>
        <v>-8237.7200000002049</v>
      </c>
      <c r="R635" s="93">
        <f t="shared" si="22"/>
        <v>925.5264469273742</v>
      </c>
    </row>
    <row r="636" spans="1:18" hidden="1" x14ac:dyDescent="0.55000000000000004">
      <c r="A636" s="99">
        <v>14</v>
      </c>
      <c r="B636" s="100" t="s">
        <v>60</v>
      </c>
      <c r="C636" s="100" t="s">
        <v>430</v>
      </c>
      <c r="D636" s="100" t="s">
        <v>81</v>
      </c>
      <c r="E636" s="100" t="s">
        <v>431</v>
      </c>
      <c r="F636" s="100" t="s">
        <v>178</v>
      </c>
      <c r="G636" s="100" t="s">
        <v>1061</v>
      </c>
      <c r="H636" s="101">
        <v>3821</v>
      </c>
      <c r="I636" s="99">
        <v>3</v>
      </c>
      <c r="J636" s="102">
        <f>หนองคาย!F51</f>
        <v>298545.32</v>
      </c>
      <c r="K636" s="103">
        <f>หนองคาย!AI51</f>
        <v>285074.89999999997</v>
      </c>
      <c r="L636" s="104">
        <f>หนองคาย!AJ51</f>
        <v>2805958.45</v>
      </c>
      <c r="M636" s="104">
        <f>หนองคาย!AK51</f>
        <v>2832531.27</v>
      </c>
      <c r="N636" s="100"/>
      <c r="O636" s="100"/>
      <c r="P636" s="100"/>
      <c r="Q636" s="92">
        <f t="shared" si="21"/>
        <v>-26572.819999999832</v>
      </c>
      <c r="R636" s="93">
        <f t="shared" si="22"/>
        <v>734.35185815231614</v>
      </c>
    </row>
    <row r="637" spans="1:18" hidden="1" x14ac:dyDescent="0.55000000000000004">
      <c r="A637" s="99">
        <v>15</v>
      </c>
      <c r="B637" s="100" t="s">
        <v>60</v>
      </c>
      <c r="C637" s="100" t="s">
        <v>430</v>
      </c>
      <c r="D637" s="100" t="s">
        <v>81</v>
      </c>
      <c r="E637" s="100" t="s">
        <v>431</v>
      </c>
      <c r="F637" s="100" t="s">
        <v>178</v>
      </c>
      <c r="G637" s="100" t="s">
        <v>1062</v>
      </c>
      <c r="H637" s="101">
        <v>4273</v>
      </c>
      <c r="I637" s="99">
        <v>3</v>
      </c>
      <c r="J637" s="102">
        <f>หนองคาย!F52</f>
        <v>456521.61</v>
      </c>
      <c r="K637" s="103">
        <f>หนองคาย!AI52</f>
        <v>458841.20999999996</v>
      </c>
      <c r="L637" s="104">
        <f>หนองคาย!AJ52</f>
        <v>3306950.4000000004</v>
      </c>
      <c r="M637" s="104">
        <f>หนองคาย!AK52</f>
        <v>3063931.6300000004</v>
      </c>
      <c r="N637" s="100"/>
      <c r="O637" s="100"/>
      <c r="P637" s="100"/>
      <c r="Q637" s="92">
        <f t="shared" si="21"/>
        <v>243018.77000000002</v>
      </c>
      <c r="R637" s="93">
        <f t="shared" si="22"/>
        <v>773.91771589047516</v>
      </c>
    </row>
    <row r="638" spans="1:18" hidden="1" x14ac:dyDescent="0.55000000000000004">
      <c r="A638" s="99">
        <v>16</v>
      </c>
      <c r="B638" s="100" t="s">
        <v>60</v>
      </c>
      <c r="C638" s="100" t="s">
        <v>430</v>
      </c>
      <c r="D638" s="100" t="s">
        <v>81</v>
      </c>
      <c r="E638" s="100" t="s">
        <v>431</v>
      </c>
      <c r="F638" s="100" t="s">
        <v>178</v>
      </c>
      <c r="G638" s="100" t="s">
        <v>1063</v>
      </c>
      <c r="H638" s="101">
        <v>2633</v>
      </c>
      <c r="I638" s="99">
        <v>2</v>
      </c>
      <c r="J638" s="102">
        <f>หนองคาย!F53</f>
        <v>430277.08</v>
      </c>
      <c r="K638" s="103">
        <f>หนองคาย!AI53</f>
        <v>448587.78</v>
      </c>
      <c r="L638" s="104">
        <f>หนองคาย!AJ53</f>
        <v>3507042.98</v>
      </c>
      <c r="M638" s="104">
        <f>หนองคาย!AK53</f>
        <v>3347023.89</v>
      </c>
      <c r="N638" s="100"/>
      <c r="O638" s="100"/>
      <c r="P638" s="100"/>
      <c r="Q638" s="92">
        <f t="shared" si="21"/>
        <v>160019.08999999985</v>
      </c>
      <c r="R638" s="93">
        <f t="shared" si="22"/>
        <v>1331.9570755791872</v>
      </c>
    </row>
    <row r="639" spans="1:18" s="111" customFormat="1" hidden="1" x14ac:dyDescent="0.55000000000000004">
      <c r="A639" s="105">
        <v>3</v>
      </c>
      <c r="B639" s="106" t="s">
        <v>60</v>
      </c>
      <c r="C639" s="106"/>
      <c r="D639" s="106"/>
      <c r="E639" s="106" t="s">
        <v>75</v>
      </c>
      <c r="F639" s="106"/>
      <c r="G639" s="106" t="s">
        <v>433</v>
      </c>
      <c r="H639" s="112">
        <f>SUM(H623:H638)</f>
        <v>58578</v>
      </c>
      <c r="I639" s="105"/>
      <c r="J639" s="108">
        <f>SUM(J623:J638)</f>
        <v>8218073.330000001</v>
      </c>
      <c r="K639" s="108">
        <f>SUM(K623:K638)</f>
        <v>8371310.8700000001</v>
      </c>
      <c r="L639" s="108">
        <f>SUM(L623:L638)</f>
        <v>62465682.379999995</v>
      </c>
      <c r="M639" s="108">
        <f>SUM(M623:M638)</f>
        <v>59089482.250000007</v>
      </c>
      <c r="N639" s="106">
        <v>15</v>
      </c>
      <c r="O639" s="106">
        <v>15</v>
      </c>
      <c r="P639" s="106">
        <f>N639-O639</f>
        <v>0</v>
      </c>
      <c r="Q639" s="109">
        <f t="shared" si="21"/>
        <v>3376200.1299999878</v>
      </c>
      <c r="R639" s="110">
        <f>L639/H639</f>
        <v>1066.367618901294</v>
      </c>
    </row>
    <row r="640" spans="1:18" hidden="1" x14ac:dyDescent="0.55000000000000004">
      <c r="A640" s="99">
        <v>1</v>
      </c>
      <c r="B640" s="100" t="s">
        <v>60</v>
      </c>
      <c r="C640" s="100" t="s">
        <v>434</v>
      </c>
      <c r="D640" s="100" t="s">
        <v>88</v>
      </c>
      <c r="E640" s="100" t="s">
        <v>435</v>
      </c>
      <c r="F640" s="100" t="s">
        <v>208</v>
      </c>
      <c r="G640" s="100" t="s">
        <v>436</v>
      </c>
      <c r="H640" s="101"/>
      <c r="I640" s="99"/>
      <c r="J640" s="102"/>
      <c r="K640" s="103"/>
      <c r="L640" s="104"/>
      <c r="M640" s="104"/>
      <c r="N640" s="100"/>
      <c r="O640" s="100"/>
      <c r="P640" s="100"/>
    </row>
    <row r="641" spans="1:18" s="119" customFormat="1" hidden="1" x14ac:dyDescent="0.55000000000000004">
      <c r="A641" s="113">
        <v>2</v>
      </c>
      <c r="B641" s="114" t="s">
        <v>60</v>
      </c>
      <c r="C641" s="114" t="s">
        <v>434</v>
      </c>
      <c r="D641" s="114" t="s">
        <v>88</v>
      </c>
      <c r="E641" s="114" t="s">
        <v>435</v>
      </c>
      <c r="F641" s="114" t="s">
        <v>178</v>
      </c>
      <c r="G641" s="114" t="s">
        <v>1064</v>
      </c>
      <c r="H641" s="115">
        <v>2413</v>
      </c>
      <c r="I641" s="113">
        <v>2</v>
      </c>
      <c r="J641" s="102">
        <f>หนองคาย!F54</f>
        <v>158525.46</v>
      </c>
      <c r="K641" s="116">
        <f>หนองคาย!AI54</f>
        <v>183201.22999999998</v>
      </c>
      <c r="L641" s="104">
        <f>หนองคาย!AJ54</f>
        <v>2423841.52</v>
      </c>
      <c r="M641" s="104">
        <f>หนองคาย!AK54</f>
        <v>3478552.2800000003</v>
      </c>
      <c r="N641" s="114"/>
      <c r="O641" s="114"/>
      <c r="P641" s="114"/>
      <c r="Q641" s="92">
        <f t="shared" si="21"/>
        <v>-1054710.7600000002</v>
      </c>
      <c r="R641" s="93">
        <f t="shared" si="22"/>
        <v>1004.4929631164525</v>
      </c>
    </row>
    <row r="642" spans="1:18" hidden="1" x14ac:dyDescent="0.55000000000000004">
      <c r="A642" s="99">
        <v>3</v>
      </c>
      <c r="B642" s="100" t="s">
        <v>60</v>
      </c>
      <c r="C642" s="100" t="s">
        <v>434</v>
      </c>
      <c r="D642" s="100" t="s">
        <v>88</v>
      </c>
      <c r="E642" s="100" t="s">
        <v>435</v>
      </c>
      <c r="F642" s="100" t="s">
        <v>178</v>
      </c>
      <c r="G642" s="100" t="s">
        <v>1065</v>
      </c>
      <c r="H642" s="101">
        <v>2055</v>
      </c>
      <c r="I642" s="99">
        <v>2</v>
      </c>
      <c r="J642" s="102">
        <f>หนองคาย!F55</f>
        <v>142536.98000000001</v>
      </c>
      <c r="K642" s="116">
        <f>หนองคาย!AI55</f>
        <v>89353.420000000013</v>
      </c>
      <c r="L642" s="104">
        <f>หนองคาย!AJ55</f>
        <v>3671256.4</v>
      </c>
      <c r="M642" s="104">
        <f>หนองคาย!AK55</f>
        <v>3772008.9699999997</v>
      </c>
      <c r="N642" s="100"/>
      <c r="O642" s="100"/>
      <c r="P642" s="100"/>
      <c r="Q642" s="92">
        <f t="shared" si="21"/>
        <v>-100752.56999999983</v>
      </c>
      <c r="R642" s="93">
        <f t="shared" si="22"/>
        <v>1786.4994647201945</v>
      </c>
    </row>
    <row r="643" spans="1:18" hidden="1" x14ac:dyDescent="0.55000000000000004">
      <c r="A643" s="99">
        <v>4</v>
      </c>
      <c r="B643" s="100" t="s">
        <v>60</v>
      </c>
      <c r="C643" s="100" t="s">
        <v>434</v>
      </c>
      <c r="D643" s="100" t="s">
        <v>88</v>
      </c>
      <c r="E643" s="100" t="s">
        <v>435</v>
      </c>
      <c r="F643" s="100" t="s">
        <v>178</v>
      </c>
      <c r="G643" s="100" t="s">
        <v>1066</v>
      </c>
      <c r="H643" s="101">
        <v>3420</v>
      </c>
      <c r="I643" s="99">
        <v>3</v>
      </c>
      <c r="J643" s="102">
        <f>หนองคาย!F56</f>
        <v>363343.45</v>
      </c>
      <c r="K643" s="116">
        <f>หนองคาย!AI56</f>
        <v>379444.03</v>
      </c>
      <c r="L643" s="104">
        <f>หนองคาย!AJ56</f>
        <v>3590184.8600000003</v>
      </c>
      <c r="M643" s="104">
        <f>หนองคาย!AK56</f>
        <v>4653664.8099999996</v>
      </c>
      <c r="N643" s="100"/>
      <c r="O643" s="100"/>
      <c r="P643" s="100"/>
      <c r="Q643" s="92">
        <f t="shared" si="21"/>
        <v>-1063479.9499999993</v>
      </c>
      <c r="R643" s="93">
        <f t="shared" si="22"/>
        <v>1049.7616549707602</v>
      </c>
    </row>
    <row r="644" spans="1:18" hidden="1" x14ac:dyDescent="0.55000000000000004">
      <c r="A644" s="99">
        <v>5</v>
      </c>
      <c r="B644" s="100" t="s">
        <v>60</v>
      </c>
      <c r="C644" s="100" t="s">
        <v>434</v>
      </c>
      <c r="D644" s="100" t="s">
        <v>88</v>
      </c>
      <c r="E644" s="100" t="s">
        <v>435</v>
      </c>
      <c r="F644" s="100" t="s">
        <v>178</v>
      </c>
      <c r="G644" s="100" t="s">
        <v>1067</v>
      </c>
      <c r="H644" s="101">
        <v>2566</v>
      </c>
      <c r="I644" s="99">
        <v>2</v>
      </c>
      <c r="J644" s="102">
        <f>หนองคาย!F57</f>
        <v>176723.35</v>
      </c>
      <c r="K644" s="116">
        <f>หนองคาย!AI57</f>
        <v>222719.7</v>
      </c>
      <c r="L644" s="104">
        <f>หนองคาย!AJ57</f>
        <v>3129428.5</v>
      </c>
      <c r="M644" s="104">
        <f>หนองคาย!AK57</f>
        <v>4390397.71</v>
      </c>
      <c r="N644" s="100"/>
      <c r="O644" s="100"/>
      <c r="P644" s="100"/>
      <c r="Q644" s="92">
        <f t="shared" si="21"/>
        <v>-1260969.21</v>
      </c>
      <c r="R644" s="93">
        <f t="shared" si="22"/>
        <v>1219.5746297739672</v>
      </c>
    </row>
    <row r="645" spans="1:18" hidden="1" x14ac:dyDescent="0.55000000000000004">
      <c r="A645" s="99">
        <v>6</v>
      </c>
      <c r="B645" s="100" t="s">
        <v>60</v>
      </c>
      <c r="C645" s="100" t="s">
        <v>434</v>
      </c>
      <c r="D645" s="100" t="s">
        <v>88</v>
      </c>
      <c r="E645" s="100" t="s">
        <v>435</v>
      </c>
      <c r="F645" s="100" t="s">
        <v>178</v>
      </c>
      <c r="G645" s="100" t="s">
        <v>1068</v>
      </c>
      <c r="H645" s="101">
        <v>951</v>
      </c>
      <c r="I645" s="99">
        <v>1</v>
      </c>
      <c r="J645" s="102">
        <f>หนองคาย!F58</f>
        <v>53867.63</v>
      </c>
      <c r="K645" s="116">
        <f>หนองคาย!AI58</f>
        <v>100519.62000000001</v>
      </c>
      <c r="L645" s="104">
        <f>หนองคาย!AJ58</f>
        <v>1718024.52</v>
      </c>
      <c r="M645" s="104">
        <f>หนองคาย!AK58</f>
        <v>2645981.2600000002</v>
      </c>
      <c r="N645" s="100"/>
      <c r="O645" s="100"/>
      <c r="P645" s="100"/>
      <c r="Q645" s="92">
        <f t="shared" si="21"/>
        <v>-927956.74000000022</v>
      </c>
      <c r="R645" s="93">
        <f t="shared" si="22"/>
        <v>1806.5452365930601</v>
      </c>
    </row>
    <row r="646" spans="1:18" hidden="1" x14ac:dyDescent="0.55000000000000004">
      <c r="A646" s="99">
        <v>7</v>
      </c>
      <c r="B646" s="100" t="s">
        <v>60</v>
      </c>
      <c r="C646" s="100" t="s">
        <v>434</v>
      </c>
      <c r="D646" s="100" t="s">
        <v>88</v>
      </c>
      <c r="E646" s="100" t="s">
        <v>435</v>
      </c>
      <c r="F646" s="100" t="s">
        <v>178</v>
      </c>
      <c r="G646" s="100" t="s">
        <v>1069</v>
      </c>
      <c r="H646" s="101">
        <v>2045</v>
      </c>
      <c r="I646" s="99">
        <v>2</v>
      </c>
      <c r="J646" s="102">
        <f>หนองคาย!F59</f>
        <v>841826.57</v>
      </c>
      <c r="K646" s="116">
        <f>หนองคาย!AI59</f>
        <v>767964.54999999993</v>
      </c>
      <c r="L646" s="104">
        <f>หนองคาย!AJ59</f>
        <v>2801182.08</v>
      </c>
      <c r="M646" s="104">
        <f>หนองคาย!AK59</f>
        <v>3873969.39</v>
      </c>
      <c r="N646" s="100"/>
      <c r="O646" s="100"/>
      <c r="P646" s="100"/>
      <c r="Q646" s="92">
        <f t="shared" si="21"/>
        <v>-1072787.31</v>
      </c>
      <c r="R646" s="93">
        <f t="shared" si="22"/>
        <v>1369.7711882640588</v>
      </c>
    </row>
    <row r="647" spans="1:18" s="111" customFormat="1" hidden="1" x14ac:dyDescent="0.55000000000000004">
      <c r="A647" s="105">
        <v>4</v>
      </c>
      <c r="B647" s="106" t="s">
        <v>60</v>
      </c>
      <c r="C647" s="106"/>
      <c r="D647" s="106"/>
      <c r="E647" s="106" t="s">
        <v>75</v>
      </c>
      <c r="F647" s="106"/>
      <c r="G647" s="106" t="s">
        <v>437</v>
      </c>
      <c r="H647" s="112">
        <f>SUM(H640:H646)</f>
        <v>13450</v>
      </c>
      <c r="I647" s="105"/>
      <c r="J647" s="108">
        <f>SUM(J640:J646)</f>
        <v>1736823.44</v>
      </c>
      <c r="K647" s="108">
        <f>SUM(K640:K646)</f>
        <v>1743202.55</v>
      </c>
      <c r="L647" s="108">
        <f>SUM(L640:L646)</f>
        <v>17333917.880000003</v>
      </c>
      <c r="M647" s="108">
        <f>SUM(M640:M646)</f>
        <v>22814574.420000002</v>
      </c>
      <c r="N647" s="106">
        <v>6</v>
      </c>
      <c r="O647" s="106">
        <v>6</v>
      </c>
      <c r="P647" s="106">
        <f>N647-O647</f>
        <v>0</v>
      </c>
      <c r="Q647" s="109">
        <f t="shared" ref="Q647:Q710" si="24">L647-M647</f>
        <v>-5480656.5399999991</v>
      </c>
      <c r="R647" s="110">
        <f>L647/H647</f>
        <v>1288.7671286245354</v>
      </c>
    </row>
    <row r="648" spans="1:18" hidden="1" x14ac:dyDescent="0.55000000000000004">
      <c r="A648" s="99">
        <v>1</v>
      </c>
      <c r="B648" s="100" t="s">
        <v>60</v>
      </c>
      <c r="C648" s="100" t="s">
        <v>438</v>
      </c>
      <c r="D648" s="100" t="s">
        <v>95</v>
      </c>
      <c r="E648" s="100" t="s">
        <v>439</v>
      </c>
      <c r="F648" s="100" t="s">
        <v>208</v>
      </c>
      <c r="G648" s="100" t="s">
        <v>440</v>
      </c>
      <c r="H648" s="101"/>
      <c r="I648" s="99"/>
      <c r="J648" s="102"/>
      <c r="K648" s="103"/>
      <c r="L648" s="104"/>
      <c r="M648" s="104"/>
      <c r="N648" s="100"/>
      <c r="O648" s="100"/>
      <c r="P648" s="100"/>
    </row>
    <row r="649" spans="1:18" hidden="1" x14ac:dyDescent="0.55000000000000004">
      <c r="A649" s="99">
        <v>2</v>
      </c>
      <c r="B649" s="100" t="s">
        <v>60</v>
      </c>
      <c r="C649" s="100" t="s">
        <v>438</v>
      </c>
      <c r="D649" s="100" t="s">
        <v>95</v>
      </c>
      <c r="E649" s="100" t="s">
        <v>439</v>
      </c>
      <c r="F649" s="100" t="s">
        <v>178</v>
      </c>
      <c r="G649" s="100" t="s">
        <v>1070</v>
      </c>
      <c r="H649" s="101">
        <v>3171</v>
      </c>
      <c r="I649" s="99">
        <v>3</v>
      </c>
      <c r="J649" s="102">
        <f>หนองคาย!F60</f>
        <v>199154.75</v>
      </c>
      <c r="K649" s="103">
        <f>หนองคาย!AI60</f>
        <v>211546.47</v>
      </c>
      <c r="L649" s="104">
        <f>หนองคาย!AJ60</f>
        <v>2763564.84</v>
      </c>
      <c r="M649" s="104">
        <f>หนองคาย!AK60</f>
        <v>2518099.3899999997</v>
      </c>
      <c r="N649" s="100"/>
      <c r="O649" s="100"/>
      <c r="P649" s="100"/>
      <c r="Q649" s="92">
        <f t="shared" si="24"/>
        <v>245465.45000000019</v>
      </c>
      <c r="R649" s="93">
        <f t="shared" ref="R649:R710" si="25">L649/H649</f>
        <v>871.51209082308412</v>
      </c>
    </row>
    <row r="650" spans="1:18" hidden="1" x14ac:dyDescent="0.55000000000000004">
      <c r="A650" s="99">
        <v>3</v>
      </c>
      <c r="B650" s="100" t="s">
        <v>60</v>
      </c>
      <c r="C650" s="100" t="s">
        <v>438</v>
      </c>
      <c r="D650" s="100" t="s">
        <v>95</v>
      </c>
      <c r="E650" s="100" t="s">
        <v>439</v>
      </c>
      <c r="F650" s="100" t="s">
        <v>178</v>
      </c>
      <c r="G650" s="100" t="s">
        <v>1071</v>
      </c>
      <c r="H650" s="101">
        <v>4975</v>
      </c>
      <c r="I650" s="99">
        <v>4</v>
      </c>
      <c r="J650" s="102">
        <f>หนองคาย!F61</f>
        <v>186229.11</v>
      </c>
      <c r="K650" s="103">
        <f>หนองคาย!AI61</f>
        <v>198882.28999999998</v>
      </c>
      <c r="L650" s="104">
        <f>หนองคาย!AJ61</f>
        <v>3292298.2</v>
      </c>
      <c r="M650" s="104">
        <f>หนองคาย!AK61</f>
        <v>3324025.12</v>
      </c>
      <c r="N650" s="100"/>
      <c r="O650" s="100"/>
      <c r="P650" s="100"/>
      <c r="Q650" s="92">
        <f t="shared" si="24"/>
        <v>-31726.919999999925</v>
      </c>
      <c r="R650" s="93">
        <f t="shared" si="25"/>
        <v>661.76848241206039</v>
      </c>
    </row>
    <row r="651" spans="1:18" hidden="1" x14ac:dyDescent="0.55000000000000004">
      <c r="A651" s="99">
        <v>4</v>
      </c>
      <c r="B651" s="100" t="s">
        <v>60</v>
      </c>
      <c r="C651" s="100" t="s">
        <v>438</v>
      </c>
      <c r="D651" s="100" t="s">
        <v>95</v>
      </c>
      <c r="E651" s="100" t="s">
        <v>439</v>
      </c>
      <c r="F651" s="100" t="s">
        <v>178</v>
      </c>
      <c r="G651" s="100" t="s">
        <v>1072</v>
      </c>
      <c r="H651" s="101">
        <v>2674</v>
      </c>
      <c r="I651" s="99">
        <v>2</v>
      </c>
      <c r="J651" s="102">
        <f>หนองคาย!F62</f>
        <v>132201.66</v>
      </c>
      <c r="K651" s="103">
        <f>หนองคาย!AI62</f>
        <v>134366.37</v>
      </c>
      <c r="L651" s="104">
        <f>หนองคาย!AJ62</f>
        <v>2372814.98</v>
      </c>
      <c r="M651" s="104">
        <f>หนองคาย!AK62</f>
        <v>2487298.12</v>
      </c>
      <c r="N651" s="100"/>
      <c r="O651" s="100"/>
      <c r="P651" s="100"/>
      <c r="Q651" s="92">
        <f t="shared" si="24"/>
        <v>-114483.14000000013</v>
      </c>
      <c r="R651" s="93">
        <f t="shared" si="25"/>
        <v>887.36536275243077</v>
      </c>
    </row>
    <row r="652" spans="1:18" hidden="1" x14ac:dyDescent="0.55000000000000004">
      <c r="A652" s="99">
        <v>5</v>
      </c>
      <c r="B652" s="100" t="s">
        <v>60</v>
      </c>
      <c r="C652" s="100" t="s">
        <v>438</v>
      </c>
      <c r="D652" s="100" t="s">
        <v>95</v>
      </c>
      <c r="E652" s="100" t="s">
        <v>439</v>
      </c>
      <c r="F652" s="100" t="s">
        <v>178</v>
      </c>
      <c r="G652" s="100" t="s">
        <v>1073</v>
      </c>
      <c r="H652" s="101">
        <v>3165</v>
      </c>
      <c r="I652" s="99">
        <v>3</v>
      </c>
      <c r="J652" s="102">
        <f>หนองคาย!F63</f>
        <v>322376.43</v>
      </c>
      <c r="K652" s="103">
        <f>หนองคาย!AI63</f>
        <v>342456.37</v>
      </c>
      <c r="L652" s="104">
        <f>หนองคาย!AJ63</f>
        <v>4673285.46</v>
      </c>
      <c r="M652" s="104">
        <f>หนองคาย!AK63</f>
        <v>4322718.2300000004</v>
      </c>
      <c r="N652" s="100"/>
      <c r="O652" s="100"/>
      <c r="P652" s="100"/>
      <c r="Q652" s="92">
        <f t="shared" si="24"/>
        <v>350567.22999999952</v>
      </c>
      <c r="R652" s="93">
        <f t="shared" si="25"/>
        <v>1476.5514881516588</v>
      </c>
    </row>
    <row r="653" spans="1:18" hidden="1" x14ac:dyDescent="0.55000000000000004">
      <c r="A653" s="99">
        <v>6</v>
      </c>
      <c r="B653" s="100" t="s">
        <v>60</v>
      </c>
      <c r="C653" s="100" t="s">
        <v>438</v>
      </c>
      <c r="D653" s="100" t="s">
        <v>95</v>
      </c>
      <c r="E653" s="100" t="s">
        <v>439</v>
      </c>
      <c r="F653" s="100" t="s">
        <v>178</v>
      </c>
      <c r="G653" s="100" t="s">
        <v>1074</v>
      </c>
      <c r="H653" s="101">
        <v>2202</v>
      </c>
      <c r="I653" s="99">
        <v>2</v>
      </c>
      <c r="J653" s="102">
        <f>หนองคาย!F64</f>
        <v>102156.25</v>
      </c>
      <c r="K653" s="103">
        <f>หนองคาย!AI64</f>
        <v>125887.27</v>
      </c>
      <c r="L653" s="104">
        <f>หนองคาย!AJ64</f>
        <v>3601519.04</v>
      </c>
      <c r="M653" s="104">
        <f>หนองคาย!AK64</f>
        <v>3696527.88</v>
      </c>
      <c r="N653" s="100"/>
      <c r="O653" s="100"/>
      <c r="P653" s="100"/>
      <c r="Q653" s="92">
        <f t="shared" si="24"/>
        <v>-95008.839999999851</v>
      </c>
      <c r="R653" s="93">
        <f t="shared" si="25"/>
        <v>1635.567229791099</v>
      </c>
    </row>
    <row r="654" spans="1:18" s="111" customFormat="1" hidden="1" x14ac:dyDescent="0.55000000000000004">
      <c r="A654" s="105">
        <v>5</v>
      </c>
      <c r="B654" s="106" t="s">
        <v>60</v>
      </c>
      <c r="C654" s="106"/>
      <c r="D654" s="106"/>
      <c r="E654" s="106" t="s">
        <v>75</v>
      </c>
      <c r="F654" s="106"/>
      <c r="G654" s="106" t="s">
        <v>441</v>
      </c>
      <c r="H654" s="112">
        <f>SUM(H648:H653)</f>
        <v>16187</v>
      </c>
      <c r="I654" s="105"/>
      <c r="J654" s="108">
        <f>SUM(J648:J653)</f>
        <v>942118.2</v>
      </c>
      <c r="K654" s="143">
        <f>SUM(K648:K653)</f>
        <v>1013138.77</v>
      </c>
      <c r="L654" s="108">
        <f>SUM(L648:L653)</f>
        <v>16703482.52</v>
      </c>
      <c r="M654" s="108">
        <f>SUM(M648:M653)</f>
        <v>16348668.739999998</v>
      </c>
      <c r="N654" s="106">
        <v>5</v>
      </c>
      <c r="O654" s="106">
        <v>5</v>
      </c>
      <c r="P654" s="106">
        <f>N654-O654</f>
        <v>0</v>
      </c>
      <c r="Q654" s="109">
        <f t="shared" si="24"/>
        <v>354813.78000000119</v>
      </c>
      <c r="R654" s="110">
        <f>L654/H654</f>
        <v>1031.9072416136405</v>
      </c>
    </row>
    <row r="655" spans="1:18" hidden="1" x14ac:dyDescent="0.55000000000000004">
      <c r="A655" s="99">
        <v>1</v>
      </c>
      <c r="B655" s="100" t="s">
        <v>60</v>
      </c>
      <c r="C655" s="100" t="s">
        <v>442</v>
      </c>
      <c r="D655" s="100" t="s">
        <v>109</v>
      </c>
      <c r="E655" s="100" t="s">
        <v>443</v>
      </c>
      <c r="F655" s="100" t="s">
        <v>208</v>
      </c>
      <c r="G655" s="100" t="s">
        <v>444</v>
      </c>
      <c r="H655" s="101"/>
      <c r="I655" s="99"/>
      <c r="J655" s="102"/>
      <c r="K655" s="103"/>
      <c r="L655" s="104"/>
      <c r="M655" s="104"/>
      <c r="N655" s="100"/>
      <c r="O655" s="100"/>
      <c r="P655" s="100"/>
    </row>
    <row r="656" spans="1:18" hidden="1" x14ac:dyDescent="0.55000000000000004">
      <c r="A656" s="99">
        <v>2</v>
      </c>
      <c r="B656" s="100" t="s">
        <v>60</v>
      </c>
      <c r="C656" s="100" t="s">
        <v>442</v>
      </c>
      <c r="D656" s="100" t="s">
        <v>109</v>
      </c>
      <c r="E656" s="100" t="s">
        <v>443</v>
      </c>
      <c r="F656" s="100" t="s">
        <v>178</v>
      </c>
      <c r="G656" s="100" t="s">
        <v>1075</v>
      </c>
      <c r="H656" s="101">
        <v>5571</v>
      </c>
      <c r="I656" s="99">
        <v>4</v>
      </c>
      <c r="J656" s="102">
        <f>หนองคาย!F65</f>
        <v>444183.48</v>
      </c>
      <c r="K656" s="103">
        <f>หนองคาย!AI65</f>
        <v>548835.46</v>
      </c>
      <c r="L656" s="104">
        <f>หนองคาย!AJ65</f>
        <v>4224695.01</v>
      </c>
      <c r="M656" s="104">
        <f>หนองคาย!AK65</f>
        <v>4166531.7</v>
      </c>
      <c r="N656" s="100"/>
      <c r="O656" s="100"/>
      <c r="P656" s="100"/>
      <c r="Q656" s="92">
        <f t="shared" si="24"/>
        <v>58163.30999999959</v>
      </c>
      <c r="R656" s="93">
        <f t="shared" si="25"/>
        <v>758.33692514808831</v>
      </c>
    </row>
    <row r="657" spans="1:18" hidden="1" x14ac:dyDescent="0.55000000000000004">
      <c r="A657" s="99">
        <v>3</v>
      </c>
      <c r="B657" s="100" t="s">
        <v>60</v>
      </c>
      <c r="C657" s="100" t="s">
        <v>442</v>
      </c>
      <c r="D657" s="100" t="s">
        <v>109</v>
      </c>
      <c r="E657" s="100" t="s">
        <v>443</v>
      </c>
      <c r="F657" s="100" t="s">
        <v>178</v>
      </c>
      <c r="G657" s="100" t="s">
        <v>1076</v>
      </c>
      <c r="H657" s="101">
        <v>5124</v>
      </c>
      <c r="I657" s="99">
        <v>4</v>
      </c>
      <c r="J657" s="102">
        <f>หนองคาย!F66</f>
        <v>457907.11</v>
      </c>
      <c r="K657" s="103">
        <f>หนองคาย!AI66</f>
        <v>506873.64</v>
      </c>
      <c r="L657" s="104">
        <f>หนองคาย!AJ66</f>
        <v>3626768.44</v>
      </c>
      <c r="M657" s="104">
        <f>หนองคาย!AK66</f>
        <v>4041246.2</v>
      </c>
      <c r="N657" s="100"/>
      <c r="O657" s="100"/>
      <c r="P657" s="100"/>
      <c r="Q657" s="92">
        <f t="shared" si="24"/>
        <v>-414477.76000000024</v>
      </c>
      <c r="R657" s="93">
        <f t="shared" si="25"/>
        <v>707.80024199843876</v>
      </c>
    </row>
    <row r="658" spans="1:18" hidden="1" x14ac:dyDescent="0.55000000000000004">
      <c r="A658" s="99">
        <v>4</v>
      </c>
      <c r="B658" s="100" t="s">
        <v>60</v>
      </c>
      <c r="C658" s="100" t="s">
        <v>442</v>
      </c>
      <c r="D658" s="100" t="s">
        <v>109</v>
      </c>
      <c r="E658" s="100" t="s">
        <v>443</v>
      </c>
      <c r="F658" s="100" t="s">
        <v>178</v>
      </c>
      <c r="G658" s="100" t="s">
        <v>1077</v>
      </c>
      <c r="H658" s="101">
        <v>7200</v>
      </c>
      <c r="I658" s="99">
        <v>5</v>
      </c>
      <c r="J658" s="102">
        <f>หนองคาย!F67</f>
        <v>625581.43999999994</v>
      </c>
      <c r="K658" s="103">
        <f>หนองคาย!AI67</f>
        <v>737199.45</v>
      </c>
      <c r="L658" s="104">
        <f>หนองคาย!AJ67</f>
        <v>3355719.05</v>
      </c>
      <c r="M658" s="104">
        <f>หนองคาย!AK67</f>
        <v>3231865.64</v>
      </c>
      <c r="N658" s="100"/>
      <c r="O658" s="100"/>
      <c r="P658" s="100"/>
      <c r="Q658" s="92">
        <f t="shared" si="24"/>
        <v>123853.40999999968</v>
      </c>
      <c r="R658" s="93">
        <f t="shared" si="25"/>
        <v>466.07209027777776</v>
      </c>
    </row>
    <row r="659" spans="1:18" s="111" customFormat="1" hidden="1" x14ac:dyDescent="0.55000000000000004">
      <c r="A659" s="105">
        <v>6</v>
      </c>
      <c r="B659" s="106" t="s">
        <v>60</v>
      </c>
      <c r="C659" s="106"/>
      <c r="D659" s="106"/>
      <c r="E659" s="106" t="s">
        <v>75</v>
      </c>
      <c r="F659" s="106"/>
      <c r="G659" s="106" t="s">
        <v>445</v>
      </c>
      <c r="H659" s="112">
        <f>SUM(H656:H658)</f>
        <v>17895</v>
      </c>
      <c r="I659" s="105"/>
      <c r="J659" s="108">
        <f>SUM(J655:J658)</f>
        <v>1527672.0299999998</v>
      </c>
      <c r="K659" s="108">
        <f>SUM(K655:K658)</f>
        <v>1792908.55</v>
      </c>
      <c r="L659" s="108">
        <f>SUM(L655:L658)</f>
        <v>11207182.5</v>
      </c>
      <c r="M659" s="108">
        <f>SUM(M655:M658)</f>
        <v>11439643.540000001</v>
      </c>
      <c r="N659" s="106">
        <v>3</v>
      </c>
      <c r="O659" s="106">
        <v>3</v>
      </c>
      <c r="P659" s="106">
        <f>N659-O659</f>
        <v>0</v>
      </c>
      <c r="Q659" s="109">
        <f t="shared" si="24"/>
        <v>-232461.04000000097</v>
      </c>
      <c r="R659" s="110">
        <f>L659/H659</f>
        <v>626.27451802179382</v>
      </c>
    </row>
    <row r="660" spans="1:18" hidden="1" x14ac:dyDescent="0.55000000000000004">
      <c r="A660" s="99">
        <v>1</v>
      </c>
      <c r="B660" s="100" t="s">
        <v>60</v>
      </c>
      <c r="C660" s="100" t="s">
        <v>446</v>
      </c>
      <c r="D660" s="100" t="s">
        <v>123</v>
      </c>
      <c r="E660" s="100" t="s">
        <v>447</v>
      </c>
      <c r="F660" s="100" t="s">
        <v>208</v>
      </c>
      <c r="G660" s="100" t="s">
        <v>448</v>
      </c>
      <c r="H660" s="101"/>
      <c r="I660" s="99"/>
      <c r="J660" s="102"/>
      <c r="K660" s="103"/>
      <c r="L660" s="104"/>
      <c r="M660" s="104"/>
      <c r="N660" s="100"/>
      <c r="O660" s="100"/>
      <c r="P660" s="100"/>
    </row>
    <row r="661" spans="1:18" hidden="1" x14ac:dyDescent="0.55000000000000004">
      <c r="A661" s="99">
        <v>2</v>
      </c>
      <c r="B661" s="100" t="s">
        <v>60</v>
      </c>
      <c r="C661" s="100" t="s">
        <v>446</v>
      </c>
      <c r="D661" s="100" t="s">
        <v>123</v>
      </c>
      <c r="E661" s="100" t="s">
        <v>447</v>
      </c>
      <c r="F661" s="100" t="s">
        <v>178</v>
      </c>
      <c r="G661" s="100" t="s">
        <v>1078</v>
      </c>
      <c r="H661" s="101">
        <v>6642</v>
      </c>
      <c r="I661" s="99">
        <v>5</v>
      </c>
      <c r="J661" s="102">
        <f>หนองคาย!F68</f>
        <v>634236.57999999996</v>
      </c>
      <c r="K661" s="103">
        <f>หนองคาย!AI68</f>
        <v>627593.32999999996</v>
      </c>
      <c r="L661" s="104">
        <f>หนองคาย!AJ68</f>
        <v>5039426.13</v>
      </c>
      <c r="M661" s="104">
        <f>หนองคาย!AK68</f>
        <v>4248145.2699999996</v>
      </c>
      <c r="N661" s="100"/>
      <c r="O661" s="100"/>
      <c r="P661" s="100"/>
      <c r="Q661" s="92">
        <f t="shared" si="24"/>
        <v>791280.86000000034</v>
      </c>
      <c r="R661" s="93">
        <f t="shared" si="25"/>
        <v>758.72118789521232</v>
      </c>
    </row>
    <row r="662" spans="1:18" hidden="1" x14ac:dyDescent="0.55000000000000004">
      <c r="A662" s="99">
        <v>3</v>
      </c>
      <c r="B662" s="100" t="s">
        <v>60</v>
      </c>
      <c r="C662" s="100" t="s">
        <v>446</v>
      </c>
      <c r="D662" s="100" t="s">
        <v>123</v>
      </c>
      <c r="E662" s="100" t="s">
        <v>447</v>
      </c>
      <c r="F662" s="100" t="s">
        <v>178</v>
      </c>
      <c r="G662" s="100" t="s">
        <v>1079</v>
      </c>
      <c r="H662" s="101">
        <v>3199</v>
      </c>
      <c r="I662" s="99">
        <v>3</v>
      </c>
      <c r="J662" s="102">
        <f>หนองคาย!F69</f>
        <v>133197.91</v>
      </c>
      <c r="K662" s="103">
        <f>หนองคาย!AI69</f>
        <v>366874.87</v>
      </c>
      <c r="L662" s="104">
        <f>หนองคาย!AJ69</f>
        <v>2950512.1</v>
      </c>
      <c r="M662" s="104">
        <f>หนองคาย!AK69</f>
        <v>2645156.0099999998</v>
      </c>
      <c r="N662" s="100"/>
      <c r="O662" s="100"/>
      <c r="P662" s="100"/>
      <c r="Q662" s="92">
        <f t="shared" si="24"/>
        <v>305356.09000000032</v>
      </c>
      <c r="R662" s="93">
        <f t="shared" si="25"/>
        <v>922.32325726789622</v>
      </c>
    </row>
    <row r="663" spans="1:18" hidden="1" x14ac:dyDescent="0.55000000000000004">
      <c r="A663" s="99">
        <v>4</v>
      </c>
      <c r="B663" s="100" t="s">
        <v>60</v>
      </c>
      <c r="C663" s="100" t="s">
        <v>446</v>
      </c>
      <c r="D663" s="100" t="s">
        <v>123</v>
      </c>
      <c r="E663" s="100" t="s">
        <v>447</v>
      </c>
      <c r="F663" s="100" t="s">
        <v>178</v>
      </c>
      <c r="G663" s="100" t="s">
        <v>1080</v>
      </c>
      <c r="H663" s="101">
        <v>5644</v>
      </c>
      <c r="I663" s="99">
        <v>4</v>
      </c>
      <c r="J663" s="102">
        <f>หนองคาย!F70</f>
        <v>158244.92000000001</v>
      </c>
      <c r="K663" s="103">
        <f>หนองคาย!AI70</f>
        <v>164664.59000000003</v>
      </c>
      <c r="L663" s="104">
        <f>หนองคาย!AJ70</f>
        <v>5488022.2999999998</v>
      </c>
      <c r="M663" s="104">
        <f>หนองคาย!AK70</f>
        <v>5409719.4100000001</v>
      </c>
      <c r="N663" s="100"/>
      <c r="O663" s="100"/>
      <c r="P663" s="100"/>
      <c r="Q663" s="92">
        <f t="shared" si="24"/>
        <v>78302.889999999665</v>
      </c>
      <c r="R663" s="93">
        <f t="shared" si="25"/>
        <v>972.36397944720056</v>
      </c>
    </row>
    <row r="664" spans="1:18" hidden="1" x14ac:dyDescent="0.55000000000000004">
      <c r="A664" s="99">
        <v>5</v>
      </c>
      <c r="B664" s="100" t="s">
        <v>60</v>
      </c>
      <c r="C664" s="100" t="s">
        <v>446</v>
      </c>
      <c r="D664" s="100" t="s">
        <v>123</v>
      </c>
      <c r="E664" s="100" t="s">
        <v>447</v>
      </c>
      <c r="F664" s="100" t="s">
        <v>178</v>
      </c>
      <c r="G664" s="100" t="s">
        <v>1081</v>
      </c>
      <c r="H664" s="101">
        <v>5464</v>
      </c>
      <c r="I664" s="99">
        <v>4</v>
      </c>
      <c r="J664" s="102">
        <f>หนองคาย!F71</f>
        <v>1667369.69</v>
      </c>
      <c r="K664" s="103">
        <f>หนองคาย!AI71</f>
        <v>1668321.94</v>
      </c>
      <c r="L664" s="104">
        <f>หนองคาย!AJ71</f>
        <v>3664856.4699999997</v>
      </c>
      <c r="M664" s="104">
        <f>หนองคาย!AK71</f>
        <v>3738116.92</v>
      </c>
      <c r="N664" s="100"/>
      <c r="O664" s="100"/>
      <c r="P664" s="100"/>
      <c r="Q664" s="92">
        <f t="shared" si="24"/>
        <v>-73260.450000000186</v>
      </c>
      <c r="R664" s="93">
        <f t="shared" si="25"/>
        <v>670.72775805270862</v>
      </c>
    </row>
    <row r="665" spans="1:18" hidden="1" x14ac:dyDescent="0.55000000000000004">
      <c r="A665" s="99">
        <v>6</v>
      </c>
      <c r="B665" s="100" t="s">
        <v>60</v>
      </c>
      <c r="C665" s="100" t="s">
        <v>446</v>
      </c>
      <c r="D665" s="100" t="s">
        <v>123</v>
      </c>
      <c r="E665" s="100" t="s">
        <v>447</v>
      </c>
      <c r="F665" s="100" t="s">
        <v>178</v>
      </c>
      <c r="G665" s="100" t="s">
        <v>1082</v>
      </c>
      <c r="H665" s="101">
        <v>10050</v>
      </c>
      <c r="I665" s="99">
        <v>5</v>
      </c>
      <c r="J665" s="102">
        <f>หนองคาย!F72</f>
        <v>934661.29</v>
      </c>
      <c r="K665" s="103">
        <f>หนองคาย!AI72</f>
        <v>928281.29</v>
      </c>
      <c r="L665" s="104">
        <f>หนองคาย!AJ72</f>
        <v>7958727.4400000004</v>
      </c>
      <c r="M665" s="104">
        <f>หนองคาย!AK72</f>
        <v>7045998.4100000001</v>
      </c>
      <c r="N665" s="100"/>
      <c r="O665" s="100"/>
      <c r="P665" s="100"/>
      <c r="Q665" s="92">
        <f t="shared" si="24"/>
        <v>912729.03000000026</v>
      </c>
      <c r="R665" s="93">
        <f t="shared" si="25"/>
        <v>791.91317810945282</v>
      </c>
    </row>
    <row r="666" spans="1:18" hidden="1" x14ac:dyDescent="0.55000000000000004">
      <c r="A666" s="99">
        <v>7</v>
      </c>
      <c r="B666" s="100" t="s">
        <v>60</v>
      </c>
      <c r="C666" s="100" t="s">
        <v>446</v>
      </c>
      <c r="D666" s="100" t="s">
        <v>123</v>
      </c>
      <c r="E666" s="100" t="s">
        <v>447</v>
      </c>
      <c r="F666" s="100" t="s">
        <v>178</v>
      </c>
      <c r="G666" s="100" t="s">
        <v>1083</v>
      </c>
      <c r="H666" s="101">
        <v>2842</v>
      </c>
      <c r="I666" s="99">
        <v>2</v>
      </c>
      <c r="J666" s="102">
        <f>หนองคาย!F73</f>
        <v>57983.199999999997</v>
      </c>
      <c r="K666" s="103">
        <f>หนองคาย!AI73</f>
        <v>112699.36</v>
      </c>
      <c r="L666" s="104">
        <f>หนองคาย!AJ73</f>
        <v>2807130.8600000003</v>
      </c>
      <c r="M666" s="104">
        <f>หนองคาย!AK73</f>
        <v>3397085.8</v>
      </c>
      <c r="N666" s="100"/>
      <c r="O666" s="100"/>
      <c r="P666" s="100"/>
      <c r="Q666" s="92">
        <f t="shared" si="24"/>
        <v>-589954.93999999948</v>
      </c>
      <c r="R666" s="93">
        <f t="shared" si="25"/>
        <v>987.7307741027447</v>
      </c>
    </row>
    <row r="667" spans="1:18" hidden="1" x14ac:dyDescent="0.55000000000000004">
      <c r="A667" s="99">
        <v>8</v>
      </c>
      <c r="B667" s="100" t="s">
        <v>60</v>
      </c>
      <c r="C667" s="100" t="s">
        <v>446</v>
      </c>
      <c r="D667" s="100" t="s">
        <v>123</v>
      </c>
      <c r="E667" s="100" t="s">
        <v>447</v>
      </c>
      <c r="F667" s="100" t="s">
        <v>178</v>
      </c>
      <c r="G667" s="100" t="s">
        <v>1084</v>
      </c>
      <c r="H667" s="101">
        <v>3136</v>
      </c>
      <c r="I667" s="99">
        <v>3</v>
      </c>
      <c r="J667" s="102">
        <f>หนองคาย!F74</f>
        <v>239424.48</v>
      </c>
      <c r="K667" s="103">
        <f>หนองคาย!AI74</f>
        <v>200851.65000000002</v>
      </c>
      <c r="L667" s="104">
        <f>หนองคาย!AJ74</f>
        <v>2863627.8200000003</v>
      </c>
      <c r="M667" s="104">
        <f>หนองคาย!AK74</f>
        <v>2505789.6100000003</v>
      </c>
      <c r="N667" s="100"/>
      <c r="O667" s="100"/>
      <c r="P667" s="100"/>
      <c r="Q667" s="92">
        <f t="shared" si="24"/>
        <v>357838.20999999996</v>
      </c>
      <c r="R667" s="93">
        <f t="shared" si="25"/>
        <v>913.14662627551024</v>
      </c>
    </row>
    <row r="668" spans="1:18" s="111" customFormat="1" hidden="1" x14ac:dyDescent="0.55000000000000004">
      <c r="A668" s="105">
        <v>7</v>
      </c>
      <c r="B668" s="106" t="s">
        <v>60</v>
      </c>
      <c r="C668" s="106"/>
      <c r="D668" s="106"/>
      <c r="E668" s="106" t="s">
        <v>75</v>
      </c>
      <c r="F668" s="106"/>
      <c r="G668" s="106" t="s">
        <v>449</v>
      </c>
      <c r="H668" s="112">
        <f>SUM(H661:H667)</f>
        <v>36977</v>
      </c>
      <c r="I668" s="105"/>
      <c r="J668" s="108">
        <f>SUM(J660:J667)</f>
        <v>3825118.0700000003</v>
      </c>
      <c r="K668" s="108">
        <f>SUM(K660:K667)</f>
        <v>4069287.03</v>
      </c>
      <c r="L668" s="108">
        <f>SUM(L660:L667)</f>
        <v>30772303.120000001</v>
      </c>
      <c r="M668" s="108">
        <f>SUM(M660:M667)</f>
        <v>28990011.43</v>
      </c>
      <c r="N668" s="106">
        <v>7</v>
      </c>
      <c r="O668" s="106">
        <v>7</v>
      </c>
      <c r="P668" s="106">
        <f>N668-O668</f>
        <v>0</v>
      </c>
      <c r="Q668" s="109">
        <f t="shared" si="24"/>
        <v>1782291.6900000013</v>
      </c>
      <c r="R668" s="110">
        <f>L668/H668</f>
        <v>832.20118235660004</v>
      </c>
    </row>
    <row r="669" spans="1:18" hidden="1" x14ac:dyDescent="0.55000000000000004">
      <c r="A669" s="99">
        <v>1</v>
      </c>
      <c r="B669" s="100" t="s">
        <v>60</v>
      </c>
      <c r="C669" s="100" t="s">
        <v>450</v>
      </c>
      <c r="D669" s="100" t="s">
        <v>128</v>
      </c>
      <c r="E669" s="100" t="s">
        <v>451</v>
      </c>
      <c r="F669" s="100" t="s">
        <v>208</v>
      </c>
      <c r="G669" s="100" t="s">
        <v>452</v>
      </c>
      <c r="H669" s="101"/>
      <c r="I669" s="99"/>
      <c r="J669" s="102"/>
      <c r="K669" s="103"/>
      <c r="L669" s="104"/>
      <c r="M669" s="104"/>
      <c r="N669" s="100"/>
      <c r="O669" s="100"/>
      <c r="P669" s="100"/>
    </row>
    <row r="670" spans="1:18" hidden="1" x14ac:dyDescent="0.55000000000000004">
      <c r="A670" s="99">
        <v>2</v>
      </c>
      <c r="B670" s="100" t="s">
        <v>60</v>
      </c>
      <c r="C670" s="100" t="s">
        <v>450</v>
      </c>
      <c r="D670" s="100" t="s">
        <v>128</v>
      </c>
      <c r="E670" s="100" t="s">
        <v>451</v>
      </c>
      <c r="F670" s="100" t="s">
        <v>178</v>
      </c>
      <c r="G670" s="100" t="s">
        <v>1085</v>
      </c>
      <c r="H670" s="101">
        <v>5261</v>
      </c>
      <c r="I670" s="99">
        <v>4</v>
      </c>
      <c r="J670" s="102">
        <f>หนองคาย!F75</f>
        <v>68526.570000000007</v>
      </c>
      <c r="K670" s="103">
        <f>หนองคาย!AI75</f>
        <v>56595.160000000011</v>
      </c>
      <c r="L670" s="104">
        <f>หนองคาย!AJ75</f>
        <v>4155134.4899999998</v>
      </c>
      <c r="M670" s="104">
        <f>หนองคาย!AK75</f>
        <v>4602943.33</v>
      </c>
      <c r="N670" s="100"/>
      <c r="O670" s="100"/>
      <c r="P670" s="100"/>
      <c r="Q670" s="92">
        <f t="shared" si="24"/>
        <v>-447808.84000000032</v>
      </c>
      <c r="R670" s="93">
        <f t="shared" si="25"/>
        <v>789.79937084204516</v>
      </c>
    </row>
    <row r="671" spans="1:18" hidden="1" x14ac:dyDescent="0.55000000000000004">
      <c r="A671" s="99">
        <v>3</v>
      </c>
      <c r="B671" s="100" t="s">
        <v>60</v>
      </c>
      <c r="C671" s="100" t="s">
        <v>450</v>
      </c>
      <c r="D671" s="100" t="s">
        <v>128</v>
      </c>
      <c r="E671" s="100" t="s">
        <v>451</v>
      </c>
      <c r="F671" s="100" t="s">
        <v>178</v>
      </c>
      <c r="G671" s="100" t="s">
        <v>1086</v>
      </c>
      <c r="H671" s="101">
        <v>6578</v>
      </c>
      <c r="I671" s="99">
        <v>5</v>
      </c>
      <c r="J671" s="102">
        <f>หนองคาย!F76</f>
        <v>368496.01</v>
      </c>
      <c r="K671" s="103">
        <f>หนองคาย!AI76</f>
        <v>490558.8</v>
      </c>
      <c r="L671" s="104">
        <f>หนองคาย!AJ76</f>
        <v>5231011.2699999996</v>
      </c>
      <c r="M671" s="104">
        <f>หนองคาย!AK76</f>
        <v>5142988.3099999996</v>
      </c>
      <c r="N671" s="100"/>
      <c r="O671" s="100"/>
      <c r="P671" s="100"/>
      <c r="Q671" s="92">
        <f t="shared" si="24"/>
        <v>88022.959999999963</v>
      </c>
      <c r="R671" s="93">
        <f t="shared" si="25"/>
        <v>795.22822590453018</v>
      </c>
    </row>
    <row r="672" spans="1:18" hidden="1" x14ac:dyDescent="0.55000000000000004">
      <c r="A672" s="99">
        <v>4</v>
      </c>
      <c r="B672" s="100" t="s">
        <v>60</v>
      </c>
      <c r="C672" s="100" t="s">
        <v>450</v>
      </c>
      <c r="D672" s="100" t="s">
        <v>128</v>
      </c>
      <c r="E672" s="100" t="s">
        <v>451</v>
      </c>
      <c r="F672" s="100" t="s">
        <v>178</v>
      </c>
      <c r="G672" s="100" t="s">
        <v>1087</v>
      </c>
      <c r="H672" s="101">
        <v>2647</v>
      </c>
      <c r="I672" s="99">
        <v>2</v>
      </c>
      <c r="J672" s="102">
        <f>หนองคาย!F77</f>
        <v>216835.87</v>
      </c>
      <c r="K672" s="103">
        <f>หนองคาย!AI77</f>
        <v>286015.83999999997</v>
      </c>
      <c r="L672" s="104">
        <f>หนองคาย!AJ77</f>
        <v>2708083.1700000004</v>
      </c>
      <c r="M672" s="104">
        <f>หนองคาย!AK77</f>
        <v>2508292.2600000002</v>
      </c>
      <c r="N672" s="100"/>
      <c r="O672" s="100"/>
      <c r="P672" s="100"/>
      <c r="Q672" s="92">
        <f t="shared" si="24"/>
        <v>199790.91000000015</v>
      </c>
      <c r="R672" s="93">
        <f t="shared" si="25"/>
        <v>1023.0763770306008</v>
      </c>
    </row>
    <row r="673" spans="1:18" hidden="1" x14ac:dyDescent="0.55000000000000004">
      <c r="A673" s="99">
        <v>5</v>
      </c>
      <c r="B673" s="100" t="s">
        <v>60</v>
      </c>
      <c r="C673" s="100" t="s">
        <v>450</v>
      </c>
      <c r="D673" s="100" t="s">
        <v>128</v>
      </c>
      <c r="E673" s="100" t="s">
        <v>451</v>
      </c>
      <c r="F673" s="100" t="s">
        <v>178</v>
      </c>
      <c r="G673" s="100" t="s">
        <v>1088</v>
      </c>
      <c r="H673" s="101">
        <v>5060</v>
      </c>
      <c r="I673" s="99">
        <v>4</v>
      </c>
      <c r="J673" s="102">
        <f>หนองคาย!F78</f>
        <v>239242.07</v>
      </c>
      <c r="K673" s="103">
        <f>หนองคาย!AI78</f>
        <v>363213.9</v>
      </c>
      <c r="L673" s="104">
        <f>หนองคาย!AJ78</f>
        <v>4879831.6099999994</v>
      </c>
      <c r="M673" s="104">
        <f>หนองคาย!AK78</f>
        <v>5049403.66</v>
      </c>
      <c r="N673" s="100"/>
      <c r="O673" s="100"/>
      <c r="P673" s="100"/>
      <c r="Q673" s="92">
        <f t="shared" si="24"/>
        <v>-169572.05000000075</v>
      </c>
      <c r="R673" s="93">
        <f t="shared" si="25"/>
        <v>964.39359881422911</v>
      </c>
    </row>
    <row r="674" spans="1:18" hidden="1" x14ac:dyDescent="0.55000000000000004">
      <c r="A674" s="99">
        <v>6</v>
      </c>
      <c r="B674" s="100" t="s">
        <v>60</v>
      </c>
      <c r="C674" s="100" t="s">
        <v>450</v>
      </c>
      <c r="D674" s="100" t="s">
        <v>128</v>
      </c>
      <c r="E674" s="100" t="s">
        <v>451</v>
      </c>
      <c r="F674" s="100" t="s">
        <v>178</v>
      </c>
      <c r="G674" s="100" t="s">
        <v>1089</v>
      </c>
      <c r="H674" s="101">
        <v>4419</v>
      </c>
      <c r="I674" s="99">
        <v>3</v>
      </c>
      <c r="J674" s="102">
        <f>หนองคาย!F79</f>
        <v>1511906.86</v>
      </c>
      <c r="K674" s="103">
        <f>หนองคาย!AI79</f>
        <v>1560007.2300000002</v>
      </c>
      <c r="L674" s="104">
        <f>หนองคาย!AJ79</f>
        <v>5059809.0500000007</v>
      </c>
      <c r="M674" s="104">
        <f>หนองคาย!AK79</f>
        <v>5560871.04</v>
      </c>
      <c r="N674" s="100"/>
      <c r="O674" s="100"/>
      <c r="P674" s="100"/>
      <c r="Q674" s="92">
        <f t="shared" si="24"/>
        <v>-501061.98999999929</v>
      </c>
      <c r="R674" s="93">
        <f t="shared" si="25"/>
        <v>1145.0122312740441</v>
      </c>
    </row>
    <row r="675" spans="1:18" hidden="1" x14ac:dyDescent="0.55000000000000004">
      <c r="A675" s="99">
        <v>7</v>
      </c>
      <c r="B675" s="100" t="s">
        <v>60</v>
      </c>
      <c r="C675" s="100" t="s">
        <v>450</v>
      </c>
      <c r="D675" s="100" t="s">
        <v>128</v>
      </c>
      <c r="E675" s="100" t="s">
        <v>451</v>
      </c>
      <c r="F675" s="100" t="s">
        <v>178</v>
      </c>
      <c r="G675" s="100" t="s">
        <v>1090</v>
      </c>
      <c r="H675" s="101">
        <v>4269</v>
      </c>
      <c r="I675" s="99">
        <v>3</v>
      </c>
      <c r="J675" s="102">
        <f>หนองคาย!F80</f>
        <v>453295.57</v>
      </c>
      <c r="K675" s="103">
        <f>หนองคาย!AI80</f>
        <v>463437.57</v>
      </c>
      <c r="L675" s="104">
        <f>หนองคาย!AJ80</f>
        <v>2940970.4299999997</v>
      </c>
      <c r="M675" s="104">
        <f>หนองคาย!AK80</f>
        <v>2893733.11</v>
      </c>
      <c r="N675" s="100"/>
      <c r="O675" s="100"/>
      <c r="P675" s="100"/>
      <c r="Q675" s="92">
        <f t="shared" si="24"/>
        <v>47237.319999999832</v>
      </c>
      <c r="R675" s="93">
        <f t="shared" si="25"/>
        <v>688.91319512766449</v>
      </c>
    </row>
    <row r="676" spans="1:18" s="111" customFormat="1" hidden="1" x14ac:dyDescent="0.55000000000000004">
      <c r="A676" s="105">
        <v>8</v>
      </c>
      <c r="B676" s="106" t="s">
        <v>60</v>
      </c>
      <c r="C676" s="106"/>
      <c r="D676" s="106"/>
      <c r="E676" s="106" t="s">
        <v>75</v>
      </c>
      <c r="F676" s="106"/>
      <c r="G676" s="106" t="s">
        <v>453</v>
      </c>
      <c r="H676" s="112">
        <f>SUM(H670:H675)</f>
        <v>28234</v>
      </c>
      <c r="I676" s="105"/>
      <c r="J676" s="108">
        <f>SUM(J669:J675)</f>
        <v>2858302.9499999997</v>
      </c>
      <c r="K676" s="108">
        <f>SUM(K669:K675)</f>
        <v>3219828.5</v>
      </c>
      <c r="L676" s="108">
        <f>SUM(L669:L675)</f>
        <v>24974840.02</v>
      </c>
      <c r="M676" s="108">
        <f>SUM(M669:M675)</f>
        <v>25758231.710000001</v>
      </c>
      <c r="N676" s="106">
        <v>6</v>
      </c>
      <c r="O676" s="106">
        <v>6</v>
      </c>
      <c r="P676" s="106">
        <f>N676-O676</f>
        <v>0</v>
      </c>
      <c r="Q676" s="109">
        <f t="shared" si="24"/>
        <v>-783391.69000000134</v>
      </c>
      <c r="R676" s="110">
        <f>L676/H676</f>
        <v>884.56612665580508</v>
      </c>
    </row>
    <row r="677" spans="1:18" hidden="1" x14ac:dyDescent="0.55000000000000004">
      <c r="A677" s="99">
        <v>1</v>
      </c>
      <c r="B677" s="100" t="s">
        <v>60</v>
      </c>
      <c r="C677" s="100" t="s">
        <v>454</v>
      </c>
      <c r="D677" s="100" t="s">
        <v>116</v>
      </c>
      <c r="E677" s="100" t="s">
        <v>455</v>
      </c>
      <c r="F677" s="100" t="s">
        <v>208</v>
      </c>
      <c r="G677" s="100" t="s">
        <v>456</v>
      </c>
      <c r="H677" s="101"/>
      <c r="I677" s="99"/>
      <c r="J677" s="102"/>
      <c r="K677" s="103"/>
      <c r="L677" s="104"/>
      <c r="M677" s="104"/>
      <c r="N677" s="100"/>
      <c r="O677" s="100"/>
      <c r="P677" s="100"/>
    </row>
    <row r="678" spans="1:18" hidden="1" x14ac:dyDescent="0.55000000000000004">
      <c r="A678" s="99">
        <v>2</v>
      </c>
      <c r="B678" s="100" t="s">
        <v>60</v>
      </c>
      <c r="C678" s="100" t="s">
        <v>454</v>
      </c>
      <c r="D678" s="100" t="s">
        <v>116</v>
      </c>
      <c r="E678" s="100" t="s">
        <v>455</v>
      </c>
      <c r="F678" s="100" t="s">
        <v>178</v>
      </c>
      <c r="G678" s="100" t="s">
        <v>1091</v>
      </c>
      <c r="H678" s="101">
        <v>1113</v>
      </c>
      <c r="I678" s="99">
        <v>1</v>
      </c>
      <c r="J678" s="102">
        <f>หนองคาย!F81</f>
        <v>24885.279999999999</v>
      </c>
      <c r="K678" s="103">
        <f>หนองคาย!AI81</f>
        <v>-30272.52</v>
      </c>
      <c r="L678" s="104">
        <f>หนองคาย!AJ81</f>
        <v>1862565.46</v>
      </c>
      <c r="M678" s="104">
        <f>หนองคาย!AK81</f>
        <v>2090533.8699999999</v>
      </c>
      <c r="N678" s="100"/>
      <c r="O678" s="100"/>
      <c r="P678" s="100"/>
      <c r="Q678" s="92">
        <f t="shared" si="24"/>
        <v>-227968.40999999992</v>
      </c>
      <c r="R678" s="93">
        <f t="shared" si="25"/>
        <v>1673.4640251572328</v>
      </c>
    </row>
    <row r="679" spans="1:18" hidden="1" x14ac:dyDescent="0.55000000000000004">
      <c r="A679" s="99">
        <v>3</v>
      </c>
      <c r="B679" s="100" t="s">
        <v>60</v>
      </c>
      <c r="C679" s="100" t="s">
        <v>454</v>
      </c>
      <c r="D679" s="100" t="s">
        <v>116</v>
      </c>
      <c r="E679" s="100" t="s">
        <v>455</v>
      </c>
      <c r="F679" s="100" t="s">
        <v>178</v>
      </c>
      <c r="G679" s="100" t="s">
        <v>1092</v>
      </c>
      <c r="H679" s="101">
        <v>1149</v>
      </c>
      <c r="I679" s="99">
        <v>1</v>
      </c>
      <c r="J679" s="102">
        <f>หนองคาย!F82</f>
        <v>252801.93</v>
      </c>
      <c r="K679" s="103">
        <f>หนองคาย!AI82</f>
        <v>254307.18</v>
      </c>
      <c r="L679" s="104">
        <f>หนองคาย!AJ82</f>
        <v>2599783.25</v>
      </c>
      <c r="M679" s="104">
        <f>หนองคาย!AK82</f>
        <v>3158335.2</v>
      </c>
      <c r="N679" s="100"/>
      <c r="O679" s="100"/>
      <c r="P679" s="100"/>
      <c r="Q679" s="92">
        <f t="shared" si="24"/>
        <v>-558551.95000000019</v>
      </c>
      <c r="R679" s="93">
        <f t="shared" si="25"/>
        <v>2262.6486074847694</v>
      </c>
    </row>
    <row r="680" spans="1:18" hidden="1" x14ac:dyDescent="0.55000000000000004">
      <c r="A680" s="99">
        <v>4</v>
      </c>
      <c r="B680" s="100" t="s">
        <v>60</v>
      </c>
      <c r="C680" s="100" t="s">
        <v>454</v>
      </c>
      <c r="D680" s="100" t="s">
        <v>116</v>
      </c>
      <c r="E680" s="100" t="s">
        <v>455</v>
      </c>
      <c r="F680" s="100" t="s">
        <v>178</v>
      </c>
      <c r="G680" s="100" t="s">
        <v>1093</v>
      </c>
      <c r="H680" s="101">
        <v>2337</v>
      </c>
      <c r="I680" s="99">
        <v>2</v>
      </c>
      <c r="J680" s="102">
        <f>หนองคาย!F83</f>
        <v>263089.09000000003</v>
      </c>
      <c r="K680" s="103">
        <f>หนองคาย!AI83</f>
        <v>260592.31</v>
      </c>
      <c r="L680" s="104">
        <f>หนองคาย!AJ83</f>
        <v>3265500.98</v>
      </c>
      <c r="M680" s="104">
        <f>หนองคาย!AK83</f>
        <v>3580089.24</v>
      </c>
      <c r="N680" s="100"/>
      <c r="O680" s="100"/>
      <c r="P680" s="100"/>
      <c r="Q680" s="92">
        <f t="shared" si="24"/>
        <v>-314588.26000000024</v>
      </c>
      <c r="R680" s="93">
        <f t="shared" si="25"/>
        <v>1397.3046555412923</v>
      </c>
    </row>
    <row r="681" spans="1:18" hidden="1" x14ac:dyDescent="0.55000000000000004">
      <c r="A681" s="99">
        <v>5</v>
      </c>
      <c r="B681" s="100" t="s">
        <v>60</v>
      </c>
      <c r="C681" s="100" t="s">
        <v>454</v>
      </c>
      <c r="D681" s="100" t="s">
        <v>116</v>
      </c>
      <c r="E681" s="100" t="s">
        <v>455</v>
      </c>
      <c r="F681" s="100" t="s">
        <v>178</v>
      </c>
      <c r="G681" s="100" t="s">
        <v>1094</v>
      </c>
      <c r="H681" s="101">
        <v>2469</v>
      </c>
      <c r="I681" s="99">
        <v>2</v>
      </c>
      <c r="J681" s="102">
        <f>หนองคาย!F84</f>
        <v>126894.27</v>
      </c>
      <c r="K681" s="103">
        <f>หนองคาย!AI84</f>
        <v>124809.93</v>
      </c>
      <c r="L681" s="104">
        <f>หนองคาย!AJ84</f>
        <v>3138045.76</v>
      </c>
      <c r="M681" s="104">
        <f>หนองคาย!AK84</f>
        <v>3181162.89</v>
      </c>
      <c r="N681" s="100"/>
      <c r="O681" s="100"/>
      <c r="P681" s="100"/>
      <c r="Q681" s="92">
        <f t="shared" si="24"/>
        <v>-43117.130000000354</v>
      </c>
      <c r="R681" s="93">
        <f t="shared" si="25"/>
        <v>1270.9784366140136</v>
      </c>
    </row>
    <row r="682" spans="1:18" hidden="1" x14ac:dyDescent="0.55000000000000004">
      <c r="A682" s="99">
        <v>6</v>
      </c>
      <c r="B682" s="100" t="s">
        <v>60</v>
      </c>
      <c r="C682" s="100" t="s">
        <v>454</v>
      </c>
      <c r="D682" s="100" t="s">
        <v>116</v>
      </c>
      <c r="E682" s="100" t="s">
        <v>455</v>
      </c>
      <c r="F682" s="100" t="s">
        <v>178</v>
      </c>
      <c r="G682" s="100" t="s">
        <v>1095</v>
      </c>
      <c r="H682" s="101">
        <v>3510</v>
      </c>
      <c r="I682" s="99">
        <v>3</v>
      </c>
      <c r="J682" s="102">
        <f>หนองคาย!F85</f>
        <v>56029.29</v>
      </c>
      <c r="K682" s="103">
        <f>หนองคาย!AI85</f>
        <v>42205.9</v>
      </c>
      <c r="L682" s="104">
        <f>หนองคาย!AJ85</f>
        <v>2551854.69</v>
      </c>
      <c r="M682" s="104">
        <f>หนองคาย!AK85</f>
        <v>2984646.17</v>
      </c>
      <c r="N682" s="100"/>
      <c r="O682" s="100"/>
      <c r="P682" s="100"/>
      <c r="Q682" s="92">
        <f t="shared" si="24"/>
        <v>-432791.48</v>
      </c>
      <c r="R682" s="93">
        <f t="shared" si="25"/>
        <v>727.02412820512814</v>
      </c>
    </row>
    <row r="683" spans="1:18" s="111" customFormat="1" hidden="1" x14ac:dyDescent="0.55000000000000004">
      <c r="A683" s="105">
        <v>9</v>
      </c>
      <c r="B683" s="106" t="s">
        <v>60</v>
      </c>
      <c r="C683" s="106"/>
      <c r="D683" s="106"/>
      <c r="E683" s="106" t="s">
        <v>75</v>
      </c>
      <c r="F683" s="106"/>
      <c r="G683" s="106" t="s">
        <v>457</v>
      </c>
      <c r="H683" s="112">
        <f>SUM(H678:H682)</f>
        <v>10578</v>
      </c>
      <c r="I683" s="105"/>
      <c r="J683" s="108">
        <f>SUM(J677:J682)</f>
        <v>723699.8600000001</v>
      </c>
      <c r="K683" s="108">
        <f>SUM(K677:K682)</f>
        <v>651642.79999999993</v>
      </c>
      <c r="L683" s="108">
        <f>SUM(L677:L682)</f>
        <v>13417750.139999999</v>
      </c>
      <c r="M683" s="108">
        <f>SUM(M677:M682)</f>
        <v>14994767.370000001</v>
      </c>
      <c r="N683" s="106">
        <v>5</v>
      </c>
      <c r="O683" s="106">
        <v>5</v>
      </c>
      <c r="P683" s="106"/>
      <c r="Q683" s="109">
        <f t="shared" si="24"/>
        <v>-1577017.2300000023</v>
      </c>
      <c r="R683" s="110">
        <f t="shared" si="25"/>
        <v>1268.4581338627338</v>
      </c>
    </row>
    <row r="684" spans="1:18" s="111" customFormat="1" hidden="1" x14ac:dyDescent="0.55000000000000004">
      <c r="A684" s="178"/>
      <c r="B684" s="179" t="s">
        <v>60</v>
      </c>
      <c r="C684" s="179" t="s">
        <v>60</v>
      </c>
      <c r="D684" s="179" t="s">
        <v>60</v>
      </c>
      <c r="E684" s="179" t="s">
        <v>60</v>
      </c>
      <c r="F684" s="179"/>
      <c r="G684" s="179" t="s">
        <v>458</v>
      </c>
      <c r="H684" s="180">
        <f>H610+H622+H639+H647+H654+H659+H668+H676+H683</f>
        <v>305792</v>
      </c>
      <c r="I684" s="178"/>
      <c r="J684" s="181">
        <f t="shared" ref="J684:O684" si="26">J610+J622+J639+J647+J654+J659+J668+J676+J683</f>
        <v>34562287.390000001</v>
      </c>
      <c r="K684" s="182">
        <f t="shared" si="26"/>
        <v>39873108.280000001</v>
      </c>
      <c r="L684" s="181">
        <f t="shared" si="26"/>
        <v>283127477.64999998</v>
      </c>
      <c r="M684" s="181">
        <f t="shared" si="26"/>
        <v>287263213.40000004</v>
      </c>
      <c r="N684" s="179">
        <f t="shared" si="26"/>
        <v>74</v>
      </c>
      <c r="O684" s="179">
        <f t="shared" si="26"/>
        <v>74</v>
      </c>
      <c r="P684" s="179">
        <f>N684-O684</f>
        <v>0</v>
      </c>
      <c r="Q684" s="109">
        <f t="shared" si="24"/>
        <v>-4135735.7500000596</v>
      </c>
      <c r="R684" s="110">
        <f t="shared" si="25"/>
        <v>925.88255300988897</v>
      </c>
    </row>
    <row r="685" spans="1:18" ht="24.75" hidden="1" thickBot="1" x14ac:dyDescent="0.6">
      <c r="A685" s="183"/>
      <c r="B685" s="184"/>
      <c r="C685" s="184"/>
      <c r="D685" s="184"/>
      <c r="E685" s="385" t="s">
        <v>459</v>
      </c>
      <c r="F685" s="386"/>
      <c r="G685" s="387"/>
      <c r="H685" s="185"/>
      <c r="I685" s="183"/>
      <c r="J685" s="186">
        <f>J684/O684</f>
        <v>467057.93770270271</v>
      </c>
      <c r="K685" s="187">
        <f>K684/O684</f>
        <v>538825.78756756755</v>
      </c>
      <c r="L685" s="186">
        <f>L684/O684</f>
        <v>3826046.9952702699</v>
      </c>
      <c r="M685" s="186">
        <f>M684/O684</f>
        <v>3881935.3162162169</v>
      </c>
      <c r="N685" s="188"/>
      <c r="O685" s="188"/>
      <c r="P685" s="188"/>
      <c r="Q685" s="92">
        <f t="shared" si="24"/>
        <v>-55888.320945946965</v>
      </c>
    </row>
    <row r="686" spans="1:18" hidden="1" x14ac:dyDescent="0.55000000000000004">
      <c r="A686" s="130">
        <v>1</v>
      </c>
      <c r="B686" s="131" t="s">
        <v>59</v>
      </c>
      <c r="C686" s="131" t="s">
        <v>460</v>
      </c>
      <c r="D686" s="131" t="s">
        <v>461</v>
      </c>
      <c r="E686" s="131" t="s">
        <v>462</v>
      </c>
      <c r="F686" s="131" t="s">
        <v>302</v>
      </c>
      <c r="G686" s="131" t="s">
        <v>463</v>
      </c>
      <c r="H686" s="132"/>
      <c r="I686" s="130"/>
      <c r="J686" s="133"/>
      <c r="K686" s="134"/>
      <c r="L686" s="135"/>
      <c r="M686" s="135"/>
      <c r="N686" s="131"/>
      <c r="O686" s="131"/>
      <c r="P686" s="131"/>
    </row>
    <row r="687" spans="1:18" hidden="1" x14ac:dyDescent="0.55000000000000004">
      <c r="A687" s="99">
        <v>2</v>
      </c>
      <c r="B687" s="100" t="s">
        <v>59</v>
      </c>
      <c r="C687" s="100" t="s">
        <v>460</v>
      </c>
      <c r="D687" s="100" t="s">
        <v>461</v>
      </c>
      <c r="E687" s="100" t="s">
        <v>462</v>
      </c>
      <c r="F687" s="100" t="s">
        <v>178</v>
      </c>
      <c r="G687" s="100" t="s">
        <v>1096</v>
      </c>
      <c r="H687" s="101">
        <v>5138</v>
      </c>
      <c r="I687" s="99">
        <v>4</v>
      </c>
      <c r="J687" s="102">
        <f>สกลนคร!F22</f>
        <v>586677.41</v>
      </c>
      <c r="K687" s="103">
        <f>สกลนคร!AJ22</f>
        <v>907623.66000000015</v>
      </c>
      <c r="L687" s="104">
        <f>สกลนคร!AK22</f>
        <v>3867703.94</v>
      </c>
      <c r="M687" s="104">
        <f>สกลนคร!AL22</f>
        <v>3889841.11</v>
      </c>
      <c r="N687" s="100"/>
      <c r="O687" s="100"/>
      <c r="P687" s="100"/>
      <c r="Q687" s="92">
        <f t="shared" si="24"/>
        <v>-22137.169999999925</v>
      </c>
      <c r="R687" s="93">
        <f t="shared" si="25"/>
        <v>752.76448812767615</v>
      </c>
    </row>
    <row r="688" spans="1:18" hidden="1" x14ac:dyDescent="0.55000000000000004">
      <c r="A688" s="99">
        <v>3</v>
      </c>
      <c r="B688" s="100" t="s">
        <v>59</v>
      </c>
      <c r="C688" s="100" t="s">
        <v>460</v>
      </c>
      <c r="D688" s="100" t="s">
        <v>461</v>
      </c>
      <c r="E688" s="100" t="s">
        <v>462</v>
      </c>
      <c r="F688" s="100" t="s">
        <v>178</v>
      </c>
      <c r="G688" s="100" t="s">
        <v>1097</v>
      </c>
      <c r="H688" s="101">
        <v>3999</v>
      </c>
      <c r="I688" s="99">
        <v>3</v>
      </c>
      <c r="J688" s="102">
        <f>สกลนคร!F23</f>
        <v>188496.15</v>
      </c>
      <c r="K688" s="103">
        <f>สกลนคร!AJ23</f>
        <v>268985.13</v>
      </c>
      <c r="L688" s="104">
        <f>สกลนคร!AK23</f>
        <v>3019834.25</v>
      </c>
      <c r="M688" s="104">
        <f>สกลนคร!AL23</f>
        <v>2987375.74</v>
      </c>
      <c r="N688" s="100"/>
      <c r="O688" s="100"/>
      <c r="P688" s="100"/>
      <c r="Q688" s="92">
        <f t="shared" si="24"/>
        <v>32458.509999999776</v>
      </c>
      <c r="R688" s="93">
        <f t="shared" si="25"/>
        <v>755.14734933733439</v>
      </c>
    </row>
    <row r="689" spans="1:18" hidden="1" x14ac:dyDescent="0.55000000000000004">
      <c r="A689" s="99">
        <v>4</v>
      </c>
      <c r="B689" s="100" t="s">
        <v>59</v>
      </c>
      <c r="C689" s="100" t="s">
        <v>460</v>
      </c>
      <c r="D689" s="100" t="s">
        <v>461</v>
      </c>
      <c r="E689" s="100" t="s">
        <v>462</v>
      </c>
      <c r="F689" s="100" t="s">
        <v>178</v>
      </c>
      <c r="G689" s="100" t="s">
        <v>1098</v>
      </c>
      <c r="H689" s="101">
        <v>9129</v>
      </c>
      <c r="I689" s="99">
        <v>5</v>
      </c>
      <c r="J689" s="102">
        <f>สกลนคร!F24</f>
        <v>1116225.1299999999</v>
      </c>
      <c r="K689" s="103">
        <f>สกลนคร!AJ24</f>
        <v>1412698.27</v>
      </c>
      <c r="L689" s="104">
        <f>สกลนคร!AK24</f>
        <v>6252495.0700000003</v>
      </c>
      <c r="M689" s="104">
        <f>สกลนคร!AL24</f>
        <v>5545188.6799999997</v>
      </c>
      <c r="N689" s="100"/>
      <c r="O689" s="100"/>
      <c r="P689" s="100"/>
      <c r="Q689" s="92">
        <f t="shared" si="24"/>
        <v>707306.3900000006</v>
      </c>
      <c r="R689" s="93">
        <f t="shared" si="25"/>
        <v>684.90470697776323</v>
      </c>
    </row>
    <row r="690" spans="1:18" hidden="1" x14ac:dyDescent="0.55000000000000004">
      <c r="A690" s="99">
        <v>5</v>
      </c>
      <c r="B690" s="100" t="s">
        <v>59</v>
      </c>
      <c r="C690" s="100" t="s">
        <v>460</v>
      </c>
      <c r="D690" s="100" t="s">
        <v>461</v>
      </c>
      <c r="E690" s="100" t="s">
        <v>462</v>
      </c>
      <c r="F690" s="100" t="s">
        <v>178</v>
      </c>
      <c r="G690" s="100" t="s">
        <v>1099</v>
      </c>
      <c r="H690" s="101">
        <v>4195</v>
      </c>
      <c r="I690" s="99">
        <v>3</v>
      </c>
      <c r="J690" s="102">
        <f>สกลนคร!F25</f>
        <v>398403.17</v>
      </c>
      <c r="K690" s="103">
        <f>สกลนคร!AJ25</f>
        <v>492721.02999999997</v>
      </c>
      <c r="L690" s="104">
        <f>สกลนคร!AK25</f>
        <v>4049460.2399999998</v>
      </c>
      <c r="M690" s="104">
        <f>สกลนคร!AL25</f>
        <v>3504195.6900000004</v>
      </c>
      <c r="N690" s="100"/>
      <c r="O690" s="100"/>
      <c r="P690" s="100"/>
      <c r="Q690" s="92">
        <f t="shared" si="24"/>
        <v>545264.54999999935</v>
      </c>
      <c r="R690" s="93">
        <f t="shared" si="25"/>
        <v>965.30637425506552</v>
      </c>
    </row>
    <row r="691" spans="1:18" hidden="1" x14ac:dyDescent="0.55000000000000004">
      <c r="A691" s="99">
        <v>6</v>
      </c>
      <c r="B691" s="100" t="s">
        <v>59</v>
      </c>
      <c r="C691" s="100" t="s">
        <v>460</v>
      </c>
      <c r="D691" s="100" t="s">
        <v>461</v>
      </c>
      <c r="E691" s="100" t="s">
        <v>462</v>
      </c>
      <c r="F691" s="100" t="s">
        <v>178</v>
      </c>
      <c r="G691" s="100" t="s">
        <v>1100</v>
      </c>
      <c r="H691" s="101">
        <v>2134</v>
      </c>
      <c r="I691" s="99">
        <v>2</v>
      </c>
      <c r="J691" s="102">
        <f>สกลนคร!F26</f>
        <v>201316.22</v>
      </c>
      <c r="K691" s="103">
        <f>สกลนคร!AJ26</f>
        <v>247529.01</v>
      </c>
      <c r="L691" s="104">
        <f>สกลนคร!AK26</f>
        <v>1799816.52</v>
      </c>
      <c r="M691" s="104">
        <f>สกลนคร!AL26</f>
        <v>1843961.78</v>
      </c>
      <c r="N691" s="100"/>
      <c r="O691" s="100"/>
      <c r="P691" s="100"/>
      <c r="Q691" s="92">
        <f t="shared" si="24"/>
        <v>-44145.260000000009</v>
      </c>
      <c r="R691" s="93">
        <f t="shared" si="25"/>
        <v>843.40043111527643</v>
      </c>
    </row>
    <row r="692" spans="1:18" hidden="1" x14ac:dyDescent="0.55000000000000004">
      <c r="A692" s="99">
        <v>7</v>
      </c>
      <c r="B692" s="100" t="s">
        <v>59</v>
      </c>
      <c r="C692" s="100" t="s">
        <v>460</v>
      </c>
      <c r="D692" s="100" t="s">
        <v>461</v>
      </c>
      <c r="E692" s="100" t="s">
        <v>462</v>
      </c>
      <c r="F692" s="100" t="s">
        <v>178</v>
      </c>
      <c r="G692" s="100" t="s">
        <v>1101</v>
      </c>
      <c r="H692" s="101">
        <v>4917</v>
      </c>
      <c r="I692" s="99">
        <v>4</v>
      </c>
      <c r="J692" s="102">
        <f>สกลนคร!F27</f>
        <v>973331.48</v>
      </c>
      <c r="K692" s="103">
        <f>สกลนคร!AJ27</f>
        <v>1046078.34</v>
      </c>
      <c r="L692" s="104">
        <f>สกลนคร!AK27</f>
        <v>4524738.45</v>
      </c>
      <c r="M692" s="104">
        <f>สกลนคร!AL27</f>
        <v>4227850.37</v>
      </c>
      <c r="N692" s="100"/>
      <c r="O692" s="100"/>
      <c r="P692" s="100"/>
      <c r="Q692" s="92">
        <f t="shared" si="24"/>
        <v>296888.08000000007</v>
      </c>
      <c r="R692" s="93">
        <f t="shared" si="25"/>
        <v>920.22339841366693</v>
      </c>
    </row>
    <row r="693" spans="1:18" hidden="1" x14ac:dyDescent="0.55000000000000004">
      <c r="A693" s="99">
        <v>8</v>
      </c>
      <c r="B693" s="100" t="s">
        <v>59</v>
      </c>
      <c r="C693" s="100" t="s">
        <v>460</v>
      </c>
      <c r="D693" s="100" t="s">
        <v>461</v>
      </c>
      <c r="E693" s="100" t="s">
        <v>462</v>
      </c>
      <c r="F693" s="100" t="s">
        <v>178</v>
      </c>
      <c r="G693" s="100" t="s">
        <v>1102</v>
      </c>
      <c r="H693" s="101">
        <v>5095</v>
      </c>
      <c r="I693" s="99">
        <v>4</v>
      </c>
      <c r="J693" s="102">
        <f>สกลนคร!F28</f>
        <v>688833.62</v>
      </c>
      <c r="K693" s="103">
        <f>สกลนคร!AJ28</f>
        <v>859151.19</v>
      </c>
      <c r="L693" s="104">
        <f>สกลนคร!AK28</f>
        <v>3445702.96</v>
      </c>
      <c r="M693" s="104">
        <f>สกลนคร!AL28</f>
        <v>3021463.15</v>
      </c>
      <c r="N693" s="100"/>
      <c r="O693" s="100"/>
      <c r="P693" s="100"/>
      <c r="Q693" s="92">
        <f t="shared" si="24"/>
        <v>424239.81000000006</v>
      </c>
      <c r="R693" s="93">
        <f t="shared" si="25"/>
        <v>676.29106182531893</v>
      </c>
    </row>
    <row r="694" spans="1:18" hidden="1" x14ac:dyDescent="0.55000000000000004">
      <c r="A694" s="99">
        <v>9</v>
      </c>
      <c r="B694" s="100" t="s">
        <v>59</v>
      </c>
      <c r="C694" s="100" t="s">
        <v>460</v>
      </c>
      <c r="D694" s="100" t="s">
        <v>461</v>
      </c>
      <c r="E694" s="100" t="s">
        <v>462</v>
      </c>
      <c r="F694" s="100" t="s">
        <v>178</v>
      </c>
      <c r="G694" s="100" t="s">
        <v>1103</v>
      </c>
      <c r="H694" s="101">
        <v>7253</v>
      </c>
      <c r="I694" s="99">
        <v>5</v>
      </c>
      <c r="J694" s="102">
        <f>สกลนคร!F29</f>
        <v>730250.33</v>
      </c>
      <c r="K694" s="103">
        <f>สกลนคร!AJ29</f>
        <v>849489.94000000006</v>
      </c>
      <c r="L694" s="104">
        <f>สกลนคร!AK29</f>
        <v>4337586.6400000006</v>
      </c>
      <c r="M694" s="104">
        <f>สกลนคร!AL29</f>
        <v>4394658.6499999994</v>
      </c>
      <c r="N694" s="100"/>
      <c r="O694" s="100"/>
      <c r="P694" s="100"/>
      <c r="Q694" s="92">
        <f t="shared" si="24"/>
        <v>-57072.009999998845</v>
      </c>
      <c r="R694" s="93">
        <f t="shared" si="25"/>
        <v>598.04034744243768</v>
      </c>
    </row>
    <row r="695" spans="1:18" hidden="1" x14ac:dyDescent="0.55000000000000004">
      <c r="A695" s="99">
        <v>10</v>
      </c>
      <c r="B695" s="100" t="s">
        <v>59</v>
      </c>
      <c r="C695" s="100" t="s">
        <v>460</v>
      </c>
      <c r="D695" s="100" t="s">
        <v>461</v>
      </c>
      <c r="E695" s="100" t="s">
        <v>462</v>
      </c>
      <c r="F695" s="100" t="s">
        <v>178</v>
      </c>
      <c r="G695" s="100" t="s">
        <v>1104</v>
      </c>
      <c r="H695" s="101">
        <v>8018</v>
      </c>
      <c r="I695" s="99">
        <v>5</v>
      </c>
      <c r="J695" s="102">
        <f>สกลนคร!F30</f>
        <v>1525860.47</v>
      </c>
      <c r="K695" s="103">
        <f>สกลนคร!AJ30</f>
        <v>2243304.1100000003</v>
      </c>
      <c r="L695" s="104">
        <f>สกลนคร!AK30</f>
        <v>7641824.4400000004</v>
      </c>
      <c r="M695" s="104">
        <f>สกลนคร!AL30</f>
        <v>6732992.5</v>
      </c>
      <c r="N695" s="100"/>
      <c r="O695" s="100"/>
      <c r="P695" s="100"/>
      <c r="Q695" s="92">
        <f t="shared" si="24"/>
        <v>908831.94000000041</v>
      </c>
      <c r="R695" s="93">
        <f t="shared" si="25"/>
        <v>953.08361686206047</v>
      </c>
    </row>
    <row r="696" spans="1:18" hidden="1" x14ac:dyDescent="0.55000000000000004">
      <c r="A696" s="99">
        <v>11</v>
      </c>
      <c r="B696" s="100" t="s">
        <v>59</v>
      </c>
      <c r="C696" s="100" t="s">
        <v>460</v>
      </c>
      <c r="D696" s="100" t="s">
        <v>461</v>
      </c>
      <c r="E696" s="100" t="s">
        <v>462</v>
      </c>
      <c r="F696" s="100" t="s">
        <v>178</v>
      </c>
      <c r="G696" s="100" t="s">
        <v>1105</v>
      </c>
      <c r="H696" s="101">
        <v>3577</v>
      </c>
      <c r="I696" s="99">
        <v>3</v>
      </c>
      <c r="J696" s="102">
        <f>สกลนคร!F31</f>
        <v>505837.29</v>
      </c>
      <c r="K696" s="103">
        <f>สกลนคร!AJ31</f>
        <v>804754.94</v>
      </c>
      <c r="L696" s="104">
        <f>สกลนคร!AK31</f>
        <v>2505272.5</v>
      </c>
      <c r="M696" s="104">
        <f>สกลนคร!AL31</f>
        <v>2494660.83</v>
      </c>
      <c r="N696" s="100"/>
      <c r="O696" s="100"/>
      <c r="P696" s="100"/>
      <c r="Q696" s="92">
        <f t="shared" si="24"/>
        <v>10611.669999999925</v>
      </c>
      <c r="R696" s="93">
        <f t="shared" si="25"/>
        <v>700.38370142577583</v>
      </c>
    </row>
    <row r="697" spans="1:18" hidden="1" x14ac:dyDescent="0.55000000000000004">
      <c r="A697" s="99">
        <v>12</v>
      </c>
      <c r="B697" s="100" t="s">
        <v>59</v>
      </c>
      <c r="C697" s="100" t="s">
        <v>460</v>
      </c>
      <c r="D697" s="100" t="s">
        <v>461</v>
      </c>
      <c r="E697" s="100" t="s">
        <v>462</v>
      </c>
      <c r="F697" s="100" t="s">
        <v>178</v>
      </c>
      <c r="G697" s="100" t="s">
        <v>1106</v>
      </c>
      <c r="H697" s="101">
        <v>3160</v>
      </c>
      <c r="I697" s="99">
        <v>3</v>
      </c>
      <c r="J697" s="102">
        <f>สกลนคร!F32</f>
        <v>569559.93999999994</v>
      </c>
      <c r="K697" s="103">
        <f>สกลนคร!AJ32</f>
        <v>655521.49999999988</v>
      </c>
      <c r="L697" s="104">
        <f>สกลนคร!AK32</f>
        <v>3835691.46</v>
      </c>
      <c r="M697" s="104">
        <f>สกลนคร!AL32</f>
        <v>3916952.4000000004</v>
      </c>
      <c r="N697" s="100"/>
      <c r="O697" s="100"/>
      <c r="P697" s="100"/>
      <c r="Q697" s="92">
        <f t="shared" si="24"/>
        <v>-81260.94000000041</v>
      </c>
      <c r="R697" s="93">
        <f t="shared" si="25"/>
        <v>1213.8264113924051</v>
      </c>
    </row>
    <row r="698" spans="1:18" hidden="1" x14ac:dyDescent="0.55000000000000004">
      <c r="A698" s="99">
        <v>13</v>
      </c>
      <c r="B698" s="100" t="s">
        <v>59</v>
      </c>
      <c r="C698" s="100" t="s">
        <v>460</v>
      </c>
      <c r="D698" s="100" t="s">
        <v>461</v>
      </c>
      <c r="E698" s="100" t="s">
        <v>462</v>
      </c>
      <c r="F698" s="100" t="s">
        <v>178</v>
      </c>
      <c r="G698" s="100" t="s">
        <v>1107</v>
      </c>
      <c r="H698" s="101">
        <v>3883</v>
      </c>
      <c r="I698" s="99">
        <v>3</v>
      </c>
      <c r="J698" s="102">
        <f>สกลนคร!F33</f>
        <v>698545.23</v>
      </c>
      <c r="K698" s="103">
        <f>สกลนคร!AJ33</f>
        <v>819711.05</v>
      </c>
      <c r="L698" s="104">
        <f>สกลนคร!AK33</f>
        <v>3365995.69</v>
      </c>
      <c r="M698" s="104">
        <f>สกลนคร!AL33</f>
        <v>3033463.46</v>
      </c>
      <c r="N698" s="100"/>
      <c r="O698" s="100"/>
      <c r="P698" s="100"/>
      <c r="Q698" s="92">
        <f t="shared" si="24"/>
        <v>332532.23</v>
      </c>
      <c r="R698" s="93">
        <f t="shared" si="25"/>
        <v>866.85441411279942</v>
      </c>
    </row>
    <row r="699" spans="1:18" hidden="1" x14ac:dyDescent="0.55000000000000004">
      <c r="A699" s="99">
        <v>14</v>
      </c>
      <c r="B699" s="100" t="s">
        <v>59</v>
      </c>
      <c r="C699" s="100" t="s">
        <v>460</v>
      </c>
      <c r="D699" s="100" t="s">
        <v>461</v>
      </c>
      <c r="E699" s="100" t="s">
        <v>462</v>
      </c>
      <c r="F699" s="100" t="s">
        <v>178</v>
      </c>
      <c r="G699" s="100" t="s">
        <v>1108</v>
      </c>
      <c r="H699" s="101">
        <v>3847</v>
      </c>
      <c r="I699" s="99">
        <v>3</v>
      </c>
      <c r="J699" s="102">
        <f>สกลนคร!F34</f>
        <v>696561.8</v>
      </c>
      <c r="K699" s="103">
        <f>สกลนคร!AJ34</f>
        <v>900219.99000000011</v>
      </c>
      <c r="L699" s="104">
        <f>สกลนคร!AK34</f>
        <v>3374566.2199999997</v>
      </c>
      <c r="M699" s="104">
        <f>สกลนคร!AL34</f>
        <v>3184807.1999999997</v>
      </c>
      <c r="N699" s="100"/>
      <c r="O699" s="100"/>
      <c r="P699" s="100"/>
      <c r="Q699" s="92">
        <f t="shared" si="24"/>
        <v>189759.02000000002</v>
      </c>
      <c r="R699" s="93">
        <f t="shared" si="25"/>
        <v>877.19423446841688</v>
      </c>
    </row>
    <row r="700" spans="1:18" hidden="1" x14ac:dyDescent="0.55000000000000004">
      <c r="A700" s="99">
        <v>15</v>
      </c>
      <c r="B700" s="100" t="s">
        <v>59</v>
      </c>
      <c r="C700" s="100" t="s">
        <v>460</v>
      </c>
      <c r="D700" s="100" t="s">
        <v>461</v>
      </c>
      <c r="E700" s="100" t="s">
        <v>462</v>
      </c>
      <c r="F700" s="100" t="s">
        <v>178</v>
      </c>
      <c r="G700" s="100" t="s">
        <v>1109</v>
      </c>
      <c r="H700" s="101">
        <v>7106</v>
      </c>
      <c r="I700" s="99">
        <v>5</v>
      </c>
      <c r="J700" s="102">
        <f>สกลนคร!F35</f>
        <v>1268472.23</v>
      </c>
      <c r="K700" s="103">
        <f>สกลนคร!AJ35</f>
        <v>1407205.26</v>
      </c>
      <c r="L700" s="104">
        <f>สกลนคร!AK35</f>
        <v>4114834.25</v>
      </c>
      <c r="M700" s="104">
        <f>สกลนคร!AL35</f>
        <v>3927670.56</v>
      </c>
      <c r="N700" s="100"/>
      <c r="O700" s="100"/>
      <c r="P700" s="100"/>
      <c r="Q700" s="92">
        <f t="shared" si="24"/>
        <v>187163.68999999994</v>
      </c>
      <c r="R700" s="93">
        <f t="shared" si="25"/>
        <v>579.06476920911905</v>
      </c>
    </row>
    <row r="701" spans="1:18" hidden="1" x14ac:dyDescent="0.55000000000000004">
      <c r="A701" s="99">
        <v>16</v>
      </c>
      <c r="B701" s="100" t="s">
        <v>59</v>
      </c>
      <c r="C701" s="100" t="s">
        <v>460</v>
      </c>
      <c r="D701" s="100" t="s">
        <v>461</v>
      </c>
      <c r="E701" s="100" t="s">
        <v>462</v>
      </c>
      <c r="F701" s="100" t="s">
        <v>178</v>
      </c>
      <c r="G701" s="100" t="s">
        <v>1110</v>
      </c>
      <c r="H701" s="101">
        <v>3440</v>
      </c>
      <c r="I701" s="99">
        <v>3</v>
      </c>
      <c r="J701" s="102">
        <f>สกลนคร!F36</f>
        <v>612483.87</v>
      </c>
      <c r="K701" s="103">
        <f>สกลนคร!AJ36</f>
        <v>752562.85</v>
      </c>
      <c r="L701" s="104">
        <f>สกลนคร!AK36</f>
        <v>3054058.69</v>
      </c>
      <c r="M701" s="104">
        <f>สกลนคร!AL36</f>
        <v>2826445.9499999997</v>
      </c>
      <c r="N701" s="100"/>
      <c r="O701" s="100"/>
      <c r="P701" s="100"/>
      <c r="Q701" s="92">
        <f t="shared" si="24"/>
        <v>227612.74000000022</v>
      </c>
      <c r="R701" s="93">
        <f t="shared" si="25"/>
        <v>887.80775872093022</v>
      </c>
    </row>
    <row r="702" spans="1:18" hidden="1" x14ac:dyDescent="0.55000000000000004">
      <c r="A702" s="99">
        <v>17</v>
      </c>
      <c r="B702" s="100" t="s">
        <v>59</v>
      </c>
      <c r="C702" s="100" t="s">
        <v>460</v>
      </c>
      <c r="D702" s="100" t="s">
        <v>461</v>
      </c>
      <c r="E702" s="100" t="s">
        <v>462</v>
      </c>
      <c r="F702" s="100" t="s">
        <v>178</v>
      </c>
      <c r="G702" s="100" t="s">
        <v>1111</v>
      </c>
      <c r="H702" s="101">
        <v>4274</v>
      </c>
      <c r="I702" s="99">
        <v>3</v>
      </c>
      <c r="J702" s="102">
        <f>สกลนคร!F37</f>
        <v>788590.33</v>
      </c>
      <c r="K702" s="103">
        <f>สกลนคร!AJ37</f>
        <v>1058389.19</v>
      </c>
      <c r="L702" s="104">
        <f>สกลนคร!AK37</f>
        <v>4312311.82</v>
      </c>
      <c r="M702" s="104">
        <f>สกลนคร!AL37</f>
        <v>3611076.14</v>
      </c>
      <c r="N702" s="100"/>
      <c r="O702" s="100"/>
      <c r="P702" s="100"/>
      <c r="Q702" s="92">
        <f t="shared" si="24"/>
        <v>701235.68000000017</v>
      </c>
      <c r="R702" s="93">
        <f t="shared" si="25"/>
        <v>1008.9639260645765</v>
      </c>
    </row>
    <row r="703" spans="1:18" hidden="1" x14ac:dyDescent="0.55000000000000004">
      <c r="A703" s="99">
        <v>18</v>
      </c>
      <c r="B703" s="100" t="s">
        <v>59</v>
      </c>
      <c r="C703" s="100" t="s">
        <v>460</v>
      </c>
      <c r="D703" s="100" t="s">
        <v>461</v>
      </c>
      <c r="E703" s="100" t="s">
        <v>462</v>
      </c>
      <c r="F703" s="100" t="s">
        <v>178</v>
      </c>
      <c r="G703" s="100" t="s">
        <v>1112</v>
      </c>
      <c r="H703" s="101">
        <v>2034</v>
      </c>
      <c r="I703" s="99">
        <v>2</v>
      </c>
      <c r="J703" s="102">
        <f>สกลนคร!F38</f>
        <v>420088.42</v>
      </c>
      <c r="K703" s="103">
        <f>สกลนคร!AJ38</f>
        <v>487079.39999999997</v>
      </c>
      <c r="L703" s="104">
        <f>สกลนคร!AK38</f>
        <v>2257202.0699999998</v>
      </c>
      <c r="M703" s="104">
        <f>สกลนคร!AL38</f>
        <v>2124002.89</v>
      </c>
      <c r="N703" s="100"/>
      <c r="O703" s="100"/>
      <c r="P703" s="100"/>
      <c r="Q703" s="92">
        <f t="shared" si="24"/>
        <v>133199.1799999997</v>
      </c>
      <c r="R703" s="93">
        <f t="shared" si="25"/>
        <v>1109.7355309734512</v>
      </c>
    </row>
    <row r="704" spans="1:18" hidden="1" x14ac:dyDescent="0.55000000000000004">
      <c r="A704" s="99">
        <v>19</v>
      </c>
      <c r="B704" s="100" t="s">
        <v>59</v>
      </c>
      <c r="C704" s="100" t="s">
        <v>460</v>
      </c>
      <c r="D704" s="100" t="s">
        <v>461</v>
      </c>
      <c r="E704" s="100" t="s">
        <v>462</v>
      </c>
      <c r="F704" s="100" t="s">
        <v>178</v>
      </c>
      <c r="G704" s="100" t="s">
        <v>1113</v>
      </c>
      <c r="H704" s="101">
        <v>5381</v>
      </c>
      <c r="I704" s="99">
        <v>4</v>
      </c>
      <c r="J704" s="102">
        <f>สกลนคร!F39</f>
        <v>401131.72</v>
      </c>
      <c r="K704" s="103">
        <f>สกลนคร!AJ39</f>
        <v>446098.72</v>
      </c>
      <c r="L704" s="104">
        <f>สกลนคร!AK39</f>
        <v>4904912.75</v>
      </c>
      <c r="M704" s="104">
        <f>สกลนคร!AL39</f>
        <v>4196597.79</v>
      </c>
      <c r="N704" s="100"/>
      <c r="O704" s="100"/>
      <c r="P704" s="100"/>
      <c r="Q704" s="92">
        <f t="shared" si="24"/>
        <v>708314.96</v>
      </c>
      <c r="R704" s="93">
        <f t="shared" si="25"/>
        <v>911.52439137706745</v>
      </c>
    </row>
    <row r="705" spans="1:18" hidden="1" x14ac:dyDescent="0.55000000000000004">
      <c r="A705" s="99">
        <v>20</v>
      </c>
      <c r="B705" s="100" t="s">
        <v>59</v>
      </c>
      <c r="C705" s="100" t="s">
        <v>460</v>
      </c>
      <c r="D705" s="100" t="s">
        <v>461</v>
      </c>
      <c r="E705" s="100" t="s">
        <v>462</v>
      </c>
      <c r="F705" s="100" t="s">
        <v>178</v>
      </c>
      <c r="G705" s="100" t="s">
        <v>1114</v>
      </c>
      <c r="H705" s="101">
        <v>2615</v>
      </c>
      <c r="I705" s="99">
        <v>2</v>
      </c>
      <c r="J705" s="102">
        <f>สกลนคร!F40</f>
        <v>1092546.49</v>
      </c>
      <c r="K705" s="103">
        <f>สกลนคร!AJ40</f>
        <v>1236849.0900000001</v>
      </c>
      <c r="L705" s="104">
        <f>สกลนคร!AK40</f>
        <v>3092929.6</v>
      </c>
      <c r="M705" s="104">
        <f>สกลนคร!AL40</f>
        <v>2464947.79</v>
      </c>
      <c r="N705" s="100"/>
      <c r="O705" s="100"/>
      <c r="P705" s="100"/>
      <c r="Q705" s="92">
        <f t="shared" si="24"/>
        <v>627981.81000000006</v>
      </c>
      <c r="R705" s="93">
        <f t="shared" si="25"/>
        <v>1182.7646653919694</v>
      </c>
    </row>
    <row r="706" spans="1:18" hidden="1" x14ac:dyDescent="0.55000000000000004">
      <c r="A706" s="99">
        <v>21</v>
      </c>
      <c r="B706" s="100" t="s">
        <v>59</v>
      </c>
      <c r="C706" s="100" t="s">
        <v>460</v>
      </c>
      <c r="D706" s="100" t="s">
        <v>461</v>
      </c>
      <c r="E706" s="100" t="s">
        <v>462</v>
      </c>
      <c r="F706" s="100" t="s">
        <v>178</v>
      </c>
      <c r="G706" s="100" t="s">
        <v>1115</v>
      </c>
      <c r="H706" s="101">
        <v>2358</v>
      </c>
      <c r="I706" s="99">
        <v>2</v>
      </c>
      <c r="J706" s="102">
        <f>สกลนคร!F41</f>
        <v>864443.36</v>
      </c>
      <c r="K706" s="103">
        <f>สกลนคร!AJ41</f>
        <v>1022685.5199999999</v>
      </c>
      <c r="L706" s="104">
        <f>สกลนคร!AK41</f>
        <v>3257228.74</v>
      </c>
      <c r="M706" s="104">
        <f>สกลนคร!AL41</f>
        <v>2500306.0500000003</v>
      </c>
      <c r="N706" s="100"/>
      <c r="O706" s="100"/>
      <c r="P706" s="100"/>
      <c r="Q706" s="92">
        <f t="shared" si="24"/>
        <v>756922.69</v>
      </c>
      <c r="R706" s="93">
        <f t="shared" si="25"/>
        <v>1381.3523070398644</v>
      </c>
    </row>
    <row r="707" spans="1:18" hidden="1" x14ac:dyDescent="0.55000000000000004">
      <c r="A707" s="99">
        <v>22</v>
      </c>
      <c r="B707" s="100" t="s">
        <v>59</v>
      </c>
      <c r="C707" s="100" t="s">
        <v>460</v>
      </c>
      <c r="D707" s="100" t="s">
        <v>461</v>
      </c>
      <c r="E707" s="100" t="s">
        <v>462</v>
      </c>
      <c r="F707" s="100" t="s">
        <v>178</v>
      </c>
      <c r="G707" s="100" t="s">
        <v>1116</v>
      </c>
      <c r="H707" s="101">
        <v>5963</v>
      </c>
      <c r="I707" s="99">
        <v>4</v>
      </c>
      <c r="J707" s="102">
        <f>สกลนคร!F42</f>
        <v>485544.52</v>
      </c>
      <c r="K707" s="103">
        <f>สกลนคร!AJ42</f>
        <v>621371.45000000007</v>
      </c>
      <c r="L707" s="104">
        <f>สกลนคร!AK42</f>
        <v>4819358.1400000006</v>
      </c>
      <c r="M707" s="104">
        <f>สกลนคร!AL42</f>
        <v>4258269.96</v>
      </c>
      <c r="N707" s="100"/>
      <c r="O707" s="100"/>
      <c r="P707" s="100"/>
      <c r="Q707" s="92">
        <f t="shared" si="24"/>
        <v>561088.18000000063</v>
      </c>
      <c r="R707" s="93">
        <f t="shared" si="25"/>
        <v>808.21032030856964</v>
      </c>
    </row>
    <row r="708" spans="1:18" hidden="1" x14ac:dyDescent="0.55000000000000004">
      <c r="A708" s="99">
        <v>23</v>
      </c>
      <c r="B708" s="100" t="s">
        <v>59</v>
      </c>
      <c r="C708" s="100" t="s">
        <v>460</v>
      </c>
      <c r="D708" s="100" t="s">
        <v>461</v>
      </c>
      <c r="E708" s="100" t="s">
        <v>462</v>
      </c>
      <c r="F708" s="100" t="s">
        <v>178</v>
      </c>
      <c r="G708" s="100" t="s">
        <v>1117</v>
      </c>
      <c r="H708" s="101">
        <v>3364</v>
      </c>
      <c r="I708" s="99">
        <v>3</v>
      </c>
      <c r="J708" s="102">
        <f>สกลนคร!F43</f>
        <v>362319.81</v>
      </c>
      <c r="K708" s="103">
        <f>สกลนคร!AJ43</f>
        <v>575401.78999999992</v>
      </c>
      <c r="L708" s="104">
        <f>สกลนคร!AK43</f>
        <v>2625887.9299999997</v>
      </c>
      <c r="M708" s="104">
        <f>สกลนคร!AL43</f>
        <v>2532708.7400000002</v>
      </c>
      <c r="N708" s="100"/>
      <c r="O708" s="100"/>
      <c r="P708" s="100"/>
      <c r="Q708" s="92">
        <f t="shared" si="24"/>
        <v>93179.189999999478</v>
      </c>
      <c r="R708" s="93">
        <f t="shared" si="25"/>
        <v>780.58499702734832</v>
      </c>
    </row>
    <row r="709" spans="1:18" hidden="1" x14ac:dyDescent="0.55000000000000004">
      <c r="A709" s="99">
        <v>24</v>
      </c>
      <c r="B709" s="100" t="s">
        <v>59</v>
      </c>
      <c r="C709" s="100" t="s">
        <v>460</v>
      </c>
      <c r="D709" s="100" t="s">
        <v>461</v>
      </c>
      <c r="E709" s="100" t="s">
        <v>462</v>
      </c>
      <c r="F709" s="100" t="s">
        <v>178</v>
      </c>
      <c r="G709" s="100" t="s">
        <v>1118</v>
      </c>
      <c r="H709" s="101">
        <v>2792</v>
      </c>
      <c r="I709" s="99">
        <v>2</v>
      </c>
      <c r="J709" s="102">
        <f>สกลนคร!F44</f>
        <v>856855.97</v>
      </c>
      <c r="K709" s="103">
        <f>สกลนคร!AJ44</f>
        <v>1107009.8399999999</v>
      </c>
      <c r="L709" s="104">
        <f>สกลนคร!AK44</f>
        <v>2494871.48</v>
      </c>
      <c r="M709" s="104">
        <f>สกลนคร!AL44</f>
        <v>2238263.7799999998</v>
      </c>
      <c r="N709" s="100"/>
      <c r="O709" s="100"/>
      <c r="P709" s="100"/>
      <c r="Q709" s="92">
        <f t="shared" si="24"/>
        <v>256607.70000000019</v>
      </c>
      <c r="R709" s="93">
        <f t="shared" si="25"/>
        <v>893.57861031518621</v>
      </c>
    </row>
    <row r="710" spans="1:18" hidden="1" x14ac:dyDescent="0.55000000000000004">
      <c r="A710" s="99">
        <v>25</v>
      </c>
      <c r="B710" s="100" t="s">
        <v>59</v>
      </c>
      <c r="C710" s="100" t="s">
        <v>460</v>
      </c>
      <c r="D710" s="100" t="s">
        <v>461</v>
      </c>
      <c r="E710" s="100" t="s">
        <v>462</v>
      </c>
      <c r="F710" s="100" t="s">
        <v>178</v>
      </c>
      <c r="G710" s="100" t="s">
        <v>1119</v>
      </c>
      <c r="H710" s="101">
        <v>2430</v>
      </c>
      <c r="I710" s="99">
        <v>2</v>
      </c>
      <c r="J710" s="102">
        <f>สกลนคร!F45</f>
        <v>544470.85</v>
      </c>
      <c r="K710" s="103">
        <f>สกลนคร!AJ45</f>
        <v>705886.80999999994</v>
      </c>
      <c r="L710" s="104">
        <f>สกลนคร!AK45</f>
        <v>3164114.1799999997</v>
      </c>
      <c r="M710" s="104">
        <f>สกลนคร!AL45</f>
        <v>3066751.7</v>
      </c>
      <c r="N710" s="100"/>
      <c r="O710" s="100"/>
      <c r="P710" s="100"/>
      <c r="Q710" s="92">
        <f t="shared" si="24"/>
        <v>97362.479999999516</v>
      </c>
      <c r="R710" s="93">
        <f t="shared" si="25"/>
        <v>1302.1046008230451</v>
      </c>
    </row>
    <row r="711" spans="1:18" s="111" customFormat="1" hidden="1" x14ac:dyDescent="0.55000000000000004">
      <c r="A711" s="105">
        <v>1</v>
      </c>
      <c r="B711" s="106" t="s">
        <v>59</v>
      </c>
      <c r="C711" s="106"/>
      <c r="D711" s="106"/>
      <c r="E711" s="106" t="s">
        <v>75</v>
      </c>
      <c r="F711" s="106"/>
      <c r="G711" s="106" t="s">
        <v>464</v>
      </c>
      <c r="H711" s="112">
        <f>SUM(H686:H710)</f>
        <v>106102</v>
      </c>
      <c r="I711" s="105"/>
      <c r="J711" s="108">
        <f>SUM(J686:J710)</f>
        <v>16576845.810000001</v>
      </c>
      <c r="K711" s="108">
        <f>SUM(K686:K710)</f>
        <v>20928328.079999998</v>
      </c>
      <c r="L711" s="108">
        <f>SUM(L686:L710)</f>
        <v>90118398.029999971</v>
      </c>
      <c r="M711" s="108">
        <f>SUM(M686:M710)</f>
        <v>82524452.909999996</v>
      </c>
      <c r="N711" s="106">
        <v>24</v>
      </c>
      <c r="O711" s="106">
        <v>24</v>
      </c>
      <c r="P711" s="106">
        <f>N711-O711</f>
        <v>0</v>
      </c>
      <c r="Q711" s="109">
        <f t="shared" ref="Q711:Q774" si="27">L711-M711</f>
        <v>7593945.119999975</v>
      </c>
      <c r="R711" s="110">
        <f>L711/H711</f>
        <v>849.35626123918462</v>
      </c>
    </row>
    <row r="712" spans="1:18" hidden="1" x14ac:dyDescent="0.55000000000000004">
      <c r="A712" s="99">
        <v>1</v>
      </c>
      <c r="B712" s="100" t="s">
        <v>59</v>
      </c>
      <c r="C712" s="100" t="s">
        <v>465</v>
      </c>
      <c r="D712" s="100" t="s">
        <v>80</v>
      </c>
      <c r="E712" s="100" t="s">
        <v>466</v>
      </c>
      <c r="F712" s="100" t="s">
        <v>208</v>
      </c>
      <c r="G712" s="100" t="s">
        <v>467</v>
      </c>
      <c r="H712" s="101"/>
      <c r="I712" s="99"/>
      <c r="J712" s="102"/>
      <c r="K712" s="103"/>
      <c r="L712" s="104"/>
      <c r="M712" s="104"/>
      <c r="N712" s="100"/>
      <c r="O712" s="100"/>
      <c r="P712" s="100"/>
    </row>
    <row r="713" spans="1:18" hidden="1" x14ac:dyDescent="0.55000000000000004">
      <c r="A713" s="99">
        <v>2</v>
      </c>
      <c r="B713" s="100" t="s">
        <v>59</v>
      </c>
      <c r="C713" s="100" t="s">
        <v>465</v>
      </c>
      <c r="D713" s="100" t="s">
        <v>80</v>
      </c>
      <c r="E713" s="100" t="s">
        <v>466</v>
      </c>
      <c r="F713" s="100" t="s">
        <v>178</v>
      </c>
      <c r="G713" s="100" t="s">
        <v>1120</v>
      </c>
      <c r="H713" s="101">
        <v>6067</v>
      </c>
      <c r="I713" s="99">
        <v>5</v>
      </c>
      <c r="J713" s="102">
        <f>สกลนคร!F46</f>
        <v>319043.71000000002</v>
      </c>
      <c r="K713" s="103">
        <f>สกลนคร!AJ46</f>
        <v>327097.02</v>
      </c>
      <c r="L713" s="104">
        <f>สกลนคร!AK46</f>
        <v>3517659.79</v>
      </c>
      <c r="M713" s="104">
        <f>สกลนคร!AL46</f>
        <v>3934211.8999999994</v>
      </c>
      <c r="N713" s="100"/>
      <c r="O713" s="100"/>
      <c r="P713" s="100"/>
      <c r="Q713" s="92">
        <f t="shared" si="27"/>
        <v>-416552.1099999994</v>
      </c>
      <c r="R713" s="93">
        <f t="shared" ref="R713:R774" si="28">L713/H713</f>
        <v>579.80217405637052</v>
      </c>
    </row>
    <row r="714" spans="1:18" hidden="1" x14ac:dyDescent="0.55000000000000004">
      <c r="A714" s="99">
        <v>3</v>
      </c>
      <c r="B714" s="100" t="s">
        <v>59</v>
      </c>
      <c r="C714" s="100" t="s">
        <v>465</v>
      </c>
      <c r="D714" s="100" t="s">
        <v>80</v>
      </c>
      <c r="E714" s="100" t="s">
        <v>466</v>
      </c>
      <c r="F714" s="100" t="s">
        <v>178</v>
      </c>
      <c r="G714" s="100" t="s">
        <v>1121</v>
      </c>
      <c r="H714" s="101">
        <v>5626</v>
      </c>
      <c r="I714" s="99">
        <v>4</v>
      </c>
      <c r="J714" s="102">
        <f>สกลนคร!F47</f>
        <v>377856.1</v>
      </c>
      <c r="K714" s="103">
        <f>สกลนคร!AJ47</f>
        <v>337962.3</v>
      </c>
      <c r="L714" s="104">
        <f>สกลนคร!AK47</f>
        <v>4673847.7300000004</v>
      </c>
      <c r="M714" s="104">
        <f>สกลนคร!AL47</f>
        <v>5051813.53</v>
      </c>
      <c r="N714" s="100"/>
      <c r="O714" s="100"/>
      <c r="P714" s="100"/>
      <c r="Q714" s="92">
        <f t="shared" si="27"/>
        <v>-377965.79999999981</v>
      </c>
      <c r="R714" s="93">
        <f t="shared" si="28"/>
        <v>830.75857269818709</v>
      </c>
    </row>
    <row r="715" spans="1:18" hidden="1" x14ac:dyDescent="0.55000000000000004">
      <c r="A715" s="99">
        <v>4</v>
      </c>
      <c r="B715" s="100" t="s">
        <v>59</v>
      </c>
      <c r="C715" s="100" t="s">
        <v>465</v>
      </c>
      <c r="D715" s="100" t="s">
        <v>80</v>
      </c>
      <c r="E715" s="100" t="s">
        <v>466</v>
      </c>
      <c r="F715" s="100" t="s">
        <v>178</v>
      </c>
      <c r="G715" s="100" t="s">
        <v>1122</v>
      </c>
      <c r="H715" s="101">
        <v>3964</v>
      </c>
      <c r="I715" s="99">
        <v>3</v>
      </c>
      <c r="J715" s="102">
        <f>สกลนคร!F48</f>
        <v>281949.24</v>
      </c>
      <c r="K715" s="103">
        <f>สกลนคร!AJ48</f>
        <v>211267.33000000002</v>
      </c>
      <c r="L715" s="104">
        <f>สกลนคร!AK48</f>
        <v>4607461.88</v>
      </c>
      <c r="M715" s="104">
        <f>สกลนคร!AL48</f>
        <v>4991138.51</v>
      </c>
      <c r="N715" s="100"/>
      <c r="O715" s="100"/>
      <c r="P715" s="100"/>
      <c r="Q715" s="92">
        <f t="shared" si="27"/>
        <v>-383676.62999999989</v>
      </c>
      <c r="R715" s="93">
        <f t="shared" si="28"/>
        <v>1162.3264076690211</v>
      </c>
    </row>
    <row r="716" spans="1:18" hidden="1" x14ac:dyDescent="0.55000000000000004">
      <c r="A716" s="99">
        <v>5</v>
      </c>
      <c r="B716" s="100" t="s">
        <v>59</v>
      </c>
      <c r="C716" s="100" t="s">
        <v>465</v>
      </c>
      <c r="D716" s="100" t="s">
        <v>80</v>
      </c>
      <c r="E716" s="100" t="s">
        <v>466</v>
      </c>
      <c r="F716" s="100" t="s">
        <v>178</v>
      </c>
      <c r="G716" s="100" t="s">
        <v>1123</v>
      </c>
      <c r="H716" s="101">
        <v>2688</v>
      </c>
      <c r="I716" s="99">
        <v>2</v>
      </c>
      <c r="J716" s="102">
        <f>สกลนคร!F49</f>
        <v>126125.61</v>
      </c>
      <c r="K716" s="103">
        <f>สกลนคร!AJ49</f>
        <v>116974.03000000001</v>
      </c>
      <c r="L716" s="104">
        <f>สกลนคร!AK49</f>
        <v>3839183.2</v>
      </c>
      <c r="M716" s="104">
        <f>สกลนคร!AL49</f>
        <v>3379853.0500000003</v>
      </c>
      <c r="N716" s="100"/>
      <c r="O716" s="100"/>
      <c r="P716" s="100"/>
      <c r="Q716" s="92">
        <f t="shared" si="27"/>
        <v>459330.14999999991</v>
      </c>
      <c r="R716" s="93">
        <f t="shared" si="28"/>
        <v>1428.2675595238095</v>
      </c>
    </row>
    <row r="717" spans="1:18" hidden="1" x14ac:dyDescent="0.55000000000000004">
      <c r="A717" s="99">
        <v>6</v>
      </c>
      <c r="B717" s="100" t="s">
        <v>59</v>
      </c>
      <c r="C717" s="100" t="s">
        <v>465</v>
      </c>
      <c r="D717" s="100" t="s">
        <v>80</v>
      </c>
      <c r="E717" s="100" t="s">
        <v>466</v>
      </c>
      <c r="F717" s="100" t="s">
        <v>178</v>
      </c>
      <c r="G717" s="100" t="s">
        <v>1124</v>
      </c>
      <c r="H717" s="101">
        <v>4641</v>
      </c>
      <c r="I717" s="99">
        <v>4</v>
      </c>
      <c r="J717" s="102">
        <f>สกลนคร!F50</f>
        <v>400023.34</v>
      </c>
      <c r="K717" s="103">
        <f>สกลนคร!AJ50</f>
        <v>371035.29000000004</v>
      </c>
      <c r="L717" s="104">
        <f>สกลนคร!AK50</f>
        <v>4417508.34</v>
      </c>
      <c r="M717" s="104">
        <f>สกลนคร!AL50</f>
        <v>4461778.41</v>
      </c>
      <c r="N717" s="100"/>
      <c r="O717" s="100"/>
      <c r="P717" s="100"/>
      <c r="Q717" s="92">
        <f t="shared" si="27"/>
        <v>-44270.070000000298</v>
      </c>
      <c r="R717" s="93">
        <f t="shared" si="28"/>
        <v>951.84407239819006</v>
      </c>
    </row>
    <row r="718" spans="1:18" hidden="1" x14ac:dyDescent="0.55000000000000004">
      <c r="A718" s="99">
        <v>7</v>
      </c>
      <c r="B718" s="100" t="s">
        <v>59</v>
      </c>
      <c r="C718" s="100" t="s">
        <v>465</v>
      </c>
      <c r="D718" s="100" t="s">
        <v>80</v>
      </c>
      <c r="E718" s="100" t="s">
        <v>466</v>
      </c>
      <c r="F718" s="100" t="s">
        <v>178</v>
      </c>
      <c r="G718" s="100" t="s">
        <v>1125</v>
      </c>
      <c r="H718" s="101">
        <v>3844</v>
      </c>
      <c r="I718" s="99">
        <v>3</v>
      </c>
      <c r="J718" s="102">
        <f>สกลนคร!F51</f>
        <v>285717.07</v>
      </c>
      <c r="K718" s="103">
        <f>สกลนคร!AJ51</f>
        <v>269331.49</v>
      </c>
      <c r="L718" s="104">
        <f>สกลนคร!AK51</f>
        <v>2742616.0700000003</v>
      </c>
      <c r="M718" s="104">
        <f>สกลนคร!AL51</f>
        <v>2991933.9</v>
      </c>
      <c r="N718" s="100"/>
      <c r="O718" s="100"/>
      <c r="P718" s="100"/>
      <c r="Q718" s="92">
        <f t="shared" si="27"/>
        <v>-249317.82999999961</v>
      </c>
      <c r="R718" s="93">
        <f t="shared" si="28"/>
        <v>713.47972684703439</v>
      </c>
    </row>
    <row r="719" spans="1:18" s="111" customFormat="1" hidden="1" x14ac:dyDescent="0.55000000000000004">
      <c r="A719" s="105">
        <v>2</v>
      </c>
      <c r="B719" s="106" t="s">
        <v>59</v>
      </c>
      <c r="C719" s="106"/>
      <c r="D719" s="106"/>
      <c r="E719" s="106" t="s">
        <v>75</v>
      </c>
      <c r="F719" s="106"/>
      <c r="G719" s="106" t="s">
        <v>468</v>
      </c>
      <c r="H719" s="112">
        <f>SUM(H712:H718)</f>
        <v>26830</v>
      </c>
      <c r="I719" s="105"/>
      <c r="J719" s="108">
        <f>SUM(J712:J718)</f>
        <v>1790715.0700000003</v>
      </c>
      <c r="K719" s="108">
        <f>SUM(K712:K718)</f>
        <v>1633667.4600000002</v>
      </c>
      <c r="L719" s="108">
        <f>SUM(L712:L718)</f>
        <v>23798277.010000002</v>
      </c>
      <c r="M719" s="108">
        <f>SUM(M712:M718)</f>
        <v>24810729.299999997</v>
      </c>
      <c r="N719" s="106">
        <v>6</v>
      </c>
      <c r="O719" s="106">
        <v>6</v>
      </c>
      <c r="P719" s="106">
        <f>N719-O719</f>
        <v>0</v>
      </c>
      <c r="Q719" s="109">
        <f t="shared" si="27"/>
        <v>-1012452.2899999954</v>
      </c>
      <c r="R719" s="110">
        <f>L719/H719</f>
        <v>887.00249757733889</v>
      </c>
    </row>
    <row r="720" spans="1:18" s="111" customFormat="1" hidden="1" x14ac:dyDescent="0.55000000000000004">
      <c r="A720" s="171">
        <v>1</v>
      </c>
      <c r="B720" s="142" t="s">
        <v>59</v>
      </c>
      <c r="C720" s="142" t="s">
        <v>469</v>
      </c>
      <c r="D720" s="142" t="s">
        <v>87</v>
      </c>
      <c r="E720" s="142" t="s">
        <v>470</v>
      </c>
      <c r="F720" s="142" t="s">
        <v>208</v>
      </c>
      <c r="G720" s="142" t="s">
        <v>470</v>
      </c>
      <c r="H720" s="189"/>
      <c r="I720" s="171"/>
      <c r="J720" s="190"/>
      <c r="K720" s="191"/>
      <c r="L720" s="141"/>
      <c r="M720" s="141"/>
      <c r="N720" s="142"/>
      <c r="O720" s="142"/>
      <c r="P720" s="142"/>
      <c r="Q720" s="109"/>
      <c r="R720" s="110"/>
    </row>
    <row r="721" spans="1:18" hidden="1" x14ac:dyDescent="0.55000000000000004">
      <c r="A721" s="99">
        <v>2</v>
      </c>
      <c r="B721" s="100" t="s">
        <v>59</v>
      </c>
      <c r="C721" s="100" t="s">
        <v>469</v>
      </c>
      <c r="D721" s="100" t="s">
        <v>87</v>
      </c>
      <c r="E721" s="100" t="s">
        <v>470</v>
      </c>
      <c r="F721" s="100" t="s">
        <v>178</v>
      </c>
      <c r="G721" s="100" t="s">
        <v>1126</v>
      </c>
      <c r="H721" s="101">
        <v>4084</v>
      </c>
      <c r="I721" s="99">
        <v>3</v>
      </c>
      <c r="J721" s="102">
        <f>สกลนคร!F52</f>
        <v>109673.26</v>
      </c>
      <c r="K721" s="103">
        <f>สกลนคร!AJ52</f>
        <v>149087.53</v>
      </c>
      <c r="L721" s="104">
        <f>สกลนคร!AK52</f>
        <v>2812662.04</v>
      </c>
      <c r="M721" s="104">
        <f>สกลนคร!AL52</f>
        <v>2918264.1799999997</v>
      </c>
      <c r="N721" s="100"/>
      <c r="O721" s="100"/>
      <c r="P721" s="100"/>
      <c r="Q721" s="92">
        <f t="shared" si="27"/>
        <v>-105602.13999999966</v>
      </c>
      <c r="R721" s="93">
        <f t="shared" si="28"/>
        <v>688.70275220372184</v>
      </c>
    </row>
    <row r="722" spans="1:18" hidden="1" x14ac:dyDescent="0.55000000000000004">
      <c r="A722" s="99">
        <v>3</v>
      </c>
      <c r="B722" s="100" t="s">
        <v>59</v>
      </c>
      <c r="C722" s="100" t="s">
        <v>469</v>
      </c>
      <c r="D722" s="100" t="s">
        <v>87</v>
      </c>
      <c r="E722" s="100" t="s">
        <v>470</v>
      </c>
      <c r="F722" s="100" t="s">
        <v>178</v>
      </c>
      <c r="G722" s="100" t="s">
        <v>1127</v>
      </c>
      <c r="H722" s="101">
        <v>4275</v>
      </c>
      <c r="I722" s="99">
        <v>3</v>
      </c>
      <c r="J722" s="102">
        <f>สกลนคร!F53</f>
        <v>373736.87</v>
      </c>
      <c r="K722" s="103">
        <f>สกลนคร!AJ53</f>
        <v>435281.41</v>
      </c>
      <c r="L722" s="104">
        <f>สกลนคร!AK53</f>
        <v>2788930.96</v>
      </c>
      <c r="M722" s="104">
        <f>สกลนคร!AL53</f>
        <v>3180559.81</v>
      </c>
      <c r="N722" s="100"/>
      <c r="O722" s="100"/>
      <c r="P722" s="100"/>
      <c r="Q722" s="92">
        <f t="shared" si="27"/>
        <v>-391628.85000000009</v>
      </c>
      <c r="R722" s="93">
        <f t="shared" si="28"/>
        <v>652.38151111111108</v>
      </c>
    </row>
    <row r="723" spans="1:18" hidden="1" x14ac:dyDescent="0.55000000000000004">
      <c r="A723" s="99">
        <v>4</v>
      </c>
      <c r="B723" s="100" t="s">
        <v>59</v>
      </c>
      <c r="C723" s="100" t="s">
        <v>469</v>
      </c>
      <c r="D723" s="100" t="s">
        <v>87</v>
      </c>
      <c r="E723" s="100" t="s">
        <v>470</v>
      </c>
      <c r="F723" s="100" t="s">
        <v>178</v>
      </c>
      <c r="G723" s="100" t="s">
        <v>1128</v>
      </c>
      <c r="H723" s="101">
        <v>4414</v>
      </c>
      <c r="I723" s="99">
        <v>3</v>
      </c>
      <c r="J723" s="102">
        <f>สกลนคร!F54</f>
        <v>1045529.5</v>
      </c>
      <c r="K723" s="103">
        <f>สกลนคร!AJ54</f>
        <v>1056438.71</v>
      </c>
      <c r="L723" s="104">
        <f>สกลนคร!AK54</f>
        <v>3096620.8099999996</v>
      </c>
      <c r="M723" s="104">
        <f>สกลนคร!AL54</f>
        <v>2967568.9699999997</v>
      </c>
      <c r="N723" s="100"/>
      <c r="O723" s="100"/>
      <c r="P723" s="100"/>
      <c r="Q723" s="92">
        <f t="shared" si="27"/>
        <v>129051.83999999985</v>
      </c>
      <c r="R723" s="93">
        <f t="shared" si="28"/>
        <v>701.54526733121872</v>
      </c>
    </row>
    <row r="724" spans="1:18" hidden="1" x14ac:dyDescent="0.55000000000000004">
      <c r="A724" s="99">
        <v>5</v>
      </c>
      <c r="B724" s="100" t="s">
        <v>59</v>
      </c>
      <c r="C724" s="100" t="s">
        <v>469</v>
      </c>
      <c r="D724" s="100" t="s">
        <v>87</v>
      </c>
      <c r="E724" s="100" t="s">
        <v>470</v>
      </c>
      <c r="F724" s="100" t="s">
        <v>178</v>
      </c>
      <c r="G724" s="100" t="s">
        <v>1129</v>
      </c>
      <c r="H724" s="101">
        <v>3418</v>
      </c>
      <c r="I724" s="99">
        <v>3</v>
      </c>
      <c r="J724" s="102">
        <f>สกลนคร!F55</f>
        <v>328738.63</v>
      </c>
      <c r="K724" s="103">
        <f>สกลนคร!AJ55</f>
        <v>365566.98</v>
      </c>
      <c r="L724" s="104">
        <f>สกลนคร!AK55</f>
        <v>2653249.59</v>
      </c>
      <c r="M724" s="104">
        <f>สกลนคร!AL55</f>
        <v>2731322.9099999997</v>
      </c>
      <c r="N724" s="100"/>
      <c r="O724" s="100"/>
      <c r="P724" s="100"/>
      <c r="Q724" s="92">
        <f t="shared" si="27"/>
        <v>-78073.319999999832</v>
      </c>
      <c r="R724" s="93">
        <f t="shared" si="28"/>
        <v>776.2579256875365</v>
      </c>
    </row>
    <row r="725" spans="1:18" hidden="1" x14ac:dyDescent="0.55000000000000004">
      <c r="A725" s="99">
        <v>6</v>
      </c>
      <c r="B725" s="100" t="s">
        <v>59</v>
      </c>
      <c r="C725" s="100" t="s">
        <v>469</v>
      </c>
      <c r="D725" s="100" t="s">
        <v>87</v>
      </c>
      <c r="E725" s="100" t="s">
        <v>470</v>
      </c>
      <c r="F725" s="100" t="s">
        <v>178</v>
      </c>
      <c r="G725" s="100" t="s">
        <v>1130</v>
      </c>
      <c r="H725" s="101">
        <v>3625</v>
      </c>
      <c r="I725" s="99">
        <v>3</v>
      </c>
      <c r="J725" s="102">
        <f>สกลนคร!F56</f>
        <v>796867.62</v>
      </c>
      <c r="K725" s="103">
        <f>สกลนคร!AJ56</f>
        <v>814777.62</v>
      </c>
      <c r="L725" s="104">
        <f>สกลนคร!AK56</f>
        <v>2357806.19</v>
      </c>
      <c r="M725" s="104">
        <f>สกลนคร!AL56</f>
        <v>2295730.67</v>
      </c>
      <c r="N725" s="100"/>
      <c r="O725" s="100"/>
      <c r="P725" s="100"/>
      <c r="Q725" s="92">
        <f t="shared" si="27"/>
        <v>62075.520000000019</v>
      </c>
      <c r="R725" s="93">
        <f t="shared" si="28"/>
        <v>650.4292937931034</v>
      </c>
    </row>
    <row r="726" spans="1:18" s="111" customFormat="1" hidden="1" x14ac:dyDescent="0.55000000000000004">
      <c r="A726" s="105">
        <v>3</v>
      </c>
      <c r="B726" s="106" t="s">
        <v>59</v>
      </c>
      <c r="C726" s="106"/>
      <c r="D726" s="106"/>
      <c r="E726" s="106" t="s">
        <v>75</v>
      </c>
      <c r="F726" s="106"/>
      <c r="G726" s="106" t="s">
        <v>471</v>
      </c>
      <c r="H726" s="112">
        <f>SUM(H721:H725)</f>
        <v>19816</v>
      </c>
      <c r="I726" s="105"/>
      <c r="J726" s="108">
        <f>SUM(J720:J725)</f>
        <v>2654545.88</v>
      </c>
      <c r="K726" s="108">
        <f>SUM(K720:K725)</f>
        <v>2821152.25</v>
      </c>
      <c r="L726" s="108">
        <f>SUM(L720:L725)</f>
        <v>13709269.589999998</v>
      </c>
      <c r="M726" s="108">
        <f>SUM(M720:M725)</f>
        <v>14093446.540000001</v>
      </c>
      <c r="N726" s="106">
        <v>5</v>
      </c>
      <c r="O726" s="106">
        <v>5</v>
      </c>
      <c r="P726" s="106">
        <f>N726-O726</f>
        <v>0</v>
      </c>
      <c r="Q726" s="109">
        <f t="shared" si="27"/>
        <v>-384176.95000000298</v>
      </c>
      <c r="R726" s="110">
        <f>L726/H726</f>
        <v>691.82829985869989</v>
      </c>
    </row>
    <row r="727" spans="1:18" hidden="1" x14ac:dyDescent="0.55000000000000004">
      <c r="A727" s="99">
        <v>1</v>
      </c>
      <c r="B727" s="100" t="s">
        <v>59</v>
      </c>
      <c r="C727" s="100" t="s">
        <v>472</v>
      </c>
      <c r="D727" s="100" t="s">
        <v>473</v>
      </c>
      <c r="E727" s="100" t="s">
        <v>474</v>
      </c>
      <c r="F727" s="100" t="s">
        <v>208</v>
      </c>
      <c r="G727" s="100" t="s">
        <v>475</v>
      </c>
      <c r="H727" s="101"/>
      <c r="I727" s="99"/>
      <c r="J727" s="102"/>
      <c r="K727" s="103"/>
      <c r="L727" s="104"/>
      <c r="M727" s="104"/>
      <c r="N727" s="100"/>
      <c r="O727" s="100"/>
      <c r="P727" s="100"/>
    </row>
    <row r="728" spans="1:18" hidden="1" x14ac:dyDescent="0.55000000000000004">
      <c r="A728" s="99">
        <v>2</v>
      </c>
      <c r="B728" s="100" t="s">
        <v>59</v>
      </c>
      <c r="C728" s="100" t="s">
        <v>472</v>
      </c>
      <c r="D728" s="100" t="s">
        <v>473</v>
      </c>
      <c r="E728" s="100" t="s">
        <v>474</v>
      </c>
      <c r="F728" s="100" t="s">
        <v>178</v>
      </c>
      <c r="G728" s="100" t="s">
        <v>1131</v>
      </c>
      <c r="H728" s="101">
        <v>5334</v>
      </c>
      <c r="I728" s="99">
        <v>4</v>
      </c>
      <c r="J728" s="104">
        <f>สกลนคร!F57</f>
        <v>536389.86</v>
      </c>
      <c r="K728" s="103">
        <f>สกลนคร!AJ57</f>
        <v>512616.08999999997</v>
      </c>
      <c r="L728" s="104">
        <f>สกลนคร!AK57</f>
        <v>4278259.33</v>
      </c>
      <c r="M728" s="104">
        <f>สกลนคร!AL57</f>
        <v>4280220.22</v>
      </c>
      <c r="N728" s="100"/>
      <c r="O728" s="100"/>
      <c r="P728" s="100"/>
      <c r="Q728" s="92">
        <f t="shared" si="27"/>
        <v>-1960.8899999996647</v>
      </c>
      <c r="R728" s="93">
        <f t="shared" si="28"/>
        <v>802.07336520434944</v>
      </c>
    </row>
    <row r="729" spans="1:18" hidden="1" x14ac:dyDescent="0.55000000000000004">
      <c r="A729" s="99">
        <v>3</v>
      </c>
      <c r="B729" s="100" t="s">
        <v>59</v>
      </c>
      <c r="C729" s="100" t="s">
        <v>472</v>
      </c>
      <c r="D729" s="100" t="s">
        <v>473</v>
      </c>
      <c r="E729" s="100" t="s">
        <v>474</v>
      </c>
      <c r="F729" s="100" t="s">
        <v>178</v>
      </c>
      <c r="G729" s="100" t="s">
        <v>1132</v>
      </c>
      <c r="H729" s="101">
        <v>5309</v>
      </c>
      <c r="I729" s="99">
        <v>4</v>
      </c>
      <c r="J729" s="104">
        <f>สกลนคร!F58</f>
        <v>428016.18</v>
      </c>
      <c r="K729" s="103">
        <f>สกลนคร!AJ58</f>
        <v>279537.28000000003</v>
      </c>
      <c r="L729" s="104">
        <f>สกลนคร!AK58</f>
        <v>4228051.5999999996</v>
      </c>
      <c r="M729" s="104">
        <f>สกลนคร!AL58</f>
        <v>4276570.1000000006</v>
      </c>
      <c r="N729" s="100"/>
      <c r="O729" s="100"/>
      <c r="P729" s="100"/>
      <c r="Q729" s="92">
        <f t="shared" si="27"/>
        <v>-48518.500000000931</v>
      </c>
      <c r="R729" s="93">
        <f t="shared" si="28"/>
        <v>796.39321906197017</v>
      </c>
    </row>
    <row r="730" spans="1:18" hidden="1" x14ac:dyDescent="0.55000000000000004">
      <c r="A730" s="99">
        <v>4</v>
      </c>
      <c r="B730" s="100" t="s">
        <v>59</v>
      </c>
      <c r="C730" s="100" t="s">
        <v>472</v>
      </c>
      <c r="D730" s="100" t="s">
        <v>473</v>
      </c>
      <c r="E730" s="100" t="s">
        <v>474</v>
      </c>
      <c r="F730" s="100" t="s">
        <v>178</v>
      </c>
      <c r="G730" s="100" t="s">
        <v>1133</v>
      </c>
      <c r="H730" s="101">
        <v>4812</v>
      </c>
      <c r="I730" s="99">
        <v>4</v>
      </c>
      <c r="J730" s="104">
        <f>สกลนคร!F59</f>
        <v>625221.28</v>
      </c>
      <c r="K730" s="103">
        <f>สกลนคร!AJ59</f>
        <v>702207.76</v>
      </c>
      <c r="L730" s="104">
        <f>สกลนคร!AK59</f>
        <v>3166949.21</v>
      </c>
      <c r="M730" s="104">
        <f>สกลนคร!AL59</f>
        <v>3173150.55</v>
      </c>
      <c r="N730" s="100"/>
      <c r="O730" s="100"/>
      <c r="P730" s="100"/>
      <c r="Q730" s="92">
        <f t="shared" si="27"/>
        <v>-6201.339999999851</v>
      </c>
      <c r="R730" s="93">
        <f t="shared" si="28"/>
        <v>658.13574605153781</v>
      </c>
    </row>
    <row r="731" spans="1:18" hidden="1" x14ac:dyDescent="0.55000000000000004">
      <c r="A731" s="99">
        <v>5</v>
      </c>
      <c r="B731" s="100" t="s">
        <v>59</v>
      </c>
      <c r="C731" s="100" t="s">
        <v>472</v>
      </c>
      <c r="D731" s="100" t="s">
        <v>473</v>
      </c>
      <c r="E731" s="100" t="s">
        <v>474</v>
      </c>
      <c r="F731" s="100" t="s">
        <v>178</v>
      </c>
      <c r="G731" s="100" t="s">
        <v>1134</v>
      </c>
      <c r="H731" s="101">
        <v>3019</v>
      </c>
      <c r="I731" s="99">
        <v>3</v>
      </c>
      <c r="J731" s="104">
        <f>สกลนคร!F60</f>
        <v>298931.93</v>
      </c>
      <c r="K731" s="103">
        <f>สกลนคร!AJ60</f>
        <v>279546.59999999998</v>
      </c>
      <c r="L731" s="104">
        <f>สกลนคร!AK60</f>
        <v>3455113.58</v>
      </c>
      <c r="M731" s="104">
        <f>สกลนคร!AL60</f>
        <v>3492438.6399999997</v>
      </c>
      <c r="N731" s="100"/>
      <c r="O731" s="100"/>
      <c r="P731" s="100"/>
      <c r="Q731" s="92">
        <f t="shared" si="27"/>
        <v>-37325.05999999959</v>
      </c>
      <c r="R731" s="93">
        <f t="shared" si="28"/>
        <v>1144.4563034117257</v>
      </c>
    </row>
    <row r="732" spans="1:18" hidden="1" x14ac:dyDescent="0.55000000000000004">
      <c r="A732" s="99">
        <v>6</v>
      </c>
      <c r="B732" s="100" t="s">
        <v>59</v>
      </c>
      <c r="C732" s="100" t="s">
        <v>472</v>
      </c>
      <c r="D732" s="100" t="s">
        <v>473</v>
      </c>
      <c r="E732" s="100" t="s">
        <v>474</v>
      </c>
      <c r="F732" s="100" t="s">
        <v>178</v>
      </c>
      <c r="G732" s="100" t="s">
        <v>1135</v>
      </c>
      <c r="H732" s="101">
        <v>2474</v>
      </c>
      <c r="I732" s="99">
        <v>2</v>
      </c>
      <c r="J732" s="104">
        <f>สกลนคร!F61</f>
        <v>128216.02</v>
      </c>
      <c r="K732" s="103">
        <f>สกลนคร!AJ61</f>
        <v>184495.43000000002</v>
      </c>
      <c r="L732" s="104">
        <f>สกลนคร!AK61</f>
        <v>2412007.91</v>
      </c>
      <c r="M732" s="104">
        <f>สกลนคร!AL61</f>
        <v>2368742.65</v>
      </c>
      <c r="N732" s="100"/>
      <c r="O732" s="100"/>
      <c r="P732" s="100"/>
      <c r="Q732" s="92">
        <f t="shared" si="27"/>
        <v>43265.260000000242</v>
      </c>
      <c r="R732" s="93">
        <f t="shared" si="28"/>
        <v>974.94256669361368</v>
      </c>
    </row>
    <row r="733" spans="1:18" hidden="1" x14ac:dyDescent="0.55000000000000004">
      <c r="A733" s="99">
        <v>7</v>
      </c>
      <c r="B733" s="100" t="s">
        <v>59</v>
      </c>
      <c r="C733" s="100" t="s">
        <v>472</v>
      </c>
      <c r="D733" s="100" t="s">
        <v>473</v>
      </c>
      <c r="E733" s="100" t="s">
        <v>474</v>
      </c>
      <c r="F733" s="100" t="s">
        <v>178</v>
      </c>
      <c r="G733" s="100" t="s">
        <v>1136</v>
      </c>
      <c r="H733" s="101">
        <v>1964</v>
      </c>
      <c r="I733" s="99">
        <v>2</v>
      </c>
      <c r="J733" s="104">
        <f>สกลนคร!F62</f>
        <v>263986.51</v>
      </c>
      <c r="K733" s="103">
        <f>สกลนคร!AJ62</f>
        <v>212010.95</v>
      </c>
      <c r="L733" s="104">
        <f>สกลนคร!AK62</f>
        <v>2476818.41</v>
      </c>
      <c r="M733" s="104">
        <f>สกลนคร!AL62</f>
        <v>2516558.7200000002</v>
      </c>
      <c r="N733" s="100"/>
      <c r="O733" s="100"/>
      <c r="P733" s="100"/>
      <c r="Q733" s="92">
        <f t="shared" si="27"/>
        <v>-39740.310000000056</v>
      </c>
      <c r="R733" s="93">
        <f t="shared" si="28"/>
        <v>1261.1091700610998</v>
      </c>
    </row>
    <row r="734" spans="1:18" hidden="1" x14ac:dyDescent="0.55000000000000004">
      <c r="A734" s="99">
        <v>8</v>
      </c>
      <c r="B734" s="100" t="s">
        <v>59</v>
      </c>
      <c r="C734" s="100" t="s">
        <v>472</v>
      </c>
      <c r="D734" s="100" t="s">
        <v>473</v>
      </c>
      <c r="E734" s="100" t="s">
        <v>474</v>
      </c>
      <c r="F734" s="100" t="s">
        <v>178</v>
      </c>
      <c r="G734" s="100" t="s">
        <v>1137</v>
      </c>
      <c r="H734" s="101">
        <v>1314</v>
      </c>
      <c r="I734" s="99">
        <v>1</v>
      </c>
      <c r="J734" s="104">
        <f>สกลนคร!F63</f>
        <v>783186.15</v>
      </c>
      <c r="K734" s="103">
        <f>สกลนคร!AJ63</f>
        <v>826281.5</v>
      </c>
      <c r="L734" s="104">
        <f>สกลนคร!AK63</f>
        <v>2503121.96</v>
      </c>
      <c r="M734" s="104">
        <f>สกลนคร!AL63</f>
        <v>2532831.3000000003</v>
      </c>
      <c r="N734" s="100"/>
      <c r="O734" s="100"/>
      <c r="P734" s="100"/>
      <c r="Q734" s="92">
        <f t="shared" si="27"/>
        <v>-29709.340000000317</v>
      </c>
      <c r="R734" s="93">
        <f t="shared" si="28"/>
        <v>1904.9634398782343</v>
      </c>
    </row>
    <row r="735" spans="1:18" hidden="1" x14ac:dyDescent="0.55000000000000004">
      <c r="A735" s="99">
        <v>9</v>
      </c>
      <c r="B735" s="100" t="s">
        <v>59</v>
      </c>
      <c r="C735" s="100" t="s">
        <v>472</v>
      </c>
      <c r="D735" s="100" t="s">
        <v>473</v>
      </c>
      <c r="E735" s="100" t="s">
        <v>474</v>
      </c>
      <c r="F735" s="100" t="s">
        <v>178</v>
      </c>
      <c r="G735" s="100" t="s">
        <v>1138</v>
      </c>
      <c r="H735" s="101">
        <v>2614</v>
      </c>
      <c r="I735" s="99">
        <v>2</v>
      </c>
      <c r="J735" s="104">
        <f>สกลนคร!F64</f>
        <v>250233.79</v>
      </c>
      <c r="K735" s="103">
        <f>สกลนคร!AJ64</f>
        <v>324264.15000000002</v>
      </c>
      <c r="L735" s="104">
        <f>สกลนคร!AK64</f>
        <v>2745616.7199999997</v>
      </c>
      <c r="M735" s="104">
        <f>สกลนคร!AL64</f>
        <v>2789125.06</v>
      </c>
      <c r="N735" s="100"/>
      <c r="O735" s="100"/>
      <c r="P735" s="100"/>
      <c r="Q735" s="92">
        <f t="shared" si="27"/>
        <v>-43508.340000000317</v>
      </c>
      <c r="R735" s="93">
        <f t="shared" si="28"/>
        <v>1050.3506962509564</v>
      </c>
    </row>
    <row r="736" spans="1:18" hidden="1" x14ac:dyDescent="0.55000000000000004">
      <c r="A736" s="99">
        <v>10</v>
      </c>
      <c r="B736" s="100" t="s">
        <v>59</v>
      </c>
      <c r="C736" s="100" t="s">
        <v>472</v>
      </c>
      <c r="D736" s="100" t="s">
        <v>473</v>
      </c>
      <c r="E736" s="100" t="s">
        <v>474</v>
      </c>
      <c r="F736" s="100" t="s">
        <v>178</v>
      </c>
      <c r="G736" s="100" t="s">
        <v>1139</v>
      </c>
      <c r="H736" s="101">
        <v>3039</v>
      </c>
      <c r="I736" s="99">
        <v>3</v>
      </c>
      <c r="J736" s="104">
        <f>สกลนคร!F65</f>
        <v>161441.59</v>
      </c>
      <c r="K736" s="103">
        <f>สกลนคร!AJ65</f>
        <v>200762.69999999998</v>
      </c>
      <c r="L736" s="104">
        <f>สกลนคร!AK65</f>
        <v>2852348.11</v>
      </c>
      <c r="M736" s="104">
        <f>สกลนคร!AL65</f>
        <v>2932921.12</v>
      </c>
      <c r="N736" s="100"/>
      <c r="O736" s="100"/>
      <c r="P736" s="100"/>
      <c r="Q736" s="92">
        <f t="shared" si="27"/>
        <v>-80573.010000000242</v>
      </c>
      <c r="R736" s="93">
        <f t="shared" si="28"/>
        <v>938.5811484040803</v>
      </c>
    </row>
    <row r="737" spans="1:18" hidden="1" x14ac:dyDescent="0.55000000000000004">
      <c r="A737" s="99">
        <v>11</v>
      </c>
      <c r="B737" s="100" t="s">
        <v>59</v>
      </c>
      <c r="C737" s="100" t="s">
        <v>472</v>
      </c>
      <c r="D737" s="100" t="s">
        <v>473</v>
      </c>
      <c r="E737" s="100" t="s">
        <v>474</v>
      </c>
      <c r="F737" s="100" t="s">
        <v>178</v>
      </c>
      <c r="G737" s="100" t="s">
        <v>1140</v>
      </c>
      <c r="H737" s="101">
        <v>5019</v>
      </c>
      <c r="I737" s="99">
        <v>4</v>
      </c>
      <c r="J737" s="104">
        <f>สกลนคร!F66</f>
        <v>417356.71</v>
      </c>
      <c r="K737" s="103">
        <f>สกลนคร!AJ66</f>
        <v>494785.74</v>
      </c>
      <c r="L737" s="104">
        <f>สกลนคร!AK66</f>
        <v>3601007.6</v>
      </c>
      <c r="M737" s="104">
        <f>สกลนคร!AL66</f>
        <v>3552901.49</v>
      </c>
      <c r="N737" s="100"/>
      <c r="O737" s="100"/>
      <c r="P737" s="100"/>
      <c r="Q737" s="92">
        <f t="shared" si="27"/>
        <v>48106.10999999987</v>
      </c>
      <c r="R737" s="93">
        <f t="shared" si="28"/>
        <v>717.47511456465429</v>
      </c>
    </row>
    <row r="738" spans="1:18" hidden="1" x14ac:dyDescent="0.55000000000000004">
      <c r="A738" s="99">
        <v>12</v>
      </c>
      <c r="B738" s="100" t="s">
        <v>59</v>
      </c>
      <c r="C738" s="100" t="s">
        <v>472</v>
      </c>
      <c r="D738" s="100" t="s">
        <v>473</v>
      </c>
      <c r="E738" s="100" t="s">
        <v>474</v>
      </c>
      <c r="F738" s="100" t="s">
        <v>178</v>
      </c>
      <c r="G738" s="100" t="s">
        <v>1141</v>
      </c>
      <c r="H738" s="101">
        <v>4462</v>
      </c>
      <c r="I738" s="99">
        <v>3</v>
      </c>
      <c r="J738" s="104">
        <f>สกลนคร!F67</f>
        <v>484273.51</v>
      </c>
      <c r="K738" s="103">
        <f>สกลนคร!AJ67</f>
        <v>485188.88</v>
      </c>
      <c r="L738" s="104">
        <f>สกลนคร!AK67</f>
        <v>2685519.42</v>
      </c>
      <c r="M738" s="104">
        <f>สกลนคร!AL67</f>
        <v>2886068.4299999997</v>
      </c>
      <c r="N738" s="100"/>
      <c r="O738" s="100"/>
      <c r="P738" s="100"/>
      <c r="Q738" s="92">
        <f t="shared" si="27"/>
        <v>-200549.00999999978</v>
      </c>
      <c r="R738" s="93">
        <f t="shared" si="28"/>
        <v>601.86450470640966</v>
      </c>
    </row>
    <row r="739" spans="1:18" hidden="1" x14ac:dyDescent="0.55000000000000004">
      <c r="A739" s="99">
        <v>13</v>
      </c>
      <c r="B739" s="100" t="s">
        <v>59</v>
      </c>
      <c r="C739" s="100" t="s">
        <v>472</v>
      </c>
      <c r="D739" s="100" t="s">
        <v>473</v>
      </c>
      <c r="E739" s="100" t="s">
        <v>474</v>
      </c>
      <c r="F739" s="100" t="s">
        <v>178</v>
      </c>
      <c r="G739" s="100" t="s">
        <v>1142</v>
      </c>
      <c r="H739" s="101">
        <v>3744</v>
      </c>
      <c r="I739" s="99">
        <v>3</v>
      </c>
      <c r="J739" s="104">
        <f>สกลนคร!F68</f>
        <v>169456.41</v>
      </c>
      <c r="K739" s="103">
        <f>สกลนคร!AJ68</f>
        <v>191856.37</v>
      </c>
      <c r="L739" s="104">
        <f>สกลนคร!AK68</f>
        <v>2923039.41</v>
      </c>
      <c r="M739" s="104">
        <f>สกลนคร!AL68</f>
        <v>2917917.66</v>
      </c>
      <c r="N739" s="100"/>
      <c r="O739" s="100"/>
      <c r="P739" s="100"/>
      <c r="Q739" s="92">
        <f t="shared" si="27"/>
        <v>5121.75</v>
      </c>
      <c r="R739" s="93">
        <f t="shared" si="28"/>
        <v>780.72633814102574</v>
      </c>
    </row>
    <row r="740" spans="1:18" hidden="1" x14ac:dyDescent="0.55000000000000004">
      <c r="A740" s="99">
        <v>14</v>
      </c>
      <c r="B740" s="100" t="s">
        <v>59</v>
      </c>
      <c r="C740" s="100" t="s">
        <v>472</v>
      </c>
      <c r="D740" s="100" t="s">
        <v>473</v>
      </c>
      <c r="E740" s="100" t="s">
        <v>474</v>
      </c>
      <c r="F740" s="100" t="s">
        <v>178</v>
      </c>
      <c r="G740" s="100" t="s">
        <v>1143</v>
      </c>
      <c r="H740" s="101">
        <v>3274</v>
      </c>
      <c r="I740" s="99">
        <v>3</v>
      </c>
      <c r="J740" s="104">
        <f>สกลนคร!F69</f>
        <v>199299.29</v>
      </c>
      <c r="K740" s="103">
        <f>สกลนคร!AJ69</f>
        <v>244107.42</v>
      </c>
      <c r="L740" s="104">
        <f>สกลนคร!AK69</f>
        <v>5127289.3900000006</v>
      </c>
      <c r="M740" s="104">
        <f>สกลนคร!AL69</f>
        <v>5209102.3</v>
      </c>
      <c r="N740" s="100"/>
      <c r="O740" s="100"/>
      <c r="P740" s="100"/>
      <c r="Q740" s="92">
        <f t="shared" si="27"/>
        <v>-81812.909999999218</v>
      </c>
      <c r="R740" s="93">
        <f t="shared" si="28"/>
        <v>1566.0627336591328</v>
      </c>
    </row>
    <row r="741" spans="1:18" s="119" customFormat="1" hidden="1" x14ac:dyDescent="0.55000000000000004">
      <c r="A741" s="113">
        <v>15</v>
      </c>
      <c r="B741" s="114" t="s">
        <v>59</v>
      </c>
      <c r="C741" s="114" t="s">
        <v>477</v>
      </c>
      <c r="D741" s="114" t="s">
        <v>473</v>
      </c>
      <c r="E741" s="114" t="s">
        <v>474</v>
      </c>
      <c r="F741" s="114" t="s">
        <v>178</v>
      </c>
      <c r="G741" s="114" t="s">
        <v>1144</v>
      </c>
      <c r="H741" s="115">
        <v>2726</v>
      </c>
      <c r="I741" s="113">
        <v>2</v>
      </c>
      <c r="J741" s="104">
        <f>สกลนคร!F70</f>
        <v>424304.32</v>
      </c>
      <c r="K741" s="103">
        <f>สกลนคร!AJ70</f>
        <v>433667.74</v>
      </c>
      <c r="L741" s="104">
        <f>สกลนคร!AK70</f>
        <v>1877805.5</v>
      </c>
      <c r="M741" s="104">
        <f>สกลนคร!AL70</f>
        <v>2104605.58</v>
      </c>
      <c r="N741" s="114"/>
      <c r="O741" s="114"/>
      <c r="P741" s="114"/>
      <c r="Q741" s="117">
        <f t="shared" si="27"/>
        <v>-226800.08000000007</v>
      </c>
      <c r="R741" s="118">
        <f t="shared" si="28"/>
        <v>688.85014673514308</v>
      </c>
    </row>
    <row r="742" spans="1:18" s="111" customFormat="1" hidden="1" x14ac:dyDescent="0.55000000000000004">
      <c r="A742" s="105">
        <v>4</v>
      </c>
      <c r="B742" s="106" t="s">
        <v>59</v>
      </c>
      <c r="C742" s="106"/>
      <c r="D742" s="106"/>
      <c r="E742" s="106" t="s">
        <v>75</v>
      </c>
      <c r="F742" s="106"/>
      <c r="G742" s="106" t="s">
        <v>476</v>
      </c>
      <c r="H742" s="112">
        <f>SUM(H727:H740)</f>
        <v>46378</v>
      </c>
      <c r="I742" s="105"/>
      <c r="J742" s="108">
        <f>SUM(J727:J740)</f>
        <v>4746009.2300000004</v>
      </c>
      <c r="K742" s="108">
        <f>SUM(K727:K740)</f>
        <v>4937660.87</v>
      </c>
      <c r="L742" s="108">
        <f>SUM(L727:L740)</f>
        <v>42455142.650000006</v>
      </c>
      <c r="M742" s="108">
        <f>SUM(M727:M740)</f>
        <v>42928548.239999995</v>
      </c>
      <c r="N742" s="106">
        <v>14</v>
      </c>
      <c r="O742" s="106">
        <v>14</v>
      </c>
      <c r="P742" s="106">
        <f>N742-O742</f>
        <v>0</v>
      </c>
      <c r="Q742" s="109">
        <f t="shared" si="27"/>
        <v>-473405.58999998868</v>
      </c>
      <c r="R742" s="110">
        <f>L742/H742</f>
        <v>915.41555586700599</v>
      </c>
    </row>
    <row r="743" spans="1:18" hidden="1" x14ac:dyDescent="0.55000000000000004">
      <c r="A743" s="99">
        <v>1</v>
      </c>
      <c r="B743" s="100" t="s">
        <v>59</v>
      </c>
      <c r="C743" s="100" t="s">
        <v>477</v>
      </c>
      <c r="D743" s="100" t="s">
        <v>101</v>
      </c>
      <c r="E743" s="100" t="s">
        <v>478</v>
      </c>
      <c r="F743" s="100" t="s">
        <v>208</v>
      </c>
      <c r="G743" s="100" t="s">
        <v>479</v>
      </c>
      <c r="H743" s="101"/>
      <c r="I743" s="99"/>
      <c r="J743" s="102"/>
      <c r="K743" s="103"/>
      <c r="L743" s="104"/>
      <c r="M743" s="104"/>
      <c r="N743" s="100"/>
      <c r="O743" s="100"/>
      <c r="P743" s="100"/>
    </row>
    <row r="744" spans="1:18" s="119" customFormat="1" hidden="1" x14ac:dyDescent="0.55000000000000004">
      <c r="A744" s="113">
        <v>2</v>
      </c>
      <c r="B744" s="114" t="s">
        <v>59</v>
      </c>
      <c r="C744" s="114" t="s">
        <v>477</v>
      </c>
      <c r="D744" s="114" t="s">
        <v>101</v>
      </c>
      <c r="E744" s="114" t="s">
        <v>478</v>
      </c>
      <c r="F744" s="114" t="s">
        <v>178</v>
      </c>
      <c r="G744" s="114" t="s">
        <v>1145</v>
      </c>
      <c r="H744" s="115">
        <v>6085</v>
      </c>
      <c r="I744" s="113">
        <v>5</v>
      </c>
      <c r="J744" s="104">
        <f>สกลนคร!F71</f>
        <v>445721.58</v>
      </c>
      <c r="K744" s="116">
        <f>สกลนคร!AJ71</f>
        <v>611028.32000000007</v>
      </c>
      <c r="L744" s="104">
        <f>สกลนคร!AK71</f>
        <v>4830950.29</v>
      </c>
      <c r="M744" s="104">
        <f>สกลนคร!AL71</f>
        <v>4790051.09</v>
      </c>
      <c r="N744" s="114"/>
      <c r="O744" s="114"/>
      <c r="P744" s="114"/>
      <c r="Q744" s="92">
        <f t="shared" si="27"/>
        <v>40899.200000000186</v>
      </c>
      <c r="R744" s="93">
        <f t="shared" si="28"/>
        <v>793.91130484798691</v>
      </c>
    </row>
    <row r="745" spans="1:18" s="119" customFormat="1" hidden="1" x14ac:dyDescent="0.55000000000000004">
      <c r="A745" s="113">
        <v>3</v>
      </c>
      <c r="B745" s="114" t="s">
        <v>59</v>
      </c>
      <c r="C745" s="114" t="s">
        <v>477</v>
      </c>
      <c r="D745" s="114" t="s">
        <v>101</v>
      </c>
      <c r="E745" s="114" t="s">
        <v>478</v>
      </c>
      <c r="F745" s="114" t="s">
        <v>178</v>
      </c>
      <c r="G745" s="114" t="s">
        <v>1146</v>
      </c>
      <c r="H745" s="115">
        <v>4230</v>
      </c>
      <c r="I745" s="113">
        <v>3</v>
      </c>
      <c r="J745" s="104">
        <f>สกลนคร!F72</f>
        <v>496265.24</v>
      </c>
      <c r="K745" s="116">
        <f>สกลนคร!AJ72</f>
        <v>789735.31</v>
      </c>
      <c r="L745" s="104">
        <f>สกลนคร!AK72</f>
        <v>4060709.01</v>
      </c>
      <c r="M745" s="104">
        <f>สกลนคร!AL72</f>
        <v>4006215.0300000003</v>
      </c>
      <c r="N745" s="114"/>
      <c r="O745" s="114"/>
      <c r="P745" s="114"/>
      <c r="Q745" s="92">
        <f t="shared" si="27"/>
        <v>54493.979999999516</v>
      </c>
      <c r="R745" s="93">
        <f t="shared" si="28"/>
        <v>959.97848936170203</v>
      </c>
    </row>
    <row r="746" spans="1:18" s="119" customFormat="1" hidden="1" x14ac:dyDescent="0.55000000000000004">
      <c r="A746" s="113">
        <v>4</v>
      </c>
      <c r="B746" s="114" t="s">
        <v>59</v>
      </c>
      <c r="C746" s="114" t="s">
        <v>477</v>
      </c>
      <c r="D746" s="114" t="s">
        <v>101</v>
      </c>
      <c r="E746" s="114" t="s">
        <v>478</v>
      </c>
      <c r="F746" s="114" t="s">
        <v>178</v>
      </c>
      <c r="G746" s="114" t="s">
        <v>1147</v>
      </c>
      <c r="H746" s="115">
        <v>4909</v>
      </c>
      <c r="I746" s="113">
        <v>4</v>
      </c>
      <c r="J746" s="104">
        <f>สกลนคร!F73</f>
        <v>666333.59</v>
      </c>
      <c r="K746" s="116">
        <f>สกลนคร!AJ73</f>
        <v>859029.3899999999</v>
      </c>
      <c r="L746" s="104">
        <f>สกลนคร!AK73</f>
        <v>4015076.5200000005</v>
      </c>
      <c r="M746" s="104">
        <f>สกลนคร!AL73</f>
        <v>4037317.5</v>
      </c>
      <c r="N746" s="114"/>
      <c r="O746" s="114"/>
      <c r="P746" s="114"/>
      <c r="Q746" s="92">
        <f t="shared" si="27"/>
        <v>-22240.979999999516</v>
      </c>
      <c r="R746" s="93">
        <f t="shared" si="28"/>
        <v>817.90110409452041</v>
      </c>
    </row>
    <row r="747" spans="1:18" s="119" customFormat="1" hidden="1" x14ac:dyDescent="0.55000000000000004">
      <c r="A747" s="113">
        <v>5</v>
      </c>
      <c r="B747" s="114" t="s">
        <v>59</v>
      </c>
      <c r="C747" s="114" t="s">
        <v>477</v>
      </c>
      <c r="D747" s="114" t="s">
        <v>101</v>
      </c>
      <c r="E747" s="114" t="s">
        <v>478</v>
      </c>
      <c r="F747" s="114" t="s">
        <v>178</v>
      </c>
      <c r="G747" s="114" t="s">
        <v>1148</v>
      </c>
      <c r="H747" s="115">
        <v>3876</v>
      </c>
      <c r="I747" s="113">
        <v>3</v>
      </c>
      <c r="J747" s="104">
        <f>สกลนคร!F74</f>
        <v>599926.84</v>
      </c>
      <c r="K747" s="116">
        <f>สกลนคร!AJ74</f>
        <v>812454.34</v>
      </c>
      <c r="L747" s="104">
        <f>สกลนคร!AK74</f>
        <v>3890915.95</v>
      </c>
      <c r="M747" s="104">
        <f>สกลนคร!AL74</f>
        <v>3620627.05</v>
      </c>
      <c r="N747" s="114"/>
      <c r="O747" s="114"/>
      <c r="P747" s="114"/>
      <c r="Q747" s="92">
        <f t="shared" si="27"/>
        <v>270288.90000000037</v>
      </c>
      <c r="R747" s="93">
        <f t="shared" si="28"/>
        <v>1003.8482843137256</v>
      </c>
    </row>
    <row r="748" spans="1:18" s="119" customFormat="1" hidden="1" x14ac:dyDescent="0.55000000000000004">
      <c r="A748" s="113">
        <v>6</v>
      </c>
      <c r="B748" s="114" t="s">
        <v>59</v>
      </c>
      <c r="C748" s="114" t="s">
        <v>477</v>
      </c>
      <c r="D748" s="114" t="s">
        <v>101</v>
      </c>
      <c r="E748" s="114" t="s">
        <v>478</v>
      </c>
      <c r="F748" s="114" t="s">
        <v>178</v>
      </c>
      <c r="G748" s="114" t="s">
        <v>1149</v>
      </c>
      <c r="H748" s="115">
        <v>4206</v>
      </c>
      <c r="I748" s="113">
        <v>3</v>
      </c>
      <c r="J748" s="104">
        <f>สกลนคร!F75</f>
        <v>384807.34</v>
      </c>
      <c r="K748" s="116">
        <f>สกลนคร!AJ75</f>
        <v>490432.78</v>
      </c>
      <c r="L748" s="104">
        <f>สกลนคร!AK75</f>
        <v>3158617.04</v>
      </c>
      <c r="M748" s="104">
        <f>สกลนคร!AL75</f>
        <v>3901404.67</v>
      </c>
      <c r="N748" s="114"/>
      <c r="O748" s="114"/>
      <c r="P748" s="114"/>
      <c r="Q748" s="92">
        <f t="shared" si="27"/>
        <v>-742787.62999999989</v>
      </c>
      <c r="R748" s="93">
        <f t="shared" si="28"/>
        <v>750.97884926295774</v>
      </c>
    </row>
    <row r="749" spans="1:18" s="119" customFormat="1" hidden="1" x14ac:dyDescent="0.55000000000000004">
      <c r="A749" s="113">
        <v>7</v>
      </c>
      <c r="B749" s="114" t="s">
        <v>59</v>
      </c>
      <c r="C749" s="114" t="s">
        <v>477</v>
      </c>
      <c r="D749" s="114" t="s">
        <v>101</v>
      </c>
      <c r="E749" s="114" t="s">
        <v>478</v>
      </c>
      <c r="F749" s="114" t="s">
        <v>178</v>
      </c>
      <c r="G749" s="114" t="s">
        <v>1150</v>
      </c>
      <c r="H749" s="115">
        <v>2071</v>
      </c>
      <c r="I749" s="113">
        <v>2</v>
      </c>
      <c r="J749" s="104">
        <f>สกลนคร!F76</f>
        <v>570137.27</v>
      </c>
      <c r="K749" s="116">
        <f>สกลนคร!AJ76</f>
        <v>614212.31000000006</v>
      </c>
      <c r="L749" s="104">
        <f>สกลนคร!AK76</f>
        <v>3289673.26</v>
      </c>
      <c r="M749" s="104">
        <f>สกลนคร!AL76</f>
        <v>3265811.9099999997</v>
      </c>
      <c r="N749" s="114"/>
      <c r="O749" s="114"/>
      <c r="P749" s="114"/>
      <c r="Q749" s="92">
        <f t="shared" si="27"/>
        <v>23861.350000000093</v>
      </c>
      <c r="R749" s="93">
        <f t="shared" si="28"/>
        <v>1588.4467696764848</v>
      </c>
    </row>
    <row r="750" spans="1:18" s="119" customFormat="1" hidden="1" x14ac:dyDescent="0.55000000000000004">
      <c r="A750" s="113">
        <v>8</v>
      </c>
      <c r="B750" s="114" t="s">
        <v>59</v>
      </c>
      <c r="C750" s="114" t="s">
        <v>477</v>
      </c>
      <c r="D750" s="114" t="s">
        <v>101</v>
      </c>
      <c r="E750" s="114" t="s">
        <v>478</v>
      </c>
      <c r="F750" s="114" t="s">
        <v>178</v>
      </c>
      <c r="G750" s="114" t="s">
        <v>1151</v>
      </c>
      <c r="H750" s="115">
        <v>1955</v>
      </c>
      <c r="I750" s="113">
        <v>2</v>
      </c>
      <c r="J750" s="104">
        <f>สกลนคร!F77</f>
        <v>107284.56</v>
      </c>
      <c r="K750" s="116">
        <f>สกลนคร!AJ77</f>
        <v>434749.49</v>
      </c>
      <c r="L750" s="104">
        <f>สกลนคร!AK77</f>
        <v>3904738.8499999996</v>
      </c>
      <c r="M750" s="104">
        <f>สกลนคร!AL77</f>
        <v>3906135.54</v>
      </c>
      <c r="N750" s="114"/>
      <c r="O750" s="114"/>
      <c r="P750" s="114"/>
      <c r="Q750" s="92">
        <f t="shared" si="27"/>
        <v>-1396.6900000004098</v>
      </c>
      <c r="R750" s="93">
        <f t="shared" si="28"/>
        <v>1997.3088746803066</v>
      </c>
    </row>
    <row r="751" spans="1:18" s="111" customFormat="1" hidden="1" x14ac:dyDescent="0.55000000000000004">
      <c r="A751" s="105">
        <v>5</v>
      </c>
      <c r="B751" s="106" t="s">
        <v>59</v>
      </c>
      <c r="C751" s="106"/>
      <c r="D751" s="106"/>
      <c r="E751" s="106" t="s">
        <v>75</v>
      </c>
      <c r="F751" s="106"/>
      <c r="G751" s="106" t="s">
        <v>480</v>
      </c>
      <c r="H751" s="112">
        <f>SUM(H744:H750)</f>
        <v>27332</v>
      </c>
      <c r="I751" s="105"/>
      <c r="J751" s="108">
        <f>SUM(J743:J750)</f>
        <v>3270476.42</v>
      </c>
      <c r="K751" s="108">
        <f>SUM(K743:K750)</f>
        <v>4611641.9399999995</v>
      </c>
      <c r="L751" s="108">
        <f>SUM(L743:L750)</f>
        <v>27150680.920000002</v>
      </c>
      <c r="M751" s="108">
        <f>SUM(M743:M750)</f>
        <v>27527562.790000003</v>
      </c>
      <c r="N751" s="106">
        <v>7</v>
      </c>
      <c r="O751" s="106">
        <v>7</v>
      </c>
      <c r="P751" s="106">
        <f>N751-O751</f>
        <v>0</v>
      </c>
      <c r="Q751" s="109">
        <f t="shared" si="27"/>
        <v>-376881.87000000104</v>
      </c>
      <c r="R751" s="110">
        <f>L751/H751</f>
        <v>993.36605151470815</v>
      </c>
    </row>
    <row r="752" spans="1:18" hidden="1" x14ac:dyDescent="0.55000000000000004">
      <c r="A752" s="99">
        <v>1</v>
      </c>
      <c r="B752" s="100" t="s">
        <v>59</v>
      </c>
      <c r="C752" s="100" t="s">
        <v>481</v>
      </c>
      <c r="D752" s="100" t="s">
        <v>108</v>
      </c>
      <c r="E752" s="100" t="s">
        <v>482</v>
      </c>
      <c r="F752" s="100" t="s">
        <v>208</v>
      </c>
      <c r="G752" s="100" t="s">
        <v>483</v>
      </c>
      <c r="H752" s="101"/>
      <c r="I752" s="99"/>
      <c r="J752" s="102"/>
      <c r="K752" s="103"/>
      <c r="L752" s="104"/>
      <c r="M752" s="104"/>
      <c r="N752" s="100"/>
      <c r="O752" s="100"/>
      <c r="P752" s="100"/>
    </row>
    <row r="753" spans="1:18" hidden="1" x14ac:dyDescent="0.55000000000000004">
      <c r="A753" s="99">
        <v>2</v>
      </c>
      <c r="B753" s="100" t="s">
        <v>59</v>
      </c>
      <c r="C753" s="100" t="s">
        <v>481</v>
      </c>
      <c r="D753" s="100" t="s">
        <v>108</v>
      </c>
      <c r="E753" s="100" t="s">
        <v>482</v>
      </c>
      <c r="F753" s="100" t="s">
        <v>178</v>
      </c>
      <c r="G753" s="100" t="s">
        <v>1152</v>
      </c>
      <c r="H753" s="101">
        <v>3739</v>
      </c>
      <c r="I753" s="99">
        <v>3</v>
      </c>
      <c r="J753" s="104">
        <f>สกลนคร!F78</f>
        <v>209305.34</v>
      </c>
      <c r="K753" s="103">
        <f>สกลนคร!AJ78</f>
        <v>244212.93999999997</v>
      </c>
      <c r="L753" s="104">
        <f>สกลนคร!AK78</f>
        <v>2922717.59</v>
      </c>
      <c r="M753" s="104">
        <f>สกลนคร!AL78</f>
        <v>3026748.58</v>
      </c>
      <c r="N753" s="100"/>
      <c r="O753" s="100"/>
      <c r="P753" s="100"/>
      <c r="Q753" s="92">
        <f t="shared" si="27"/>
        <v>-104030.99000000022</v>
      </c>
      <c r="R753" s="93">
        <f t="shared" si="28"/>
        <v>781.68429794062581</v>
      </c>
    </row>
    <row r="754" spans="1:18" hidden="1" x14ac:dyDescent="0.55000000000000004">
      <c r="A754" s="99">
        <v>3</v>
      </c>
      <c r="B754" s="100" t="s">
        <v>59</v>
      </c>
      <c r="C754" s="100" t="s">
        <v>481</v>
      </c>
      <c r="D754" s="100" t="s">
        <v>108</v>
      </c>
      <c r="E754" s="100" t="s">
        <v>482</v>
      </c>
      <c r="F754" s="100" t="s">
        <v>178</v>
      </c>
      <c r="G754" s="100" t="s">
        <v>1153</v>
      </c>
      <c r="H754" s="101">
        <v>3786</v>
      </c>
      <c r="I754" s="99">
        <v>3</v>
      </c>
      <c r="J754" s="104">
        <f>สกลนคร!F79</f>
        <v>93336.37</v>
      </c>
      <c r="K754" s="103">
        <f>สกลนคร!AJ79</f>
        <v>135153.83000000002</v>
      </c>
      <c r="L754" s="104">
        <f>สกลนคร!AK79</f>
        <v>3871553.8600000003</v>
      </c>
      <c r="M754" s="104">
        <f>สกลนคร!AL79</f>
        <v>3760211.21</v>
      </c>
      <c r="N754" s="100"/>
      <c r="O754" s="100"/>
      <c r="P754" s="100"/>
      <c r="Q754" s="92">
        <f t="shared" si="27"/>
        <v>111342.65000000037</v>
      </c>
      <c r="R754" s="93">
        <f t="shared" si="28"/>
        <v>1022.5974273639727</v>
      </c>
    </row>
    <row r="755" spans="1:18" hidden="1" x14ac:dyDescent="0.55000000000000004">
      <c r="A755" s="99">
        <v>4</v>
      </c>
      <c r="B755" s="100" t="s">
        <v>59</v>
      </c>
      <c r="C755" s="100" t="s">
        <v>481</v>
      </c>
      <c r="D755" s="100" t="s">
        <v>108</v>
      </c>
      <c r="E755" s="100" t="s">
        <v>482</v>
      </c>
      <c r="F755" s="100" t="s">
        <v>178</v>
      </c>
      <c r="G755" s="100" t="s">
        <v>1154</v>
      </c>
      <c r="H755" s="101">
        <v>3021</v>
      </c>
      <c r="I755" s="99">
        <v>3</v>
      </c>
      <c r="J755" s="104">
        <f>สกลนคร!F80</f>
        <v>228279.22</v>
      </c>
      <c r="K755" s="103">
        <f>สกลนคร!AJ80</f>
        <v>248239.95</v>
      </c>
      <c r="L755" s="104">
        <f>สกลนคร!AK80</f>
        <v>3179711.82</v>
      </c>
      <c r="M755" s="104">
        <f>สกลนคร!AL80</f>
        <v>3177566.3200000003</v>
      </c>
      <c r="N755" s="100"/>
      <c r="O755" s="100"/>
      <c r="P755" s="100"/>
      <c r="Q755" s="92">
        <f t="shared" si="27"/>
        <v>2145.4999999995343</v>
      </c>
      <c r="R755" s="93">
        <f t="shared" si="28"/>
        <v>1052.536186693148</v>
      </c>
    </row>
    <row r="756" spans="1:18" hidden="1" x14ac:dyDescent="0.55000000000000004">
      <c r="A756" s="99">
        <v>5</v>
      </c>
      <c r="B756" s="100" t="s">
        <v>59</v>
      </c>
      <c r="C756" s="100" t="s">
        <v>481</v>
      </c>
      <c r="D756" s="100" t="s">
        <v>108</v>
      </c>
      <c r="E756" s="100" t="s">
        <v>482</v>
      </c>
      <c r="F756" s="100" t="s">
        <v>178</v>
      </c>
      <c r="G756" s="100" t="s">
        <v>1155</v>
      </c>
      <c r="H756" s="101">
        <v>1545</v>
      </c>
      <c r="I756" s="99">
        <v>2</v>
      </c>
      <c r="J756" s="104">
        <f>สกลนคร!F81</f>
        <v>209656.53</v>
      </c>
      <c r="K756" s="103">
        <f>สกลนคร!AJ81</f>
        <v>200593.91999999998</v>
      </c>
      <c r="L756" s="104">
        <f>สกลนคร!AK81</f>
        <v>2466536.11</v>
      </c>
      <c r="M756" s="104">
        <f>สกลนคร!AL81</f>
        <v>2444088.4700000002</v>
      </c>
      <c r="N756" s="100"/>
      <c r="O756" s="100"/>
      <c r="P756" s="100"/>
      <c r="Q756" s="92">
        <f t="shared" si="27"/>
        <v>22447.639999999665</v>
      </c>
      <c r="R756" s="93">
        <f t="shared" si="28"/>
        <v>1596.4635016181228</v>
      </c>
    </row>
    <row r="757" spans="1:18" hidden="1" x14ac:dyDescent="0.55000000000000004">
      <c r="A757" s="99">
        <v>6</v>
      </c>
      <c r="B757" s="100" t="s">
        <v>59</v>
      </c>
      <c r="C757" s="100" t="s">
        <v>481</v>
      </c>
      <c r="D757" s="100" t="s">
        <v>108</v>
      </c>
      <c r="E757" s="100" t="s">
        <v>482</v>
      </c>
      <c r="F757" s="100" t="s">
        <v>178</v>
      </c>
      <c r="G757" s="100" t="s">
        <v>1156</v>
      </c>
      <c r="H757" s="101">
        <v>3954</v>
      </c>
      <c r="I757" s="99">
        <v>3</v>
      </c>
      <c r="J757" s="104">
        <f>สกลนคร!F82</f>
        <v>113316.59</v>
      </c>
      <c r="K757" s="103">
        <f>สกลนคร!AJ82</f>
        <v>99539.66</v>
      </c>
      <c r="L757" s="104">
        <f>สกลนคร!AK82</f>
        <v>2999057.75</v>
      </c>
      <c r="M757" s="104">
        <f>สกลนคร!AL82</f>
        <v>2985969.84</v>
      </c>
      <c r="N757" s="100"/>
      <c r="O757" s="100"/>
      <c r="P757" s="100"/>
      <c r="Q757" s="92">
        <f t="shared" si="27"/>
        <v>13087.910000000149</v>
      </c>
      <c r="R757" s="93">
        <f t="shared" si="28"/>
        <v>758.48703844208399</v>
      </c>
    </row>
    <row r="758" spans="1:18" hidden="1" x14ac:dyDescent="0.55000000000000004">
      <c r="A758" s="99">
        <v>7</v>
      </c>
      <c r="B758" s="100" t="s">
        <v>59</v>
      </c>
      <c r="C758" s="100" t="s">
        <v>481</v>
      </c>
      <c r="D758" s="100" t="s">
        <v>108</v>
      </c>
      <c r="E758" s="100" t="s">
        <v>482</v>
      </c>
      <c r="F758" s="100" t="s">
        <v>178</v>
      </c>
      <c r="G758" s="100" t="s">
        <v>1157</v>
      </c>
      <c r="H758" s="101">
        <v>6234</v>
      </c>
      <c r="I758" s="99">
        <v>5</v>
      </c>
      <c r="J758" s="104">
        <f>สกลนคร!F83</f>
        <v>268841.89</v>
      </c>
      <c r="K758" s="103">
        <f>สกลนคร!AJ83</f>
        <v>300228.64</v>
      </c>
      <c r="L758" s="104">
        <f>สกลนคร!AK83</f>
        <v>4659626.32</v>
      </c>
      <c r="M758" s="104">
        <f>สกลนคร!AL83</f>
        <v>4227354.42</v>
      </c>
      <c r="N758" s="100"/>
      <c r="O758" s="100"/>
      <c r="P758" s="100"/>
      <c r="Q758" s="92">
        <f t="shared" si="27"/>
        <v>432271.90000000037</v>
      </c>
      <c r="R758" s="93">
        <f t="shared" si="28"/>
        <v>747.45369265319221</v>
      </c>
    </row>
    <row r="759" spans="1:18" hidden="1" x14ac:dyDescent="0.55000000000000004">
      <c r="A759" s="99">
        <v>8</v>
      </c>
      <c r="B759" s="100" t="s">
        <v>59</v>
      </c>
      <c r="C759" s="100" t="s">
        <v>481</v>
      </c>
      <c r="D759" s="100" t="s">
        <v>108</v>
      </c>
      <c r="E759" s="100" t="s">
        <v>482</v>
      </c>
      <c r="F759" s="100" t="s">
        <v>178</v>
      </c>
      <c r="G759" s="100" t="s">
        <v>1158</v>
      </c>
      <c r="H759" s="101">
        <v>4005</v>
      </c>
      <c r="I759" s="99">
        <v>3</v>
      </c>
      <c r="J759" s="104">
        <f>สกลนคร!F84</f>
        <v>121710.81</v>
      </c>
      <c r="K759" s="103">
        <f>สกลนคร!AJ84</f>
        <v>137876.70000000001</v>
      </c>
      <c r="L759" s="104">
        <f>สกลนคร!AK84</f>
        <v>3955095.7199999997</v>
      </c>
      <c r="M759" s="104">
        <f>สกลนคร!AL84</f>
        <v>3929390.05</v>
      </c>
      <c r="N759" s="100"/>
      <c r="O759" s="100"/>
      <c r="P759" s="100"/>
      <c r="Q759" s="92">
        <f t="shared" si="27"/>
        <v>25705.669999999925</v>
      </c>
      <c r="R759" s="93">
        <f t="shared" si="28"/>
        <v>987.53950561797751</v>
      </c>
    </row>
    <row r="760" spans="1:18" hidden="1" x14ac:dyDescent="0.55000000000000004">
      <c r="A760" s="99">
        <v>9</v>
      </c>
      <c r="B760" s="100" t="s">
        <v>59</v>
      </c>
      <c r="C760" s="100" t="s">
        <v>481</v>
      </c>
      <c r="D760" s="100" t="s">
        <v>108</v>
      </c>
      <c r="E760" s="100" t="s">
        <v>482</v>
      </c>
      <c r="F760" s="100" t="s">
        <v>178</v>
      </c>
      <c r="G760" s="100" t="s">
        <v>1159</v>
      </c>
      <c r="H760" s="101">
        <v>3358</v>
      </c>
      <c r="I760" s="99">
        <v>3</v>
      </c>
      <c r="J760" s="104">
        <f>สกลนคร!F85</f>
        <v>202472.56</v>
      </c>
      <c r="K760" s="103">
        <f>สกลนคร!AJ85</f>
        <v>190683.61</v>
      </c>
      <c r="L760" s="104">
        <f>สกลนคร!AK85</f>
        <v>3271986.23</v>
      </c>
      <c r="M760" s="104">
        <f>สกลนคร!AL85</f>
        <v>3296980.27</v>
      </c>
      <c r="N760" s="100"/>
      <c r="O760" s="100"/>
      <c r="P760" s="100"/>
      <c r="Q760" s="92">
        <f t="shared" si="27"/>
        <v>-24994.040000000037</v>
      </c>
      <c r="R760" s="93">
        <f t="shared" si="28"/>
        <v>974.38541691483022</v>
      </c>
    </row>
    <row r="761" spans="1:18" hidden="1" x14ac:dyDescent="0.55000000000000004">
      <c r="A761" s="99">
        <v>10</v>
      </c>
      <c r="B761" s="100" t="s">
        <v>59</v>
      </c>
      <c r="C761" s="100" t="s">
        <v>481</v>
      </c>
      <c r="D761" s="100" t="s">
        <v>108</v>
      </c>
      <c r="E761" s="100" t="s">
        <v>482</v>
      </c>
      <c r="F761" s="100" t="s">
        <v>178</v>
      </c>
      <c r="G761" s="100" t="s">
        <v>1160</v>
      </c>
      <c r="H761" s="101">
        <v>1364</v>
      </c>
      <c r="I761" s="99">
        <v>1</v>
      </c>
      <c r="J761" s="104">
        <f>สกลนคร!F86</f>
        <v>136211.47</v>
      </c>
      <c r="K761" s="103">
        <f>สกลนคร!AJ86</f>
        <v>138842.99</v>
      </c>
      <c r="L761" s="104">
        <f>สกลนคร!AK86</f>
        <v>2005095.3199999998</v>
      </c>
      <c r="M761" s="104">
        <f>สกลนคร!AL86</f>
        <v>2097669.6599999997</v>
      </c>
      <c r="N761" s="100"/>
      <c r="O761" s="100"/>
      <c r="P761" s="100"/>
      <c r="Q761" s="92">
        <f t="shared" si="27"/>
        <v>-92574.339999999851</v>
      </c>
      <c r="R761" s="93">
        <f t="shared" si="28"/>
        <v>1470.0112316715542</v>
      </c>
    </row>
    <row r="762" spans="1:18" s="111" customFormat="1" hidden="1" x14ac:dyDescent="0.55000000000000004">
      <c r="A762" s="105">
        <v>6</v>
      </c>
      <c r="B762" s="106" t="s">
        <v>59</v>
      </c>
      <c r="C762" s="106"/>
      <c r="D762" s="106"/>
      <c r="E762" s="106" t="s">
        <v>75</v>
      </c>
      <c r="F762" s="106"/>
      <c r="G762" s="106" t="s">
        <v>484</v>
      </c>
      <c r="H762" s="112">
        <f>SUM(H753:H761)</f>
        <v>31006</v>
      </c>
      <c r="I762" s="105"/>
      <c r="J762" s="108">
        <f>SUM(J752:J761)</f>
        <v>1583130.78</v>
      </c>
      <c r="K762" s="108">
        <f>SUM(K752:K761)</f>
        <v>1695372.24</v>
      </c>
      <c r="L762" s="108">
        <f>SUM(L752:L761)</f>
        <v>29331380.719999999</v>
      </c>
      <c r="M762" s="108">
        <f>SUM(M752:M761)</f>
        <v>28945978.82</v>
      </c>
      <c r="N762" s="106">
        <v>9</v>
      </c>
      <c r="O762" s="106">
        <v>9</v>
      </c>
      <c r="P762" s="106">
        <f>N762-O762</f>
        <v>0</v>
      </c>
      <c r="Q762" s="109">
        <f t="shared" si="27"/>
        <v>385401.89999999851</v>
      </c>
      <c r="R762" s="110">
        <f>L762/H762</f>
        <v>945.99047668193248</v>
      </c>
    </row>
    <row r="763" spans="1:18" hidden="1" x14ac:dyDescent="0.55000000000000004">
      <c r="A763" s="99">
        <v>1</v>
      </c>
      <c r="B763" s="100" t="s">
        <v>59</v>
      </c>
      <c r="C763" s="100" t="s">
        <v>485</v>
      </c>
      <c r="D763" s="100" t="s">
        <v>115</v>
      </c>
      <c r="E763" s="100" t="s">
        <v>486</v>
      </c>
      <c r="F763" s="100" t="s">
        <v>208</v>
      </c>
      <c r="G763" s="100" t="s">
        <v>487</v>
      </c>
      <c r="H763" s="101"/>
      <c r="I763" s="99"/>
      <c r="J763" s="102"/>
      <c r="K763" s="103"/>
      <c r="L763" s="104"/>
      <c r="M763" s="104"/>
      <c r="N763" s="100"/>
      <c r="O763" s="100"/>
      <c r="P763" s="100"/>
    </row>
    <row r="764" spans="1:18" hidden="1" x14ac:dyDescent="0.55000000000000004">
      <c r="A764" s="99">
        <v>2</v>
      </c>
      <c r="B764" s="100" t="s">
        <v>59</v>
      </c>
      <c r="C764" s="100" t="s">
        <v>485</v>
      </c>
      <c r="D764" s="100" t="s">
        <v>115</v>
      </c>
      <c r="E764" s="100" t="s">
        <v>486</v>
      </c>
      <c r="F764" s="100" t="s">
        <v>178</v>
      </c>
      <c r="G764" s="100" t="s">
        <v>1161</v>
      </c>
      <c r="H764" s="101">
        <v>2110</v>
      </c>
      <c r="I764" s="99">
        <v>2</v>
      </c>
      <c r="J764" s="104">
        <f>สกลนคร!F87</f>
        <v>572560</v>
      </c>
      <c r="K764" s="103">
        <f>สกลนคร!AJ87</f>
        <v>615131.31999999995</v>
      </c>
      <c r="L764" s="104">
        <f>สกลนคร!AK87</f>
        <v>1723334.0499999998</v>
      </c>
      <c r="M764" s="104">
        <f>สกลนคร!AL87</f>
        <v>1586003.19</v>
      </c>
      <c r="N764" s="100"/>
      <c r="O764" s="100"/>
      <c r="P764" s="100"/>
      <c r="Q764" s="92">
        <f t="shared" si="27"/>
        <v>137330.85999999987</v>
      </c>
      <c r="R764" s="93">
        <f t="shared" si="28"/>
        <v>816.74599526066345</v>
      </c>
    </row>
    <row r="765" spans="1:18" hidden="1" x14ac:dyDescent="0.55000000000000004">
      <c r="A765" s="99">
        <v>3</v>
      </c>
      <c r="B765" s="100" t="s">
        <v>59</v>
      </c>
      <c r="C765" s="100" t="s">
        <v>485</v>
      </c>
      <c r="D765" s="100" t="s">
        <v>115</v>
      </c>
      <c r="E765" s="100" t="s">
        <v>486</v>
      </c>
      <c r="F765" s="100" t="s">
        <v>178</v>
      </c>
      <c r="G765" s="100" t="s">
        <v>1162</v>
      </c>
      <c r="H765" s="101">
        <v>1235</v>
      </c>
      <c r="I765" s="99">
        <v>1</v>
      </c>
      <c r="J765" s="104">
        <f>สกลนคร!F88</f>
        <v>391179.08</v>
      </c>
      <c r="K765" s="103">
        <f>สกลนคร!AJ88</f>
        <v>405141.92000000004</v>
      </c>
      <c r="L765" s="104">
        <f>สกลนคร!AK88</f>
        <v>1631848.04</v>
      </c>
      <c r="M765" s="104">
        <f>สกลนคร!AL88</f>
        <v>1615480.59</v>
      </c>
      <c r="N765" s="100"/>
      <c r="O765" s="100"/>
      <c r="P765" s="100"/>
      <c r="Q765" s="92">
        <f t="shared" si="27"/>
        <v>16367.449999999953</v>
      </c>
      <c r="R765" s="93">
        <f t="shared" si="28"/>
        <v>1321.3344453441296</v>
      </c>
    </row>
    <row r="766" spans="1:18" hidden="1" x14ac:dyDescent="0.55000000000000004">
      <c r="A766" s="99">
        <v>4</v>
      </c>
      <c r="B766" s="100" t="s">
        <v>59</v>
      </c>
      <c r="C766" s="100" t="s">
        <v>485</v>
      </c>
      <c r="D766" s="100" t="s">
        <v>115</v>
      </c>
      <c r="E766" s="100" t="s">
        <v>486</v>
      </c>
      <c r="F766" s="100" t="s">
        <v>178</v>
      </c>
      <c r="G766" s="100" t="s">
        <v>1163</v>
      </c>
      <c r="H766" s="101">
        <v>2785</v>
      </c>
      <c r="I766" s="99">
        <v>2</v>
      </c>
      <c r="J766" s="104">
        <f>สกลนคร!F89</f>
        <v>623813.19999999995</v>
      </c>
      <c r="K766" s="103">
        <f>สกลนคร!AJ89</f>
        <v>643854.55999999994</v>
      </c>
      <c r="L766" s="104">
        <f>สกลนคร!AK89</f>
        <v>2079389.93</v>
      </c>
      <c r="M766" s="104">
        <f>สกลนคร!AL89</f>
        <v>1941668.94</v>
      </c>
      <c r="N766" s="100"/>
      <c r="O766" s="100"/>
      <c r="P766" s="100"/>
      <c r="Q766" s="92">
        <f t="shared" si="27"/>
        <v>137720.99</v>
      </c>
      <c r="R766" s="93">
        <f t="shared" si="28"/>
        <v>746.63911310592459</v>
      </c>
    </row>
    <row r="767" spans="1:18" hidden="1" x14ac:dyDescent="0.55000000000000004">
      <c r="A767" s="99">
        <v>5</v>
      </c>
      <c r="B767" s="100" t="s">
        <v>59</v>
      </c>
      <c r="C767" s="100" t="s">
        <v>485</v>
      </c>
      <c r="D767" s="100" t="s">
        <v>115</v>
      </c>
      <c r="E767" s="100" t="s">
        <v>486</v>
      </c>
      <c r="F767" s="100" t="s">
        <v>178</v>
      </c>
      <c r="G767" s="100" t="s">
        <v>1164</v>
      </c>
      <c r="H767" s="101">
        <v>1721</v>
      </c>
      <c r="I767" s="99">
        <v>2</v>
      </c>
      <c r="J767" s="104">
        <f>สกลนคร!F90</f>
        <v>236397.43</v>
      </c>
      <c r="K767" s="103">
        <f>สกลนคร!AJ90</f>
        <v>257408.16999999998</v>
      </c>
      <c r="L767" s="104">
        <f>สกลนคร!AK90</f>
        <v>2282312.41</v>
      </c>
      <c r="M767" s="104">
        <f>สกลนคร!AL90</f>
        <v>2425600.17</v>
      </c>
      <c r="N767" s="100"/>
      <c r="O767" s="100"/>
      <c r="P767" s="100"/>
      <c r="Q767" s="92">
        <f t="shared" si="27"/>
        <v>-143287.75999999978</v>
      </c>
      <c r="R767" s="93">
        <f t="shared" si="28"/>
        <v>1326.1547995351541</v>
      </c>
    </row>
    <row r="768" spans="1:18" s="111" customFormat="1" hidden="1" x14ac:dyDescent="0.55000000000000004">
      <c r="A768" s="105">
        <v>7</v>
      </c>
      <c r="B768" s="106" t="s">
        <v>59</v>
      </c>
      <c r="C768" s="106"/>
      <c r="D768" s="106"/>
      <c r="E768" s="106" t="s">
        <v>75</v>
      </c>
      <c r="F768" s="106"/>
      <c r="G768" s="106" t="s">
        <v>488</v>
      </c>
      <c r="H768" s="112">
        <f>SUM(H764:H767)</f>
        <v>7851</v>
      </c>
      <c r="I768" s="105"/>
      <c r="J768" s="108">
        <f>SUM(J763:J767)</f>
        <v>1823949.71</v>
      </c>
      <c r="K768" s="108">
        <f>SUM(K763:K767)</f>
        <v>1921535.9699999997</v>
      </c>
      <c r="L768" s="108">
        <f>SUM(L763:L767)</f>
        <v>7716884.4299999997</v>
      </c>
      <c r="M768" s="108">
        <f>SUM(M763:M767)</f>
        <v>7568752.8900000006</v>
      </c>
      <c r="N768" s="106">
        <v>4</v>
      </c>
      <c r="O768" s="106">
        <v>4</v>
      </c>
      <c r="P768" s="106">
        <f>N768-O768</f>
        <v>0</v>
      </c>
      <c r="Q768" s="109">
        <f t="shared" si="27"/>
        <v>148131.53999999911</v>
      </c>
      <c r="R768" s="110">
        <f>L768/H768</f>
        <v>982.91739014138318</v>
      </c>
    </row>
    <row r="769" spans="1:18" hidden="1" x14ac:dyDescent="0.55000000000000004">
      <c r="A769" s="99">
        <v>1</v>
      </c>
      <c r="B769" s="100" t="s">
        <v>59</v>
      </c>
      <c r="C769" s="100" t="s">
        <v>489</v>
      </c>
      <c r="D769" s="100" t="s">
        <v>122</v>
      </c>
      <c r="E769" s="100" t="s">
        <v>490</v>
      </c>
      <c r="F769" s="100" t="s">
        <v>208</v>
      </c>
      <c r="G769" s="100" t="s">
        <v>491</v>
      </c>
      <c r="H769" s="101"/>
      <c r="I769" s="99"/>
      <c r="J769" s="102"/>
      <c r="K769" s="103"/>
      <c r="L769" s="104"/>
      <c r="M769" s="104"/>
      <c r="N769" s="100"/>
      <c r="O769" s="100"/>
      <c r="P769" s="100"/>
    </row>
    <row r="770" spans="1:18" hidden="1" x14ac:dyDescent="0.55000000000000004">
      <c r="A770" s="99">
        <v>2</v>
      </c>
      <c r="B770" s="100" t="s">
        <v>59</v>
      </c>
      <c r="C770" s="100" t="s">
        <v>489</v>
      </c>
      <c r="D770" s="100" t="s">
        <v>122</v>
      </c>
      <c r="E770" s="100" t="s">
        <v>490</v>
      </c>
      <c r="F770" s="100" t="s">
        <v>178</v>
      </c>
      <c r="G770" s="100" t="s">
        <v>1165</v>
      </c>
      <c r="H770" s="101">
        <v>5792</v>
      </c>
      <c r="I770" s="99">
        <v>4</v>
      </c>
      <c r="J770" s="104">
        <f>สกลนคร!F91</f>
        <v>147935.01</v>
      </c>
      <c r="K770" s="103">
        <f>สกลนคร!AJ91</f>
        <v>173716.58000000002</v>
      </c>
      <c r="L770" s="104">
        <f>สกลนคร!AK91</f>
        <v>3475999.18</v>
      </c>
      <c r="M770" s="104">
        <f>สกลนคร!AL91</f>
        <v>3660161.07</v>
      </c>
      <c r="N770" s="100"/>
      <c r="O770" s="100"/>
      <c r="P770" s="100"/>
      <c r="Q770" s="92">
        <f t="shared" si="27"/>
        <v>-184161.88999999966</v>
      </c>
      <c r="R770" s="93">
        <f t="shared" si="28"/>
        <v>600.13797997237577</v>
      </c>
    </row>
    <row r="771" spans="1:18" hidden="1" x14ac:dyDescent="0.55000000000000004">
      <c r="A771" s="99">
        <v>3</v>
      </c>
      <c r="B771" s="100" t="s">
        <v>59</v>
      </c>
      <c r="C771" s="100" t="s">
        <v>489</v>
      </c>
      <c r="D771" s="100" t="s">
        <v>122</v>
      </c>
      <c r="E771" s="100" t="s">
        <v>490</v>
      </c>
      <c r="F771" s="100" t="s">
        <v>178</v>
      </c>
      <c r="G771" s="100" t="s">
        <v>1166</v>
      </c>
      <c r="H771" s="101">
        <v>2531</v>
      </c>
      <c r="I771" s="99">
        <v>2</v>
      </c>
      <c r="J771" s="104">
        <f>สกลนคร!F92</f>
        <v>60423.35</v>
      </c>
      <c r="K771" s="103">
        <f>สกลนคร!AJ92</f>
        <v>80787.3</v>
      </c>
      <c r="L771" s="104">
        <f>สกลนคร!AK92</f>
        <v>2127717.6799999997</v>
      </c>
      <c r="M771" s="104">
        <f>สกลนคร!AL92</f>
        <v>2188048.3800000004</v>
      </c>
      <c r="N771" s="100"/>
      <c r="O771" s="100"/>
      <c r="P771" s="100"/>
      <c r="Q771" s="92">
        <f t="shared" si="27"/>
        <v>-60330.700000000652</v>
      </c>
      <c r="R771" s="93">
        <f t="shared" si="28"/>
        <v>840.66285262741985</v>
      </c>
    </row>
    <row r="772" spans="1:18" hidden="1" x14ac:dyDescent="0.55000000000000004">
      <c r="A772" s="99">
        <v>4</v>
      </c>
      <c r="B772" s="100" t="s">
        <v>59</v>
      </c>
      <c r="C772" s="100" t="s">
        <v>489</v>
      </c>
      <c r="D772" s="100" t="s">
        <v>122</v>
      </c>
      <c r="E772" s="100" t="s">
        <v>490</v>
      </c>
      <c r="F772" s="100" t="s">
        <v>178</v>
      </c>
      <c r="G772" s="100" t="s">
        <v>1167</v>
      </c>
      <c r="H772" s="101">
        <v>3458</v>
      </c>
      <c r="I772" s="99">
        <v>3</v>
      </c>
      <c r="J772" s="104">
        <f>สกลนคร!F93</f>
        <v>231067.59</v>
      </c>
      <c r="K772" s="103">
        <f>สกลนคร!AJ93</f>
        <v>260166.21</v>
      </c>
      <c r="L772" s="104">
        <f>สกลนคร!AK93</f>
        <v>3131459.64</v>
      </c>
      <c r="M772" s="104">
        <f>สกลนคร!AL93</f>
        <v>3122666.1999999997</v>
      </c>
      <c r="N772" s="100"/>
      <c r="O772" s="100"/>
      <c r="P772" s="100"/>
      <c r="Q772" s="92">
        <f t="shared" si="27"/>
        <v>8793.4400000004098</v>
      </c>
      <c r="R772" s="93">
        <f t="shared" si="28"/>
        <v>905.56958935801049</v>
      </c>
    </row>
    <row r="773" spans="1:18" hidden="1" x14ac:dyDescent="0.55000000000000004">
      <c r="A773" s="99">
        <v>5</v>
      </c>
      <c r="B773" s="100" t="s">
        <v>59</v>
      </c>
      <c r="C773" s="100" t="s">
        <v>489</v>
      </c>
      <c r="D773" s="100" t="s">
        <v>122</v>
      </c>
      <c r="E773" s="100" t="s">
        <v>490</v>
      </c>
      <c r="F773" s="100" t="s">
        <v>178</v>
      </c>
      <c r="G773" s="100" t="s">
        <v>1168</v>
      </c>
      <c r="H773" s="101">
        <v>6025</v>
      </c>
      <c r="I773" s="99">
        <v>5</v>
      </c>
      <c r="J773" s="104">
        <f>สกลนคร!F94</f>
        <v>254632.36</v>
      </c>
      <c r="K773" s="103">
        <f>สกลนคร!AJ94</f>
        <v>296041.15999999997</v>
      </c>
      <c r="L773" s="104">
        <f>สกลนคร!AK94</f>
        <v>3876797.86</v>
      </c>
      <c r="M773" s="104">
        <f>สกลนคร!AL94</f>
        <v>3730670.61</v>
      </c>
      <c r="N773" s="100"/>
      <c r="O773" s="100"/>
      <c r="P773" s="100"/>
      <c r="Q773" s="92">
        <f t="shared" si="27"/>
        <v>146127.25</v>
      </c>
      <c r="R773" s="93">
        <f t="shared" si="28"/>
        <v>643.45192697095433</v>
      </c>
    </row>
    <row r="774" spans="1:18" hidden="1" x14ac:dyDescent="0.55000000000000004">
      <c r="A774" s="99">
        <v>6</v>
      </c>
      <c r="B774" s="100" t="s">
        <v>59</v>
      </c>
      <c r="C774" s="100" t="s">
        <v>489</v>
      </c>
      <c r="D774" s="100" t="s">
        <v>122</v>
      </c>
      <c r="E774" s="100" t="s">
        <v>490</v>
      </c>
      <c r="F774" s="100" t="s">
        <v>178</v>
      </c>
      <c r="G774" s="100" t="s">
        <v>1169</v>
      </c>
      <c r="H774" s="101">
        <v>3940</v>
      </c>
      <c r="I774" s="99">
        <v>3</v>
      </c>
      <c r="J774" s="104">
        <f>สกลนคร!F95</f>
        <v>376118.09</v>
      </c>
      <c r="K774" s="103">
        <f>สกลนคร!AJ95</f>
        <v>441466.86000000004</v>
      </c>
      <c r="L774" s="104">
        <f>สกลนคร!AK95</f>
        <v>2944249.94</v>
      </c>
      <c r="M774" s="104">
        <f>สกลนคร!AL95</f>
        <v>2773893.29</v>
      </c>
      <c r="N774" s="100"/>
      <c r="O774" s="100"/>
      <c r="P774" s="100"/>
      <c r="Q774" s="92">
        <f t="shared" si="27"/>
        <v>170356.64999999991</v>
      </c>
      <c r="R774" s="93">
        <f t="shared" si="28"/>
        <v>747.27155837563453</v>
      </c>
    </row>
    <row r="775" spans="1:18" hidden="1" x14ac:dyDescent="0.55000000000000004">
      <c r="A775" s="99">
        <v>7</v>
      </c>
      <c r="B775" s="100" t="s">
        <v>59</v>
      </c>
      <c r="C775" s="100" t="s">
        <v>489</v>
      </c>
      <c r="D775" s="100" t="s">
        <v>122</v>
      </c>
      <c r="E775" s="100" t="s">
        <v>490</v>
      </c>
      <c r="F775" s="100" t="s">
        <v>178</v>
      </c>
      <c r="G775" s="100" t="s">
        <v>1170</v>
      </c>
      <c r="H775" s="101">
        <v>4289</v>
      </c>
      <c r="I775" s="99">
        <v>3</v>
      </c>
      <c r="J775" s="104">
        <f>สกลนคร!F96</f>
        <v>36950.47</v>
      </c>
      <c r="K775" s="103">
        <f>สกลนคร!AJ96</f>
        <v>83046.83</v>
      </c>
      <c r="L775" s="104">
        <f>สกลนคร!AK96</f>
        <v>2802023.41</v>
      </c>
      <c r="M775" s="104">
        <f>สกลนคร!AL96</f>
        <v>2951002.5500000003</v>
      </c>
      <c r="N775" s="100"/>
      <c r="O775" s="100"/>
      <c r="P775" s="100"/>
      <c r="Q775" s="92">
        <f t="shared" ref="Q775:Q838" si="29">L775-M775</f>
        <v>-148979.14000000013</v>
      </c>
      <c r="R775" s="93">
        <f t="shared" ref="R775:R838" si="30">L775/H775</f>
        <v>653.30459547680118</v>
      </c>
    </row>
    <row r="776" spans="1:18" hidden="1" x14ac:dyDescent="0.55000000000000004">
      <c r="A776" s="99">
        <v>8</v>
      </c>
      <c r="B776" s="100" t="s">
        <v>59</v>
      </c>
      <c r="C776" s="100" t="s">
        <v>489</v>
      </c>
      <c r="D776" s="100" t="s">
        <v>122</v>
      </c>
      <c r="E776" s="100" t="s">
        <v>490</v>
      </c>
      <c r="F776" s="100" t="s">
        <v>178</v>
      </c>
      <c r="G776" s="100" t="s">
        <v>1171</v>
      </c>
      <c r="H776" s="101">
        <v>3268</v>
      </c>
      <c r="I776" s="99">
        <v>3</v>
      </c>
      <c r="J776" s="104">
        <f>สกลนคร!F97</f>
        <v>138559.45000000001</v>
      </c>
      <c r="K776" s="103">
        <f>สกลนคร!AJ97</f>
        <v>174680.2</v>
      </c>
      <c r="L776" s="104">
        <f>สกลนคร!AK97</f>
        <v>2671438.75</v>
      </c>
      <c r="M776" s="104">
        <f>สกลนคร!AL97</f>
        <v>2751811.8800000004</v>
      </c>
      <c r="N776" s="100"/>
      <c r="O776" s="100"/>
      <c r="P776" s="100"/>
      <c r="Q776" s="92">
        <f t="shared" si="29"/>
        <v>-80373.130000000354</v>
      </c>
      <c r="R776" s="93">
        <f t="shared" si="30"/>
        <v>817.45371787025704</v>
      </c>
    </row>
    <row r="777" spans="1:18" hidden="1" x14ac:dyDescent="0.55000000000000004">
      <c r="A777" s="99">
        <v>9</v>
      </c>
      <c r="B777" s="100" t="s">
        <v>59</v>
      </c>
      <c r="C777" s="100" t="s">
        <v>489</v>
      </c>
      <c r="D777" s="100" t="s">
        <v>122</v>
      </c>
      <c r="E777" s="100" t="s">
        <v>490</v>
      </c>
      <c r="F777" s="100" t="s">
        <v>178</v>
      </c>
      <c r="G777" s="100" t="s">
        <v>1172</v>
      </c>
      <c r="H777" s="101">
        <v>6769</v>
      </c>
      <c r="I777" s="99">
        <v>5</v>
      </c>
      <c r="J777" s="104">
        <f>สกลนคร!F98</f>
        <v>83888.54</v>
      </c>
      <c r="K777" s="103">
        <f>สกลนคร!AJ98</f>
        <v>119968.73999999999</v>
      </c>
      <c r="L777" s="104">
        <f>สกลนคร!AK98</f>
        <v>2564186.5300000003</v>
      </c>
      <c r="M777" s="104">
        <f>สกลนคร!AL98</f>
        <v>2709383.43</v>
      </c>
      <c r="N777" s="100"/>
      <c r="O777" s="100"/>
      <c r="P777" s="100"/>
      <c r="Q777" s="92">
        <f t="shared" si="29"/>
        <v>-145196.89999999991</v>
      </c>
      <c r="R777" s="93">
        <f t="shared" si="30"/>
        <v>378.81319692716801</v>
      </c>
    </row>
    <row r="778" spans="1:18" hidden="1" x14ac:dyDescent="0.55000000000000004">
      <c r="A778" s="99">
        <v>10</v>
      </c>
      <c r="B778" s="100" t="s">
        <v>59</v>
      </c>
      <c r="C778" s="100" t="s">
        <v>489</v>
      </c>
      <c r="D778" s="100" t="s">
        <v>122</v>
      </c>
      <c r="E778" s="100" t="s">
        <v>490</v>
      </c>
      <c r="F778" s="100" t="s">
        <v>178</v>
      </c>
      <c r="G778" s="100" t="s">
        <v>1173</v>
      </c>
      <c r="H778" s="101">
        <v>3663</v>
      </c>
      <c r="I778" s="99">
        <v>3</v>
      </c>
      <c r="J778" s="104">
        <f>สกลนคร!F99</f>
        <v>343450.26</v>
      </c>
      <c r="K778" s="103">
        <f>สกลนคร!AJ99</f>
        <v>386885.47000000003</v>
      </c>
      <c r="L778" s="104">
        <f>สกลนคร!AK99</f>
        <v>2366649.98</v>
      </c>
      <c r="M778" s="104">
        <f>สกลนคร!AL99</f>
        <v>2274701.17</v>
      </c>
      <c r="N778" s="100"/>
      <c r="O778" s="100"/>
      <c r="P778" s="100"/>
      <c r="Q778" s="92">
        <f t="shared" si="29"/>
        <v>91948.810000000056</v>
      </c>
      <c r="R778" s="93">
        <f t="shared" si="30"/>
        <v>646.09609063609059</v>
      </c>
    </row>
    <row r="779" spans="1:18" hidden="1" x14ac:dyDescent="0.55000000000000004">
      <c r="A779" s="99">
        <v>11</v>
      </c>
      <c r="B779" s="100" t="s">
        <v>59</v>
      </c>
      <c r="C779" s="100" t="s">
        <v>489</v>
      </c>
      <c r="D779" s="100" t="s">
        <v>122</v>
      </c>
      <c r="E779" s="100" t="s">
        <v>490</v>
      </c>
      <c r="F779" s="100" t="s">
        <v>178</v>
      </c>
      <c r="G779" s="100" t="s">
        <v>1174</v>
      </c>
      <c r="H779" s="101">
        <v>6722</v>
      </c>
      <c r="I779" s="99">
        <v>5</v>
      </c>
      <c r="J779" s="104">
        <f>สกลนคร!F100</f>
        <v>200318.43</v>
      </c>
      <c r="K779" s="103">
        <f>สกลนคร!AJ100</f>
        <v>266201.81</v>
      </c>
      <c r="L779" s="104">
        <f>สกลนคร!AK100</f>
        <v>3404504.01</v>
      </c>
      <c r="M779" s="104">
        <f>สกลนคร!AL100</f>
        <v>3502925.87</v>
      </c>
      <c r="N779" s="100"/>
      <c r="O779" s="100"/>
      <c r="P779" s="100"/>
      <c r="Q779" s="92">
        <f t="shared" si="29"/>
        <v>-98421.860000000335</v>
      </c>
      <c r="R779" s="93">
        <f t="shared" si="30"/>
        <v>506.47188485569768</v>
      </c>
    </row>
    <row r="780" spans="1:18" hidden="1" x14ac:dyDescent="0.55000000000000004">
      <c r="A780" s="99">
        <v>12</v>
      </c>
      <c r="B780" s="100" t="s">
        <v>59</v>
      </c>
      <c r="C780" s="100" t="s">
        <v>489</v>
      </c>
      <c r="D780" s="100" t="s">
        <v>122</v>
      </c>
      <c r="E780" s="100" t="s">
        <v>490</v>
      </c>
      <c r="F780" s="100" t="s">
        <v>178</v>
      </c>
      <c r="G780" s="100" t="s">
        <v>1175</v>
      </c>
      <c r="H780" s="101">
        <v>5057</v>
      </c>
      <c r="I780" s="99">
        <v>4</v>
      </c>
      <c r="J780" s="104">
        <f>สกลนคร!F101</f>
        <v>26959.72</v>
      </c>
      <c r="K780" s="103">
        <f>สกลนคร!AJ101</f>
        <v>95023.9</v>
      </c>
      <c r="L780" s="104">
        <f>สกลนคร!AK101</f>
        <v>3766056.55</v>
      </c>
      <c r="M780" s="104">
        <f>สกลนคร!AL101</f>
        <v>3891758.58</v>
      </c>
      <c r="N780" s="100"/>
      <c r="O780" s="100"/>
      <c r="P780" s="100"/>
      <c r="Q780" s="92">
        <f t="shared" si="29"/>
        <v>-125702.03000000026</v>
      </c>
      <c r="R780" s="93">
        <f t="shared" si="30"/>
        <v>744.72148507019972</v>
      </c>
    </row>
    <row r="781" spans="1:18" hidden="1" x14ac:dyDescent="0.55000000000000004">
      <c r="A781" s="99">
        <v>13</v>
      </c>
      <c r="B781" s="100" t="s">
        <v>59</v>
      </c>
      <c r="C781" s="100" t="s">
        <v>489</v>
      </c>
      <c r="D781" s="100" t="s">
        <v>122</v>
      </c>
      <c r="E781" s="100" t="s">
        <v>490</v>
      </c>
      <c r="F781" s="100" t="s">
        <v>178</v>
      </c>
      <c r="G781" s="100" t="s">
        <v>1176</v>
      </c>
      <c r="H781" s="101">
        <v>3110</v>
      </c>
      <c r="I781" s="99">
        <v>3</v>
      </c>
      <c r="J781" s="104">
        <f>สกลนคร!F102</f>
        <v>154508.29</v>
      </c>
      <c r="K781" s="103">
        <f>สกลนคร!AJ102</f>
        <v>187756.16</v>
      </c>
      <c r="L781" s="104">
        <f>สกลนคร!AK102</f>
        <v>2088189.16</v>
      </c>
      <c r="M781" s="104">
        <f>สกลนคร!AL102</f>
        <v>2024842.36</v>
      </c>
      <c r="N781" s="100"/>
      <c r="O781" s="100"/>
      <c r="P781" s="100"/>
      <c r="Q781" s="92">
        <f t="shared" si="29"/>
        <v>63346.799999999814</v>
      </c>
      <c r="R781" s="93">
        <f t="shared" si="30"/>
        <v>671.44345980707396</v>
      </c>
    </row>
    <row r="782" spans="1:18" hidden="1" x14ac:dyDescent="0.55000000000000004">
      <c r="A782" s="99">
        <v>14</v>
      </c>
      <c r="B782" s="100" t="s">
        <v>59</v>
      </c>
      <c r="C782" s="100" t="s">
        <v>489</v>
      </c>
      <c r="D782" s="100" t="s">
        <v>122</v>
      </c>
      <c r="E782" s="100" t="s">
        <v>490</v>
      </c>
      <c r="F782" s="100" t="s">
        <v>178</v>
      </c>
      <c r="G782" s="100" t="s">
        <v>1177</v>
      </c>
      <c r="H782" s="101">
        <v>3446</v>
      </c>
      <c r="I782" s="99">
        <v>3</v>
      </c>
      <c r="J782" s="104">
        <f>สกลนคร!F103</f>
        <v>94367.84</v>
      </c>
      <c r="K782" s="103">
        <f>สกลนคร!AJ103</f>
        <v>98334.87</v>
      </c>
      <c r="L782" s="104">
        <f>สกลนคร!AK103</f>
        <v>2068497.8800000001</v>
      </c>
      <c r="M782" s="104">
        <f>สกลนคร!AL103</f>
        <v>3444973.63</v>
      </c>
      <c r="N782" s="100"/>
      <c r="O782" s="100"/>
      <c r="P782" s="100"/>
      <c r="Q782" s="92">
        <f t="shared" si="29"/>
        <v>-1376475.7499999998</v>
      </c>
      <c r="R782" s="93">
        <f t="shared" si="30"/>
        <v>600.26055716773078</v>
      </c>
    </row>
    <row r="783" spans="1:18" hidden="1" x14ac:dyDescent="0.55000000000000004">
      <c r="A783" s="99">
        <v>15</v>
      </c>
      <c r="B783" s="100" t="s">
        <v>59</v>
      </c>
      <c r="C783" s="100" t="s">
        <v>489</v>
      </c>
      <c r="D783" s="100" t="s">
        <v>122</v>
      </c>
      <c r="E783" s="100" t="s">
        <v>490</v>
      </c>
      <c r="F783" s="100" t="s">
        <v>178</v>
      </c>
      <c r="G783" s="100" t="s">
        <v>1178</v>
      </c>
      <c r="H783" s="101">
        <v>4224</v>
      </c>
      <c r="I783" s="99">
        <v>3</v>
      </c>
      <c r="J783" s="104">
        <f>สกลนคร!F104</f>
        <v>225217.07</v>
      </c>
      <c r="K783" s="103">
        <f>สกลนคร!AJ104</f>
        <v>257274.19999999998</v>
      </c>
      <c r="L783" s="104">
        <f>สกลนคร!AK104</f>
        <v>3091627.73</v>
      </c>
      <c r="M783" s="104">
        <f>สกลนคร!AL104</f>
        <v>2999257.14</v>
      </c>
      <c r="N783" s="100"/>
      <c r="O783" s="100"/>
      <c r="P783" s="100"/>
      <c r="Q783" s="92">
        <f t="shared" si="29"/>
        <v>92370.589999999851</v>
      </c>
      <c r="R783" s="93">
        <f t="shared" si="30"/>
        <v>731.91944365530298</v>
      </c>
    </row>
    <row r="784" spans="1:18" hidden="1" x14ac:dyDescent="0.55000000000000004">
      <c r="A784" s="99">
        <v>16</v>
      </c>
      <c r="B784" s="100" t="s">
        <v>59</v>
      </c>
      <c r="C784" s="100" t="s">
        <v>489</v>
      </c>
      <c r="D784" s="100" t="s">
        <v>122</v>
      </c>
      <c r="E784" s="100" t="s">
        <v>490</v>
      </c>
      <c r="F784" s="100" t="s">
        <v>178</v>
      </c>
      <c r="G784" s="100" t="s">
        <v>1179</v>
      </c>
      <c r="H784" s="101">
        <v>4904</v>
      </c>
      <c r="I784" s="99">
        <v>4</v>
      </c>
      <c r="J784" s="104">
        <f>สกลนคร!F105</f>
        <v>131843.1</v>
      </c>
      <c r="K784" s="103">
        <f>สกลนคร!AJ105</f>
        <v>80845.69</v>
      </c>
      <c r="L784" s="104">
        <f>สกลนคร!AK105</f>
        <v>3269453.54</v>
      </c>
      <c r="M784" s="104">
        <f>สกลนคร!AL105</f>
        <v>3526683.1</v>
      </c>
      <c r="N784" s="100"/>
      <c r="O784" s="100"/>
      <c r="P784" s="100"/>
      <c r="Q784" s="92">
        <f t="shared" si="29"/>
        <v>-257229.56000000006</v>
      </c>
      <c r="R784" s="93">
        <f t="shared" si="30"/>
        <v>666.69117862969006</v>
      </c>
    </row>
    <row r="785" spans="1:18" hidden="1" x14ac:dyDescent="0.55000000000000004">
      <c r="A785" s="99">
        <v>17</v>
      </c>
      <c r="B785" s="100" t="s">
        <v>59</v>
      </c>
      <c r="C785" s="100" t="s">
        <v>489</v>
      </c>
      <c r="D785" s="100" t="s">
        <v>122</v>
      </c>
      <c r="E785" s="100" t="s">
        <v>490</v>
      </c>
      <c r="F785" s="100" t="s">
        <v>178</v>
      </c>
      <c r="G785" s="100" t="s">
        <v>1180</v>
      </c>
      <c r="H785" s="101">
        <v>4515</v>
      </c>
      <c r="I785" s="99">
        <v>4</v>
      </c>
      <c r="J785" s="104">
        <f>สกลนคร!F106</f>
        <v>398110.54</v>
      </c>
      <c r="K785" s="103">
        <f>สกลนคร!AJ106</f>
        <v>456835.85</v>
      </c>
      <c r="L785" s="104">
        <f>สกลนคร!AK106</f>
        <v>4859807.88</v>
      </c>
      <c r="M785" s="104">
        <f>สกลนคร!AL106</f>
        <v>4911236.03</v>
      </c>
      <c r="N785" s="100"/>
      <c r="O785" s="100"/>
      <c r="P785" s="100"/>
      <c r="Q785" s="92">
        <f t="shared" si="29"/>
        <v>-51428.150000000373</v>
      </c>
      <c r="R785" s="93">
        <f t="shared" si="30"/>
        <v>1076.3694086378737</v>
      </c>
    </row>
    <row r="786" spans="1:18" hidden="1" x14ac:dyDescent="0.55000000000000004">
      <c r="A786" s="99">
        <v>18</v>
      </c>
      <c r="B786" s="100" t="s">
        <v>59</v>
      </c>
      <c r="C786" s="100" t="s">
        <v>489</v>
      </c>
      <c r="D786" s="100" t="s">
        <v>122</v>
      </c>
      <c r="E786" s="100" t="s">
        <v>490</v>
      </c>
      <c r="F786" s="100" t="s">
        <v>178</v>
      </c>
      <c r="G786" s="100" t="s">
        <v>1181</v>
      </c>
      <c r="H786" s="101">
        <v>2847</v>
      </c>
      <c r="I786" s="99">
        <v>2</v>
      </c>
      <c r="J786" s="104">
        <f>สกลนคร!F107</f>
        <v>307850.02</v>
      </c>
      <c r="K786" s="103">
        <f>สกลนคร!AJ107</f>
        <v>379814.14</v>
      </c>
      <c r="L786" s="104">
        <f>สกลนคร!AK107</f>
        <v>2784402.1100000003</v>
      </c>
      <c r="M786" s="104">
        <f>สกลนคร!AL107</f>
        <v>2813828.61</v>
      </c>
      <c r="N786" s="100"/>
      <c r="O786" s="100"/>
      <c r="P786" s="100"/>
      <c r="Q786" s="92">
        <f t="shared" si="29"/>
        <v>-29426.499999999534</v>
      </c>
      <c r="R786" s="93">
        <f t="shared" si="30"/>
        <v>978.01268352651925</v>
      </c>
    </row>
    <row r="787" spans="1:18" hidden="1" x14ac:dyDescent="0.55000000000000004">
      <c r="A787" s="99">
        <v>19</v>
      </c>
      <c r="B787" s="100" t="s">
        <v>59</v>
      </c>
      <c r="C787" s="100" t="s">
        <v>489</v>
      </c>
      <c r="D787" s="100" t="s">
        <v>122</v>
      </c>
      <c r="E787" s="100" t="s">
        <v>490</v>
      </c>
      <c r="F787" s="100" t="s">
        <v>178</v>
      </c>
      <c r="G787" s="100" t="s">
        <v>1182</v>
      </c>
      <c r="H787" s="101">
        <v>3128</v>
      </c>
      <c r="I787" s="99">
        <v>3</v>
      </c>
      <c r="J787" s="104">
        <f>สกลนคร!F108</f>
        <v>225397.91</v>
      </c>
      <c r="K787" s="103">
        <f>สกลนคร!AJ108</f>
        <v>340789.43</v>
      </c>
      <c r="L787" s="104">
        <f>สกลนคร!AK108</f>
        <v>3138468.9400000004</v>
      </c>
      <c r="M787" s="104">
        <f>สกลนคร!AL108</f>
        <v>3146224.6</v>
      </c>
      <c r="N787" s="100"/>
      <c r="O787" s="100"/>
      <c r="P787" s="100"/>
      <c r="Q787" s="92">
        <f t="shared" si="29"/>
        <v>-7755.6599999996834</v>
      </c>
      <c r="R787" s="93">
        <f t="shared" si="30"/>
        <v>1003.3468478260871</v>
      </c>
    </row>
    <row r="788" spans="1:18" s="111" customFormat="1" hidden="1" x14ac:dyDescent="0.55000000000000004">
      <c r="A788" s="105">
        <v>8</v>
      </c>
      <c r="B788" s="106" t="s">
        <v>59</v>
      </c>
      <c r="C788" s="106"/>
      <c r="D788" s="106"/>
      <c r="E788" s="106" t="s">
        <v>75</v>
      </c>
      <c r="F788" s="106"/>
      <c r="G788" s="106" t="s">
        <v>492</v>
      </c>
      <c r="H788" s="112">
        <f>SUM(H770:H787)</f>
        <v>77688</v>
      </c>
      <c r="I788" s="105"/>
      <c r="J788" s="108">
        <f>SUM(J769:J787)</f>
        <v>3437598.04</v>
      </c>
      <c r="K788" s="108">
        <f>SUM(K769:K787)</f>
        <v>4179635.4000000008</v>
      </c>
      <c r="L788" s="108">
        <f>SUM(L769:L787)</f>
        <v>54431530.770000003</v>
      </c>
      <c r="M788" s="108">
        <f>SUM(M769:M787)</f>
        <v>56424068.500000007</v>
      </c>
      <c r="N788" s="106">
        <v>18</v>
      </c>
      <c r="O788" s="106">
        <v>18</v>
      </c>
      <c r="P788" s="106">
        <f>N788-O788</f>
        <v>0</v>
      </c>
      <c r="Q788" s="109">
        <f t="shared" si="29"/>
        <v>-1992537.7300000042</v>
      </c>
      <c r="R788" s="110">
        <f>L788/H788</f>
        <v>700.64270891257343</v>
      </c>
    </row>
    <row r="789" spans="1:18" hidden="1" x14ac:dyDescent="0.55000000000000004">
      <c r="A789" s="99">
        <v>1</v>
      </c>
      <c r="B789" s="100" t="s">
        <v>59</v>
      </c>
      <c r="C789" s="100" t="s">
        <v>493</v>
      </c>
      <c r="D789" s="100" t="s">
        <v>127</v>
      </c>
      <c r="E789" s="100" t="s">
        <v>494</v>
      </c>
      <c r="F789" s="100" t="s">
        <v>208</v>
      </c>
      <c r="G789" s="100" t="s">
        <v>495</v>
      </c>
      <c r="H789" s="101"/>
      <c r="I789" s="99"/>
      <c r="J789" s="102"/>
      <c r="K789" s="103"/>
      <c r="L789" s="104"/>
      <c r="M789" s="104"/>
      <c r="N789" s="100"/>
      <c r="O789" s="100"/>
      <c r="P789" s="100"/>
    </row>
    <row r="790" spans="1:18" hidden="1" x14ac:dyDescent="0.55000000000000004">
      <c r="A790" s="99">
        <v>2</v>
      </c>
      <c r="B790" s="100" t="s">
        <v>59</v>
      </c>
      <c r="C790" s="100" t="s">
        <v>493</v>
      </c>
      <c r="D790" s="100" t="s">
        <v>127</v>
      </c>
      <c r="E790" s="100" t="s">
        <v>494</v>
      </c>
      <c r="F790" s="100" t="s">
        <v>178</v>
      </c>
      <c r="G790" s="100" t="s">
        <v>1183</v>
      </c>
      <c r="H790" s="101">
        <v>2701</v>
      </c>
      <c r="I790" s="99">
        <v>2</v>
      </c>
      <c r="J790" s="104">
        <f>สกลนคร!F109</f>
        <v>287009.58</v>
      </c>
      <c r="K790" s="103">
        <f>สกลนคร!AJ109</f>
        <v>299924.23000000004</v>
      </c>
      <c r="L790" s="104">
        <f>สกลนคร!AK109</f>
        <v>2385771.2199999997</v>
      </c>
      <c r="M790" s="104">
        <f>สกลนคร!AL109</f>
        <v>2494222.16</v>
      </c>
      <c r="N790" s="100"/>
      <c r="O790" s="100"/>
      <c r="P790" s="100"/>
      <c r="Q790" s="92">
        <f t="shared" si="29"/>
        <v>-108450.94000000041</v>
      </c>
      <c r="R790" s="93">
        <f t="shared" si="30"/>
        <v>883.29182524990733</v>
      </c>
    </row>
    <row r="791" spans="1:18" hidden="1" x14ac:dyDescent="0.55000000000000004">
      <c r="A791" s="99">
        <v>3</v>
      </c>
      <c r="B791" s="100" t="s">
        <v>59</v>
      </c>
      <c r="C791" s="100" t="s">
        <v>493</v>
      </c>
      <c r="D791" s="100" t="s">
        <v>127</v>
      </c>
      <c r="E791" s="100" t="s">
        <v>494</v>
      </c>
      <c r="F791" s="100" t="s">
        <v>178</v>
      </c>
      <c r="G791" s="100" t="s">
        <v>1184</v>
      </c>
      <c r="H791" s="101">
        <v>3810</v>
      </c>
      <c r="I791" s="99">
        <v>3</v>
      </c>
      <c r="J791" s="104">
        <f>สกลนคร!F110</f>
        <v>474057.67</v>
      </c>
      <c r="K791" s="103">
        <f>สกลนคร!AJ110</f>
        <v>500132.06</v>
      </c>
      <c r="L791" s="104">
        <f>สกลนคร!AK110</f>
        <v>3911260.4</v>
      </c>
      <c r="M791" s="104">
        <f>สกลนคร!AL110</f>
        <v>3274052.8699999996</v>
      </c>
      <c r="N791" s="100"/>
      <c r="O791" s="100"/>
      <c r="P791" s="100"/>
      <c r="Q791" s="92">
        <f t="shared" si="29"/>
        <v>637207.53000000026</v>
      </c>
      <c r="R791" s="93">
        <f t="shared" si="30"/>
        <v>1026.5775328083989</v>
      </c>
    </row>
    <row r="792" spans="1:18" hidden="1" x14ac:dyDescent="0.55000000000000004">
      <c r="A792" s="99">
        <v>4</v>
      </c>
      <c r="B792" s="100" t="s">
        <v>59</v>
      </c>
      <c r="C792" s="100" t="s">
        <v>493</v>
      </c>
      <c r="D792" s="100" t="s">
        <v>127</v>
      </c>
      <c r="E792" s="100" t="s">
        <v>494</v>
      </c>
      <c r="F792" s="100" t="s">
        <v>178</v>
      </c>
      <c r="G792" s="100" t="s">
        <v>1185</v>
      </c>
      <c r="H792" s="101">
        <v>4374</v>
      </c>
      <c r="I792" s="99">
        <v>3</v>
      </c>
      <c r="J792" s="104">
        <f>สกลนคร!F111</f>
        <v>282804.71999999997</v>
      </c>
      <c r="K792" s="103">
        <f>สกลนคร!AJ111</f>
        <v>319069.48999999993</v>
      </c>
      <c r="L792" s="104">
        <f>สกลนคร!AK111</f>
        <v>3496017.6399999997</v>
      </c>
      <c r="M792" s="104">
        <f>สกลนคร!AL111</f>
        <v>3610838.37</v>
      </c>
      <c r="N792" s="100"/>
      <c r="O792" s="100"/>
      <c r="P792" s="100"/>
      <c r="Q792" s="92">
        <f t="shared" si="29"/>
        <v>-114820.73000000045</v>
      </c>
      <c r="R792" s="93">
        <f t="shared" si="30"/>
        <v>799.27243712848644</v>
      </c>
    </row>
    <row r="793" spans="1:18" hidden="1" x14ac:dyDescent="0.55000000000000004">
      <c r="A793" s="99">
        <v>5</v>
      </c>
      <c r="B793" s="100" t="s">
        <v>59</v>
      </c>
      <c r="C793" s="100" t="s">
        <v>493</v>
      </c>
      <c r="D793" s="100" t="s">
        <v>127</v>
      </c>
      <c r="E793" s="100" t="s">
        <v>494</v>
      </c>
      <c r="F793" s="100" t="s">
        <v>178</v>
      </c>
      <c r="G793" s="100" t="s">
        <v>1186</v>
      </c>
      <c r="H793" s="101">
        <v>2034</v>
      </c>
      <c r="I793" s="99">
        <v>2</v>
      </c>
      <c r="J793" s="104">
        <f>สกลนคร!F112</f>
        <v>39498.11</v>
      </c>
      <c r="K793" s="103">
        <f>สกลนคร!AJ112</f>
        <v>69414.37</v>
      </c>
      <c r="L793" s="104">
        <f>สกลนคร!AK112</f>
        <v>2952967.13</v>
      </c>
      <c r="M793" s="104">
        <f>สกลนคร!AL112</f>
        <v>3062684.2</v>
      </c>
      <c r="N793" s="100"/>
      <c r="O793" s="100"/>
      <c r="P793" s="100"/>
      <c r="Q793" s="92">
        <f t="shared" si="29"/>
        <v>-109717.0700000003</v>
      </c>
      <c r="R793" s="93">
        <f t="shared" si="30"/>
        <v>1451.8029154375613</v>
      </c>
    </row>
    <row r="794" spans="1:18" hidden="1" x14ac:dyDescent="0.55000000000000004">
      <c r="A794" s="99">
        <v>6</v>
      </c>
      <c r="B794" s="100" t="s">
        <v>59</v>
      </c>
      <c r="C794" s="100" t="s">
        <v>493</v>
      </c>
      <c r="D794" s="100" t="s">
        <v>127</v>
      </c>
      <c r="E794" s="100" t="s">
        <v>494</v>
      </c>
      <c r="F794" s="100" t="s">
        <v>178</v>
      </c>
      <c r="G794" s="100" t="s">
        <v>1187</v>
      </c>
      <c r="H794" s="101">
        <v>4151</v>
      </c>
      <c r="I794" s="99">
        <v>3</v>
      </c>
      <c r="J794" s="104">
        <f>สกลนคร!F113</f>
        <v>193752.94</v>
      </c>
      <c r="K794" s="103">
        <f>สกลนคร!AJ113</f>
        <v>209630.28</v>
      </c>
      <c r="L794" s="104">
        <f>สกลนคร!AK113</f>
        <v>3497654.79</v>
      </c>
      <c r="M794" s="104">
        <f>สกลนคร!AL113</f>
        <v>3614422.58</v>
      </c>
      <c r="N794" s="100"/>
      <c r="O794" s="100"/>
      <c r="P794" s="100"/>
      <c r="Q794" s="92">
        <f t="shared" si="29"/>
        <v>-116767.79000000004</v>
      </c>
      <c r="R794" s="93">
        <f t="shared" si="30"/>
        <v>842.60534569983133</v>
      </c>
    </row>
    <row r="795" spans="1:18" hidden="1" x14ac:dyDescent="0.55000000000000004">
      <c r="A795" s="99">
        <v>7</v>
      </c>
      <c r="B795" s="100" t="s">
        <v>59</v>
      </c>
      <c r="C795" s="100" t="s">
        <v>493</v>
      </c>
      <c r="D795" s="100" t="s">
        <v>127</v>
      </c>
      <c r="E795" s="100" t="s">
        <v>494</v>
      </c>
      <c r="F795" s="100" t="s">
        <v>178</v>
      </c>
      <c r="G795" s="100" t="s">
        <v>1188</v>
      </c>
      <c r="H795" s="101">
        <v>2924</v>
      </c>
      <c r="I795" s="99">
        <v>2</v>
      </c>
      <c r="J795" s="104">
        <f>สกลนคร!F114</f>
        <v>249282.95</v>
      </c>
      <c r="K795" s="103">
        <f>สกลนคร!AJ114</f>
        <v>279836.69</v>
      </c>
      <c r="L795" s="104">
        <f>สกลนคร!AK114</f>
        <v>2293084.15</v>
      </c>
      <c r="M795" s="104">
        <f>สกลนคร!AL114</f>
        <v>2433161.9900000002</v>
      </c>
      <c r="N795" s="100"/>
      <c r="O795" s="100"/>
      <c r="P795" s="100"/>
      <c r="Q795" s="92">
        <f t="shared" si="29"/>
        <v>-140077.84000000032</v>
      </c>
      <c r="R795" s="93">
        <f t="shared" si="30"/>
        <v>784.22850547195617</v>
      </c>
    </row>
    <row r="796" spans="1:18" s="111" customFormat="1" hidden="1" x14ac:dyDescent="0.55000000000000004">
      <c r="A796" s="105">
        <v>9</v>
      </c>
      <c r="B796" s="106" t="s">
        <v>59</v>
      </c>
      <c r="C796" s="106"/>
      <c r="D796" s="106"/>
      <c r="E796" s="106" t="s">
        <v>75</v>
      </c>
      <c r="F796" s="106"/>
      <c r="G796" s="106" t="s">
        <v>496</v>
      </c>
      <c r="H796" s="112">
        <f>SUM(H790:H795)</f>
        <v>19994</v>
      </c>
      <c r="I796" s="105"/>
      <c r="J796" s="108">
        <f>SUM(J789:J795)</f>
        <v>1526405.97</v>
      </c>
      <c r="K796" s="108">
        <f>SUM(K789:K795)</f>
        <v>1678007.1199999999</v>
      </c>
      <c r="L796" s="108">
        <f>SUM(L789:L795)</f>
        <v>18536755.329999994</v>
      </c>
      <c r="M796" s="108">
        <f>SUM(M789:M795)</f>
        <v>18489382.169999998</v>
      </c>
      <c r="N796" s="106">
        <v>6</v>
      </c>
      <c r="O796" s="106">
        <v>6</v>
      </c>
      <c r="P796" s="106">
        <f>N796-O796</f>
        <v>0</v>
      </c>
      <c r="Q796" s="109">
        <f t="shared" si="29"/>
        <v>47373.159999996424</v>
      </c>
      <c r="R796" s="110">
        <f>L796/H796</f>
        <v>927.11590127038085</v>
      </c>
    </row>
    <row r="797" spans="1:18" hidden="1" x14ac:dyDescent="0.55000000000000004">
      <c r="A797" s="99">
        <v>1</v>
      </c>
      <c r="B797" s="100" t="s">
        <v>59</v>
      </c>
      <c r="C797" s="100" t="s">
        <v>497</v>
      </c>
      <c r="D797" s="100" t="s">
        <v>132</v>
      </c>
      <c r="E797" s="100" t="s">
        <v>498</v>
      </c>
      <c r="F797" s="100" t="s">
        <v>208</v>
      </c>
      <c r="G797" s="100" t="s">
        <v>499</v>
      </c>
      <c r="H797" s="101"/>
      <c r="I797" s="99"/>
      <c r="J797" s="102"/>
      <c r="K797" s="103"/>
      <c r="L797" s="104"/>
      <c r="M797" s="104"/>
      <c r="N797" s="100"/>
      <c r="O797" s="100"/>
      <c r="P797" s="100"/>
    </row>
    <row r="798" spans="1:18" hidden="1" x14ac:dyDescent="0.55000000000000004">
      <c r="A798" s="99">
        <v>2</v>
      </c>
      <c r="B798" s="100" t="s">
        <v>59</v>
      </c>
      <c r="C798" s="100" t="s">
        <v>497</v>
      </c>
      <c r="D798" s="100" t="s">
        <v>132</v>
      </c>
      <c r="E798" s="100" t="s">
        <v>498</v>
      </c>
      <c r="F798" s="100" t="s">
        <v>178</v>
      </c>
      <c r="G798" s="100" t="s">
        <v>1189</v>
      </c>
      <c r="H798" s="101">
        <v>4406</v>
      </c>
      <c r="I798" s="99">
        <v>3</v>
      </c>
      <c r="J798" s="104">
        <f>สกลนคร!F115</f>
        <v>459984.98</v>
      </c>
      <c r="K798" s="103">
        <f>สกลนคร!AJ115</f>
        <v>424278.58</v>
      </c>
      <c r="L798" s="104">
        <f>สกลนคร!AK115</f>
        <v>4093112.85</v>
      </c>
      <c r="M798" s="104">
        <f>สกลนคร!AL115</f>
        <v>4048000.3</v>
      </c>
      <c r="N798" s="100"/>
      <c r="O798" s="100"/>
      <c r="P798" s="100"/>
      <c r="Q798" s="92">
        <f t="shared" si="29"/>
        <v>45112.550000000279</v>
      </c>
      <c r="R798" s="93">
        <f t="shared" si="30"/>
        <v>928.98612119836594</v>
      </c>
    </row>
    <row r="799" spans="1:18" hidden="1" x14ac:dyDescent="0.55000000000000004">
      <c r="A799" s="99">
        <v>3</v>
      </c>
      <c r="B799" s="100" t="s">
        <v>59</v>
      </c>
      <c r="C799" s="100" t="s">
        <v>497</v>
      </c>
      <c r="D799" s="100" t="s">
        <v>132</v>
      </c>
      <c r="E799" s="100" t="s">
        <v>498</v>
      </c>
      <c r="F799" s="100" t="s">
        <v>178</v>
      </c>
      <c r="G799" s="100" t="s">
        <v>1190</v>
      </c>
      <c r="H799" s="101">
        <v>5269</v>
      </c>
      <c r="I799" s="99">
        <v>4</v>
      </c>
      <c r="J799" s="104">
        <f>สกลนคร!F116</f>
        <v>436806.53</v>
      </c>
      <c r="K799" s="103">
        <f>สกลนคร!AJ116</f>
        <v>462063.73000000004</v>
      </c>
      <c r="L799" s="104">
        <f>สกลนคร!AK116</f>
        <v>3629435.4099999997</v>
      </c>
      <c r="M799" s="104">
        <f>สกลนคร!AL116</f>
        <v>3862976.6300000004</v>
      </c>
      <c r="N799" s="100"/>
      <c r="O799" s="100"/>
      <c r="P799" s="100"/>
      <c r="Q799" s="92">
        <f t="shared" si="29"/>
        <v>-233541.22000000067</v>
      </c>
      <c r="R799" s="93">
        <f t="shared" si="30"/>
        <v>688.82812867716825</v>
      </c>
    </row>
    <row r="800" spans="1:18" hidden="1" x14ac:dyDescent="0.55000000000000004">
      <c r="A800" s="99">
        <v>4</v>
      </c>
      <c r="B800" s="100" t="s">
        <v>59</v>
      </c>
      <c r="C800" s="100" t="s">
        <v>497</v>
      </c>
      <c r="D800" s="100" t="s">
        <v>132</v>
      </c>
      <c r="E800" s="100" t="s">
        <v>498</v>
      </c>
      <c r="F800" s="100" t="s">
        <v>178</v>
      </c>
      <c r="G800" s="100" t="s">
        <v>1191</v>
      </c>
      <c r="H800" s="101">
        <v>5210</v>
      </c>
      <c r="I800" s="99">
        <v>4</v>
      </c>
      <c r="J800" s="104">
        <f>สกลนคร!F117</f>
        <v>545782.9</v>
      </c>
      <c r="K800" s="103">
        <f>สกลนคร!AJ117</f>
        <v>553883.73</v>
      </c>
      <c r="L800" s="104">
        <f>สกลนคร!AK117</f>
        <v>3675259.4299999997</v>
      </c>
      <c r="M800" s="104">
        <f>สกลนคร!AL117</f>
        <v>4177192.7</v>
      </c>
      <c r="N800" s="100"/>
      <c r="O800" s="100"/>
      <c r="P800" s="100"/>
      <c r="Q800" s="92">
        <f t="shared" si="29"/>
        <v>-501933.27000000048</v>
      </c>
      <c r="R800" s="93">
        <f t="shared" si="30"/>
        <v>705.42407485604599</v>
      </c>
    </row>
    <row r="801" spans="1:18" hidden="1" x14ac:dyDescent="0.55000000000000004">
      <c r="A801" s="99">
        <v>5</v>
      </c>
      <c r="B801" s="100" t="s">
        <v>59</v>
      </c>
      <c r="C801" s="100" t="s">
        <v>497</v>
      </c>
      <c r="D801" s="100" t="s">
        <v>132</v>
      </c>
      <c r="E801" s="100" t="s">
        <v>498</v>
      </c>
      <c r="F801" s="100" t="s">
        <v>178</v>
      </c>
      <c r="G801" s="100" t="s">
        <v>1192</v>
      </c>
      <c r="H801" s="101">
        <v>3196</v>
      </c>
      <c r="I801" s="99">
        <v>3</v>
      </c>
      <c r="J801" s="104">
        <f>สกลนคร!F118</f>
        <v>408195.15</v>
      </c>
      <c r="K801" s="103">
        <f>สกลนคร!AJ118</f>
        <v>424253.67000000004</v>
      </c>
      <c r="L801" s="104">
        <f>สกลนคร!AK118</f>
        <v>2695191.2199999997</v>
      </c>
      <c r="M801" s="104">
        <f>สกลนคร!AL118</f>
        <v>3045554.33</v>
      </c>
      <c r="N801" s="100"/>
      <c r="O801" s="100"/>
      <c r="P801" s="100"/>
      <c r="Q801" s="92">
        <f t="shared" si="29"/>
        <v>-350363.11000000034</v>
      </c>
      <c r="R801" s="93">
        <f t="shared" si="30"/>
        <v>843.30138297872327</v>
      </c>
    </row>
    <row r="802" spans="1:18" hidden="1" x14ac:dyDescent="0.55000000000000004">
      <c r="A802" s="99">
        <v>6</v>
      </c>
      <c r="B802" s="100" t="s">
        <v>59</v>
      </c>
      <c r="C802" s="100" t="s">
        <v>497</v>
      </c>
      <c r="D802" s="100" t="s">
        <v>132</v>
      </c>
      <c r="E802" s="100" t="s">
        <v>498</v>
      </c>
      <c r="F802" s="100" t="s">
        <v>178</v>
      </c>
      <c r="G802" s="100" t="s">
        <v>1193</v>
      </c>
      <c r="H802" s="101">
        <v>5548</v>
      </c>
      <c r="I802" s="99">
        <v>4</v>
      </c>
      <c r="J802" s="104">
        <f>สกลนคร!F119</f>
        <v>631165.93000000005</v>
      </c>
      <c r="K802" s="103">
        <f>สกลนคร!AJ119</f>
        <v>603950.34000000008</v>
      </c>
      <c r="L802" s="104">
        <f>สกลนคร!AK119</f>
        <v>3705188.14</v>
      </c>
      <c r="M802" s="104">
        <f>สกลนคร!AL119</f>
        <v>4308145.6399999997</v>
      </c>
      <c r="N802" s="100"/>
      <c r="O802" s="100"/>
      <c r="P802" s="100"/>
      <c r="Q802" s="92">
        <f t="shared" si="29"/>
        <v>-602957.49999999953</v>
      </c>
      <c r="R802" s="93">
        <f t="shared" si="30"/>
        <v>667.84213049747655</v>
      </c>
    </row>
    <row r="803" spans="1:18" hidden="1" x14ac:dyDescent="0.55000000000000004">
      <c r="A803" s="99">
        <v>7</v>
      </c>
      <c r="B803" s="100" t="s">
        <v>59</v>
      </c>
      <c r="C803" s="100" t="s">
        <v>497</v>
      </c>
      <c r="D803" s="100" t="s">
        <v>132</v>
      </c>
      <c r="E803" s="100" t="s">
        <v>498</v>
      </c>
      <c r="F803" s="100" t="s">
        <v>178</v>
      </c>
      <c r="G803" s="100" t="s">
        <v>1194</v>
      </c>
      <c r="H803" s="101">
        <v>4195</v>
      </c>
      <c r="I803" s="99">
        <v>3</v>
      </c>
      <c r="J803" s="104">
        <f>สกลนคร!F120</f>
        <v>641173.32999999996</v>
      </c>
      <c r="K803" s="103">
        <f>สกลนคร!AJ120</f>
        <v>624247.28999999992</v>
      </c>
      <c r="L803" s="104">
        <f>สกลนคร!AK120</f>
        <v>3492921.0100000002</v>
      </c>
      <c r="M803" s="104">
        <f>สกลนคร!AL120</f>
        <v>3981303.2299999995</v>
      </c>
      <c r="N803" s="100"/>
      <c r="O803" s="100"/>
      <c r="P803" s="100"/>
      <c r="Q803" s="92">
        <f t="shared" si="29"/>
        <v>-488382.21999999927</v>
      </c>
      <c r="R803" s="93">
        <f t="shared" si="30"/>
        <v>832.63909654350425</v>
      </c>
    </row>
    <row r="804" spans="1:18" hidden="1" x14ac:dyDescent="0.55000000000000004">
      <c r="A804" s="99">
        <v>8</v>
      </c>
      <c r="B804" s="100" t="s">
        <v>59</v>
      </c>
      <c r="C804" s="100" t="s">
        <v>497</v>
      </c>
      <c r="D804" s="100" t="s">
        <v>132</v>
      </c>
      <c r="E804" s="100" t="s">
        <v>498</v>
      </c>
      <c r="F804" s="100" t="s">
        <v>178</v>
      </c>
      <c r="G804" s="100" t="s">
        <v>1195</v>
      </c>
      <c r="H804" s="101">
        <v>6960</v>
      </c>
      <c r="I804" s="99">
        <v>5</v>
      </c>
      <c r="J804" s="104">
        <f>สกลนคร!F121</f>
        <v>521153.13</v>
      </c>
      <c r="K804" s="103">
        <f>สกลนคร!AJ121</f>
        <v>515559.9</v>
      </c>
      <c r="L804" s="104">
        <f>สกลนคร!AK121</f>
        <v>4538135.45</v>
      </c>
      <c r="M804" s="104">
        <f>สกลนคร!AL121</f>
        <v>4830115.43</v>
      </c>
      <c r="N804" s="100"/>
      <c r="O804" s="100"/>
      <c r="P804" s="100"/>
      <c r="Q804" s="92">
        <f t="shared" si="29"/>
        <v>-291979.97999999952</v>
      </c>
      <c r="R804" s="93">
        <f t="shared" si="30"/>
        <v>652.0309554597701</v>
      </c>
    </row>
    <row r="805" spans="1:18" hidden="1" x14ac:dyDescent="0.55000000000000004">
      <c r="A805" s="99">
        <v>9</v>
      </c>
      <c r="B805" s="100" t="s">
        <v>59</v>
      </c>
      <c r="C805" s="100" t="s">
        <v>497</v>
      </c>
      <c r="D805" s="100" t="s">
        <v>132</v>
      </c>
      <c r="E805" s="100" t="s">
        <v>498</v>
      </c>
      <c r="F805" s="100" t="s">
        <v>178</v>
      </c>
      <c r="G805" s="100" t="s">
        <v>1196</v>
      </c>
      <c r="H805" s="101">
        <v>4243</v>
      </c>
      <c r="I805" s="99">
        <v>3</v>
      </c>
      <c r="J805" s="104">
        <f>สกลนคร!F122</f>
        <v>386951.95</v>
      </c>
      <c r="K805" s="103">
        <f>สกลนคร!AJ122</f>
        <v>373877.95</v>
      </c>
      <c r="L805" s="104">
        <f>สกลนคร!AK122</f>
        <v>3534130.24</v>
      </c>
      <c r="M805" s="104">
        <f>สกลนคร!AL122</f>
        <v>3840974.7600000002</v>
      </c>
      <c r="N805" s="100"/>
      <c r="O805" s="100"/>
      <c r="P805" s="100"/>
      <c r="Q805" s="92">
        <f t="shared" si="29"/>
        <v>-306844.52</v>
      </c>
      <c r="R805" s="93">
        <f t="shared" si="30"/>
        <v>832.93194437897716</v>
      </c>
    </row>
    <row r="806" spans="1:18" hidden="1" x14ac:dyDescent="0.55000000000000004">
      <c r="A806" s="99">
        <v>10</v>
      </c>
      <c r="B806" s="100" t="s">
        <v>59</v>
      </c>
      <c r="C806" s="100" t="s">
        <v>497</v>
      </c>
      <c r="D806" s="100" t="s">
        <v>132</v>
      </c>
      <c r="E806" s="100" t="s">
        <v>498</v>
      </c>
      <c r="F806" s="100" t="s">
        <v>178</v>
      </c>
      <c r="G806" s="100" t="s">
        <v>1197</v>
      </c>
      <c r="H806" s="101">
        <v>2996</v>
      </c>
      <c r="I806" s="99">
        <v>2</v>
      </c>
      <c r="J806" s="104">
        <f>สกลนคร!F123</f>
        <v>417531.21</v>
      </c>
      <c r="K806" s="103">
        <f>สกลนคร!AJ123</f>
        <v>439728.08</v>
      </c>
      <c r="L806" s="104">
        <f>สกลนคร!AK123</f>
        <v>2614654.71</v>
      </c>
      <c r="M806" s="104">
        <f>สกลนคร!AL123</f>
        <v>2800012.23</v>
      </c>
      <c r="N806" s="100"/>
      <c r="O806" s="100"/>
      <c r="P806" s="100"/>
      <c r="Q806" s="92">
        <f t="shared" si="29"/>
        <v>-185357.52000000002</v>
      </c>
      <c r="R806" s="93">
        <f t="shared" si="30"/>
        <v>872.71519025367149</v>
      </c>
    </row>
    <row r="807" spans="1:18" hidden="1" x14ac:dyDescent="0.55000000000000004">
      <c r="A807" s="99">
        <v>11</v>
      </c>
      <c r="B807" s="100" t="s">
        <v>59</v>
      </c>
      <c r="C807" s="100" t="s">
        <v>497</v>
      </c>
      <c r="D807" s="100" t="s">
        <v>132</v>
      </c>
      <c r="E807" s="100" t="s">
        <v>498</v>
      </c>
      <c r="F807" s="100" t="s">
        <v>178</v>
      </c>
      <c r="G807" s="100" t="s">
        <v>1198</v>
      </c>
      <c r="H807" s="101">
        <v>3425</v>
      </c>
      <c r="I807" s="99">
        <v>3</v>
      </c>
      <c r="J807" s="104">
        <f>สกลนคร!F124</f>
        <v>526223.55000000005</v>
      </c>
      <c r="K807" s="103">
        <f>สกลนคร!AJ124</f>
        <v>521784.39</v>
      </c>
      <c r="L807" s="104">
        <f>สกลนคร!AK124</f>
        <v>3553868.91</v>
      </c>
      <c r="M807" s="104">
        <f>สกลนคร!AL124</f>
        <v>3186250.5500000003</v>
      </c>
      <c r="N807" s="100"/>
      <c r="O807" s="100"/>
      <c r="P807" s="100"/>
      <c r="Q807" s="92">
        <f t="shared" si="29"/>
        <v>367618.35999999987</v>
      </c>
      <c r="R807" s="93">
        <f t="shared" si="30"/>
        <v>1037.6259591240876</v>
      </c>
    </row>
    <row r="808" spans="1:18" s="111" customFormat="1" hidden="1" x14ac:dyDescent="0.55000000000000004">
      <c r="A808" s="105">
        <v>10</v>
      </c>
      <c r="B808" s="106" t="s">
        <v>59</v>
      </c>
      <c r="C808" s="106"/>
      <c r="D808" s="106"/>
      <c r="E808" s="106" t="s">
        <v>75</v>
      </c>
      <c r="F808" s="106"/>
      <c r="G808" s="106" t="s">
        <v>500</v>
      </c>
      <c r="H808" s="112">
        <f>SUM(H797:H807)</f>
        <v>45448</v>
      </c>
      <c r="I808" s="105"/>
      <c r="J808" s="108">
        <f>SUM(J797:J807)</f>
        <v>4974968.66</v>
      </c>
      <c r="K808" s="108">
        <f>SUM(K797:K807)</f>
        <v>4943627.6599999992</v>
      </c>
      <c r="L808" s="108">
        <f>SUM(L797:L807)</f>
        <v>35531897.370000005</v>
      </c>
      <c r="M808" s="108">
        <f>SUM(M797:M807)</f>
        <v>38080525.799999997</v>
      </c>
      <c r="N808" s="106">
        <v>10</v>
      </c>
      <c r="O808" s="106">
        <v>10</v>
      </c>
      <c r="P808" s="106">
        <f>N808-O808</f>
        <v>0</v>
      </c>
      <c r="Q808" s="109">
        <f t="shared" si="29"/>
        <v>-2548628.4299999923</v>
      </c>
      <c r="R808" s="110">
        <f>L808/H808</f>
        <v>781.81432340257004</v>
      </c>
    </row>
    <row r="809" spans="1:18" hidden="1" x14ac:dyDescent="0.55000000000000004">
      <c r="A809" s="99">
        <v>1</v>
      </c>
      <c r="B809" s="100" t="s">
        <v>59</v>
      </c>
      <c r="C809" s="100" t="s">
        <v>501</v>
      </c>
      <c r="D809" s="100" t="s">
        <v>136</v>
      </c>
      <c r="E809" s="100" t="s">
        <v>502</v>
      </c>
      <c r="F809" s="100" t="s">
        <v>208</v>
      </c>
      <c r="G809" s="100" t="s">
        <v>503</v>
      </c>
      <c r="H809" s="101"/>
      <c r="I809" s="99"/>
      <c r="J809" s="102"/>
      <c r="K809" s="103"/>
      <c r="L809" s="104"/>
      <c r="M809" s="104"/>
      <c r="N809" s="100"/>
      <c r="O809" s="100"/>
      <c r="P809" s="100"/>
    </row>
    <row r="810" spans="1:18" hidden="1" x14ac:dyDescent="0.55000000000000004">
      <c r="A810" s="99">
        <v>2</v>
      </c>
      <c r="B810" s="100" t="s">
        <v>59</v>
      </c>
      <c r="C810" s="100" t="s">
        <v>501</v>
      </c>
      <c r="D810" s="100" t="s">
        <v>136</v>
      </c>
      <c r="E810" s="100" t="s">
        <v>502</v>
      </c>
      <c r="F810" s="100" t="s">
        <v>178</v>
      </c>
      <c r="G810" s="100" t="s">
        <v>1199</v>
      </c>
      <c r="H810" s="101">
        <v>2268</v>
      </c>
      <c r="I810" s="99">
        <v>2</v>
      </c>
      <c r="J810" s="104">
        <f>สกลนคร!F125</f>
        <v>254359.65</v>
      </c>
      <c r="K810" s="103">
        <f>สกลนคร!AJ125</f>
        <v>325654.06</v>
      </c>
      <c r="L810" s="104">
        <f>สกลนคร!AK125</f>
        <v>2467583.0300000003</v>
      </c>
      <c r="M810" s="104">
        <f>สกลนคร!AL125</f>
        <v>2489932.7799999998</v>
      </c>
      <c r="N810" s="100"/>
      <c r="O810" s="100"/>
      <c r="P810" s="100"/>
      <c r="Q810" s="92">
        <f t="shared" si="29"/>
        <v>-22349.749999999534</v>
      </c>
      <c r="R810" s="93">
        <f t="shared" si="30"/>
        <v>1087.9995723104057</v>
      </c>
    </row>
    <row r="811" spans="1:18" hidden="1" x14ac:dyDescent="0.55000000000000004">
      <c r="A811" s="99">
        <v>3</v>
      </c>
      <c r="B811" s="100" t="s">
        <v>59</v>
      </c>
      <c r="C811" s="100" t="s">
        <v>501</v>
      </c>
      <c r="D811" s="100" t="s">
        <v>136</v>
      </c>
      <c r="E811" s="100" t="s">
        <v>502</v>
      </c>
      <c r="F811" s="100" t="s">
        <v>178</v>
      </c>
      <c r="G811" s="100" t="s">
        <v>1200</v>
      </c>
      <c r="H811" s="101">
        <v>6925</v>
      </c>
      <c r="I811" s="99">
        <v>5</v>
      </c>
      <c r="J811" s="104">
        <f>สกลนคร!F126</f>
        <v>168971.63</v>
      </c>
      <c r="K811" s="103">
        <f>สกลนคร!AJ126</f>
        <v>235862.49000000002</v>
      </c>
      <c r="L811" s="104">
        <f>สกลนคร!AK126</f>
        <v>5623460.79</v>
      </c>
      <c r="M811" s="104">
        <f>สกลนคร!AL126</f>
        <v>5570459.46</v>
      </c>
      <c r="N811" s="100"/>
      <c r="O811" s="100"/>
      <c r="P811" s="100"/>
      <c r="Q811" s="92">
        <f t="shared" si="29"/>
        <v>53001.330000000075</v>
      </c>
      <c r="R811" s="93">
        <f t="shared" si="30"/>
        <v>812.05209963898915</v>
      </c>
    </row>
    <row r="812" spans="1:18" hidden="1" x14ac:dyDescent="0.55000000000000004">
      <c r="A812" s="99">
        <v>4</v>
      </c>
      <c r="B812" s="100" t="s">
        <v>59</v>
      </c>
      <c r="C812" s="100" t="s">
        <v>501</v>
      </c>
      <c r="D812" s="100" t="s">
        <v>136</v>
      </c>
      <c r="E812" s="100" t="s">
        <v>502</v>
      </c>
      <c r="F812" s="100" t="s">
        <v>178</v>
      </c>
      <c r="G812" s="100" t="s">
        <v>1201</v>
      </c>
      <c r="H812" s="101">
        <v>2220</v>
      </c>
      <c r="I812" s="99">
        <v>2</v>
      </c>
      <c r="J812" s="104">
        <f>สกลนคร!F127</f>
        <v>224640.78</v>
      </c>
      <c r="K812" s="103">
        <f>สกลนคร!AJ127</f>
        <v>199706.25</v>
      </c>
      <c r="L812" s="104">
        <f>สกลนคร!AK127</f>
        <v>2502790.91</v>
      </c>
      <c r="M812" s="104">
        <f>สกลนคร!AL127</f>
        <v>2322915.3199999998</v>
      </c>
      <c r="N812" s="100"/>
      <c r="O812" s="100"/>
      <c r="P812" s="100"/>
      <c r="Q812" s="92">
        <f t="shared" si="29"/>
        <v>179875.59000000032</v>
      </c>
      <c r="R812" s="93">
        <f t="shared" si="30"/>
        <v>1127.3832927927929</v>
      </c>
    </row>
    <row r="813" spans="1:18" hidden="1" x14ac:dyDescent="0.55000000000000004">
      <c r="A813" s="99">
        <v>5</v>
      </c>
      <c r="B813" s="100" t="s">
        <v>59</v>
      </c>
      <c r="C813" s="100" t="s">
        <v>501</v>
      </c>
      <c r="D813" s="100" t="s">
        <v>136</v>
      </c>
      <c r="E813" s="100" t="s">
        <v>502</v>
      </c>
      <c r="F813" s="100" t="s">
        <v>178</v>
      </c>
      <c r="G813" s="100" t="s">
        <v>1202</v>
      </c>
      <c r="H813" s="101">
        <v>4522</v>
      </c>
      <c r="I813" s="99">
        <v>4</v>
      </c>
      <c r="J813" s="104">
        <f>สกลนคร!F128</f>
        <v>577105.06000000006</v>
      </c>
      <c r="K813" s="103">
        <f>สกลนคร!AJ128</f>
        <v>707536.27000000014</v>
      </c>
      <c r="L813" s="104">
        <f>สกลนคร!AK128</f>
        <v>4488112.7300000004</v>
      </c>
      <c r="M813" s="104">
        <f>สกลนคร!AL128</f>
        <v>4023234.64</v>
      </c>
      <c r="N813" s="100"/>
      <c r="O813" s="100"/>
      <c r="P813" s="100"/>
      <c r="Q813" s="92">
        <f t="shared" si="29"/>
        <v>464878.09000000032</v>
      </c>
      <c r="R813" s="93">
        <f t="shared" si="30"/>
        <v>992.50613224237077</v>
      </c>
    </row>
    <row r="814" spans="1:18" hidden="1" x14ac:dyDescent="0.55000000000000004">
      <c r="A814" s="99">
        <v>6</v>
      </c>
      <c r="B814" s="100" t="s">
        <v>59</v>
      </c>
      <c r="C814" s="100" t="s">
        <v>501</v>
      </c>
      <c r="D814" s="100" t="s">
        <v>136</v>
      </c>
      <c r="E814" s="100" t="s">
        <v>502</v>
      </c>
      <c r="F814" s="100" t="s">
        <v>178</v>
      </c>
      <c r="G814" s="100" t="s">
        <v>1203</v>
      </c>
      <c r="H814" s="101">
        <v>6374</v>
      </c>
      <c r="I814" s="99">
        <v>5</v>
      </c>
      <c r="J814" s="104">
        <f>สกลนคร!F129</f>
        <v>681206.56</v>
      </c>
      <c r="K814" s="103">
        <f>สกลนคร!AJ129</f>
        <v>672836.44000000006</v>
      </c>
      <c r="L814" s="104">
        <f>สกลนคร!AK129</f>
        <v>4113885.85</v>
      </c>
      <c r="M814" s="104">
        <f>สกลนคร!AL129</f>
        <v>4159114.28</v>
      </c>
      <c r="N814" s="100"/>
      <c r="O814" s="100"/>
      <c r="P814" s="100"/>
      <c r="Q814" s="92">
        <f t="shared" si="29"/>
        <v>-45228.429999999702</v>
      </c>
      <c r="R814" s="93">
        <f t="shared" si="30"/>
        <v>645.41666928145594</v>
      </c>
    </row>
    <row r="815" spans="1:18" hidden="1" x14ac:dyDescent="0.55000000000000004">
      <c r="A815" s="99">
        <v>7</v>
      </c>
      <c r="B815" s="100" t="s">
        <v>59</v>
      </c>
      <c r="C815" s="100" t="s">
        <v>501</v>
      </c>
      <c r="D815" s="100" t="s">
        <v>136</v>
      </c>
      <c r="E815" s="100" t="s">
        <v>502</v>
      </c>
      <c r="F815" s="100" t="s">
        <v>178</v>
      </c>
      <c r="G815" s="100" t="s">
        <v>1204</v>
      </c>
      <c r="H815" s="101">
        <v>1670</v>
      </c>
      <c r="I815" s="99">
        <v>2</v>
      </c>
      <c r="J815" s="104">
        <f>สกลนคร!F130</f>
        <v>105415.84</v>
      </c>
      <c r="K815" s="103">
        <f>สกลนคร!AJ130</f>
        <v>193413.19</v>
      </c>
      <c r="L815" s="104">
        <f>สกลนคร!AK130</f>
        <v>1841401.13</v>
      </c>
      <c r="M815" s="104">
        <f>สกลนคร!AL130</f>
        <v>1848598.52</v>
      </c>
      <c r="N815" s="100"/>
      <c r="O815" s="100"/>
      <c r="P815" s="100"/>
      <c r="Q815" s="92">
        <f t="shared" si="29"/>
        <v>-7197.3900000001304</v>
      </c>
      <c r="R815" s="93">
        <f t="shared" si="30"/>
        <v>1102.6354071856288</v>
      </c>
    </row>
    <row r="816" spans="1:18" hidden="1" x14ac:dyDescent="0.55000000000000004">
      <c r="A816" s="99">
        <v>8</v>
      </c>
      <c r="B816" s="100" t="s">
        <v>59</v>
      </c>
      <c r="C816" s="100" t="s">
        <v>501</v>
      </c>
      <c r="D816" s="100" t="s">
        <v>136</v>
      </c>
      <c r="E816" s="100" t="s">
        <v>502</v>
      </c>
      <c r="F816" s="100" t="s">
        <v>178</v>
      </c>
      <c r="G816" s="100" t="s">
        <v>1205</v>
      </c>
      <c r="H816" s="101">
        <v>1892</v>
      </c>
      <c r="I816" s="99">
        <v>2</v>
      </c>
      <c r="J816" s="104">
        <f>สกลนคร!F131</f>
        <v>222194.18</v>
      </c>
      <c r="K816" s="103">
        <f>สกลนคร!AJ131</f>
        <v>230344.13</v>
      </c>
      <c r="L816" s="104">
        <f>สกลนคร!AK131</f>
        <v>2266479.09</v>
      </c>
      <c r="M816" s="104">
        <f>สกลนคร!AL131</f>
        <v>2368828.9699999997</v>
      </c>
      <c r="N816" s="100"/>
      <c r="O816" s="100"/>
      <c r="P816" s="100"/>
      <c r="Q816" s="92">
        <f t="shared" si="29"/>
        <v>-102349.87999999989</v>
      </c>
      <c r="R816" s="93">
        <f t="shared" si="30"/>
        <v>1197.9276374207188</v>
      </c>
    </row>
    <row r="817" spans="1:18" hidden="1" x14ac:dyDescent="0.55000000000000004">
      <c r="A817" s="99">
        <v>9</v>
      </c>
      <c r="B817" s="100" t="s">
        <v>59</v>
      </c>
      <c r="C817" s="100" t="s">
        <v>501</v>
      </c>
      <c r="D817" s="100" t="s">
        <v>136</v>
      </c>
      <c r="E817" s="100" t="s">
        <v>502</v>
      </c>
      <c r="F817" s="100" t="s">
        <v>178</v>
      </c>
      <c r="G817" s="100" t="s">
        <v>1206</v>
      </c>
      <c r="H817" s="101">
        <v>4319</v>
      </c>
      <c r="I817" s="99">
        <v>3</v>
      </c>
      <c r="J817" s="104">
        <f>สกลนคร!F132</f>
        <v>399254.06</v>
      </c>
      <c r="K817" s="103">
        <f>สกลนคร!AJ132</f>
        <v>492993.20999999996</v>
      </c>
      <c r="L817" s="104">
        <f>สกลนคร!AK132</f>
        <v>3573038.06</v>
      </c>
      <c r="M817" s="104">
        <f>สกลนคร!AL132</f>
        <v>3280801.76</v>
      </c>
      <c r="N817" s="100"/>
      <c r="O817" s="100"/>
      <c r="P817" s="100"/>
      <c r="Q817" s="92">
        <f t="shared" si="29"/>
        <v>292236.30000000028</v>
      </c>
      <c r="R817" s="93">
        <f t="shared" si="30"/>
        <v>827.28364436212087</v>
      </c>
    </row>
    <row r="818" spans="1:18" hidden="1" x14ac:dyDescent="0.55000000000000004">
      <c r="A818" s="99">
        <v>10</v>
      </c>
      <c r="B818" s="100" t="s">
        <v>59</v>
      </c>
      <c r="C818" s="100" t="s">
        <v>501</v>
      </c>
      <c r="D818" s="100" t="s">
        <v>136</v>
      </c>
      <c r="E818" s="100" t="s">
        <v>502</v>
      </c>
      <c r="F818" s="100" t="s">
        <v>178</v>
      </c>
      <c r="G818" s="100" t="s">
        <v>1207</v>
      </c>
      <c r="H818" s="101">
        <v>5001</v>
      </c>
      <c r="I818" s="99">
        <v>4</v>
      </c>
      <c r="J818" s="104">
        <f>สกลนคร!F133</f>
        <v>598034.13</v>
      </c>
      <c r="K818" s="103">
        <f>สกลนคร!AJ133</f>
        <v>658011.64</v>
      </c>
      <c r="L818" s="104">
        <f>สกลนคร!AK133</f>
        <v>2981123</v>
      </c>
      <c r="M818" s="104">
        <f>สกลนคร!AL133</f>
        <v>3154046.4200000004</v>
      </c>
      <c r="N818" s="100"/>
      <c r="O818" s="100"/>
      <c r="P818" s="100"/>
      <c r="Q818" s="92">
        <f t="shared" si="29"/>
        <v>-172923.42000000039</v>
      </c>
      <c r="R818" s="93">
        <f t="shared" si="30"/>
        <v>596.10537892421519</v>
      </c>
    </row>
    <row r="819" spans="1:18" hidden="1" x14ac:dyDescent="0.55000000000000004">
      <c r="A819" s="99">
        <v>11</v>
      </c>
      <c r="B819" s="100" t="s">
        <v>59</v>
      </c>
      <c r="C819" s="100" t="s">
        <v>501</v>
      </c>
      <c r="D819" s="100" t="s">
        <v>136</v>
      </c>
      <c r="E819" s="100" t="s">
        <v>502</v>
      </c>
      <c r="F819" s="100" t="s">
        <v>178</v>
      </c>
      <c r="G819" s="100" t="s">
        <v>1208</v>
      </c>
      <c r="H819" s="101">
        <v>6425</v>
      </c>
      <c r="I819" s="99">
        <v>5</v>
      </c>
      <c r="J819" s="104">
        <f>สกลนคร!F134</f>
        <v>388964.87</v>
      </c>
      <c r="K819" s="103">
        <f>สกลนคร!AJ134</f>
        <v>400209.76</v>
      </c>
      <c r="L819" s="104">
        <f>สกลนคร!AK134</f>
        <v>4157841.88</v>
      </c>
      <c r="M819" s="104">
        <f>สกลนคร!AL134</f>
        <v>3929802.09</v>
      </c>
      <c r="N819" s="100"/>
      <c r="O819" s="100"/>
      <c r="P819" s="100"/>
      <c r="Q819" s="92">
        <f t="shared" si="29"/>
        <v>228039.79000000004</v>
      </c>
      <c r="R819" s="93">
        <f t="shared" si="30"/>
        <v>647.13492295719846</v>
      </c>
    </row>
    <row r="820" spans="1:18" hidden="1" x14ac:dyDescent="0.55000000000000004">
      <c r="A820" s="99">
        <v>12</v>
      </c>
      <c r="B820" s="100" t="s">
        <v>59</v>
      </c>
      <c r="C820" s="100" t="s">
        <v>501</v>
      </c>
      <c r="D820" s="100" t="s">
        <v>136</v>
      </c>
      <c r="E820" s="100" t="s">
        <v>502</v>
      </c>
      <c r="F820" s="100" t="s">
        <v>178</v>
      </c>
      <c r="G820" s="100" t="s">
        <v>1209</v>
      </c>
      <c r="H820" s="101">
        <v>844</v>
      </c>
      <c r="I820" s="99">
        <v>1</v>
      </c>
      <c r="J820" s="104">
        <f>สกลนคร!F135</f>
        <v>164470.59</v>
      </c>
      <c r="K820" s="103">
        <f>สกลนคร!AJ135</f>
        <v>180986.18</v>
      </c>
      <c r="L820" s="104">
        <f>สกลนคร!AK135</f>
        <v>1668723.42</v>
      </c>
      <c r="M820" s="104">
        <f>สกลนคร!AL135</f>
        <v>1744668.31</v>
      </c>
      <c r="N820" s="100"/>
      <c r="O820" s="100"/>
      <c r="P820" s="100"/>
      <c r="Q820" s="92">
        <f t="shared" si="29"/>
        <v>-75944.89000000013</v>
      </c>
      <c r="R820" s="93">
        <f t="shared" si="30"/>
        <v>1977.1604502369667</v>
      </c>
    </row>
    <row r="821" spans="1:18" s="111" customFormat="1" hidden="1" x14ac:dyDescent="0.55000000000000004">
      <c r="A821" s="105">
        <v>11</v>
      </c>
      <c r="B821" s="106" t="s">
        <v>59</v>
      </c>
      <c r="C821" s="106"/>
      <c r="D821" s="106"/>
      <c r="E821" s="106" t="s">
        <v>75</v>
      </c>
      <c r="F821" s="106"/>
      <c r="G821" s="106" t="s">
        <v>504</v>
      </c>
      <c r="H821" s="112">
        <f>SUM(H809:H820)</f>
        <v>42460</v>
      </c>
      <c r="I821" s="105"/>
      <c r="J821" s="108">
        <f>SUM(J809:J820)</f>
        <v>3784617.35</v>
      </c>
      <c r="K821" s="108">
        <f>SUM(K809:K820)</f>
        <v>4297553.62</v>
      </c>
      <c r="L821" s="108">
        <f>SUM(L809:L820)</f>
        <v>35684439.890000001</v>
      </c>
      <c r="M821" s="108">
        <f>SUM(M809:M820)</f>
        <v>34892402.549999997</v>
      </c>
      <c r="N821" s="106">
        <v>11</v>
      </c>
      <c r="O821" s="106">
        <v>11</v>
      </c>
      <c r="P821" s="106">
        <f>N821-O821</f>
        <v>0</v>
      </c>
      <c r="Q821" s="109">
        <f t="shared" si="29"/>
        <v>792037.34000000358</v>
      </c>
      <c r="R821" s="110">
        <f>L821/H821</f>
        <v>840.42486787564769</v>
      </c>
    </row>
    <row r="822" spans="1:18" hidden="1" x14ac:dyDescent="0.55000000000000004">
      <c r="A822" s="99">
        <v>1</v>
      </c>
      <c r="B822" s="100" t="s">
        <v>59</v>
      </c>
      <c r="C822" s="100" t="s">
        <v>505</v>
      </c>
      <c r="D822" s="100" t="s">
        <v>152</v>
      </c>
      <c r="E822" s="100" t="s">
        <v>506</v>
      </c>
      <c r="F822" s="100" t="s">
        <v>208</v>
      </c>
      <c r="G822" s="100" t="s">
        <v>507</v>
      </c>
      <c r="H822" s="101"/>
      <c r="I822" s="99"/>
      <c r="J822" s="102"/>
      <c r="K822" s="103"/>
      <c r="L822" s="104"/>
      <c r="M822" s="104"/>
      <c r="N822" s="100"/>
      <c r="O822" s="100"/>
      <c r="P822" s="100"/>
    </row>
    <row r="823" spans="1:18" hidden="1" x14ac:dyDescent="0.55000000000000004">
      <c r="A823" s="99">
        <v>2</v>
      </c>
      <c r="B823" s="100" t="s">
        <v>59</v>
      </c>
      <c r="C823" s="100" t="s">
        <v>505</v>
      </c>
      <c r="D823" s="100" t="s">
        <v>152</v>
      </c>
      <c r="E823" s="100" t="s">
        <v>506</v>
      </c>
      <c r="F823" s="100" t="s">
        <v>178</v>
      </c>
      <c r="G823" s="100" t="s">
        <v>1210</v>
      </c>
      <c r="H823" s="101">
        <v>8316</v>
      </c>
      <c r="I823" s="99">
        <v>5</v>
      </c>
      <c r="J823" s="104">
        <f>สกลนคร!F136</f>
        <v>809164.26</v>
      </c>
      <c r="K823" s="103">
        <f>สกลนคร!AJ136</f>
        <v>914099.2300000001</v>
      </c>
      <c r="L823" s="104">
        <f>สกลนคร!AK136</f>
        <v>6268912.5099999998</v>
      </c>
      <c r="M823" s="104">
        <f>สกลนคร!AL136</f>
        <v>7589261.21</v>
      </c>
      <c r="N823" s="100"/>
      <c r="O823" s="100"/>
      <c r="P823" s="100"/>
      <c r="Q823" s="92">
        <f t="shared" si="29"/>
        <v>-1320348.7000000002</v>
      </c>
      <c r="R823" s="93">
        <f t="shared" si="30"/>
        <v>753.83748316498315</v>
      </c>
    </row>
    <row r="824" spans="1:18" hidden="1" x14ac:dyDescent="0.55000000000000004">
      <c r="A824" s="99">
        <v>3</v>
      </c>
      <c r="B824" s="100" t="s">
        <v>59</v>
      </c>
      <c r="C824" s="100" t="s">
        <v>505</v>
      </c>
      <c r="D824" s="100" t="s">
        <v>152</v>
      </c>
      <c r="E824" s="100" t="s">
        <v>506</v>
      </c>
      <c r="F824" s="100" t="s">
        <v>178</v>
      </c>
      <c r="G824" s="100" t="s">
        <v>1211</v>
      </c>
      <c r="H824" s="101">
        <v>4905</v>
      </c>
      <c r="I824" s="99">
        <v>4</v>
      </c>
      <c r="J824" s="104">
        <f>สกลนคร!F137</f>
        <v>269970.58</v>
      </c>
      <c r="K824" s="103">
        <f>สกลนคร!AJ137</f>
        <v>320912.28000000003</v>
      </c>
      <c r="L824" s="104">
        <f>สกลนคร!AK137</f>
        <v>3319201.87</v>
      </c>
      <c r="M824" s="104">
        <f>สกลนคร!AL137</f>
        <v>4530629.49</v>
      </c>
      <c r="N824" s="100"/>
      <c r="O824" s="100"/>
      <c r="P824" s="100"/>
      <c r="Q824" s="92">
        <f t="shared" si="29"/>
        <v>-1211427.6200000001</v>
      </c>
      <c r="R824" s="93">
        <f t="shared" si="30"/>
        <v>676.69762895005101</v>
      </c>
    </row>
    <row r="825" spans="1:18" hidden="1" x14ac:dyDescent="0.55000000000000004">
      <c r="A825" s="99">
        <v>4</v>
      </c>
      <c r="B825" s="100" t="s">
        <v>59</v>
      </c>
      <c r="C825" s="100" t="s">
        <v>505</v>
      </c>
      <c r="D825" s="100" t="s">
        <v>152</v>
      </c>
      <c r="E825" s="100" t="s">
        <v>506</v>
      </c>
      <c r="F825" s="100" t="s">
        <v>178</v>
      </c>
      <c r="G825" s="100" t="s">
        <v>1212</v>
      </c>
      <c r="H825" s="101">
        <v>4320</v>
      </c>
      <c r="I825" s="99">
        <v>3</v>
      </c>
      <c r="J825" s="104">
        <f>สกลนคร!F138</f>
        <v>304909.53999999998</v>
      </c>
      <c r="K825" s="103">
        <f>สกลนคร!AJ138</f>
        <v>388487.92</v>
      </c>
      <c r="L825" s="104">
        <f>สกลนคร!AK138</f>
        <v>4057061.88</v>
      </c>
      <c r="M825" s="104">
        <f>สกลนคร!AL138</f>
        <v>4025078.6300000004</v>
      </c>
      <c r="N825" s="100"/>
      <c r="O825" s="100"/>
      <c r="P825" s="100"/>
      <c r="Q825" s="92">
        <f t="shared" si="29"/>
        <v>31983.249999999534</v>
      </c>
      <c r="R825" s="93">
        <f t="shared" si="30"/>
        <v>939.13469444444445</v>
      </c>
    </row>
    <row r="826" spans="1:18" hidden="1" x14ac:dyDescent="0.55000000000000004">
      <c r="A826" s="99">
        <v>5</v>
      </c>
      <c r="B826" s="100" t="s">
        <v>59</v>
      </c>
      <c r="C826" s="100" t="s">
        <v>505</v>
      </c>
      <c r="D826" s="100" t="s">
        <v>152</v>
      </c>
      <c r="E826" s="100" t="s">
        <v>506</v>
      </c>
      <c r="F826" s="100" t="s">
        <v>178</v>
      </c>
      <c r="G826" s="100" t="s">
        <v>1213</v>
      </c>
      <c r="H826" s="101">
        <v>4626</v>
      </c>
      <c r="I826" s="99">
        <v>4</v>
      </c>
      <c r="J826" s="104">
        <f>สกลนคร!F139</f>
        <v>644718.16</v>
      </c>
      <c r="K826" s="103">
        <f>สกลนคร!AJ139</f>
        <v>742634.94000000006</v>
      </c>
      <c r="L826" s="104">
        <f>สกลนคร!AK139</f>
        <v>3848514.52</v>
      </c>
      <c r="M826" s="104">
        <f>สกลนคร!AL139</f>
        <v>4824474.72</v>
      </c>
      <c r="N826" s="100"/>
      <c r="O826" s="100"/>
      <c r="P826" s="100"/>
      <c r="Q826" s="92">
        <f t="shared" si="29"/>
        <v>-975960.19999999972</v>
      </c>
      <c r="R826" s="93">
        <f t="shared" si="30"/>
        <v>831.93137051448332</v>
      </c>
    </row>
    <row r="827" spans="1:18" hidden="1" x14ac:dyDescent="0.55000000000000004">
      <c r="A827" s="99">
        <v>6</v>
      </c>
      <c r="B827" s="100" t="s">
        <v>59</v>
      </c>
      <c r="C827" s="100" t="s">
        <v>505</v>
      </c>
      <c r="D827" s="100" t="s">
        <v>152</v>
      </c>
      <c r="E827" s="100" t="s">
        <v>506</v>
      </c>
      <c r="F827" s="100" t="s">
        <v>178</v>
      </c>
      <c r="G827" s="100" t="s">
        <v>1214</v>
      </c>
      <c r="H827" s="101">
        <v>5198</v>
      </c>
      <c r="I827" s="99">
        <v>4</v>
      </c>
      <c r="J827" s="104">
        <f>สกลนคร!F140</f>
        <v>165879.15</v>
      </c>
      <c r="K827" s="103">
        <f>สกลนคร!AJ140</f>
        <v>215535.18000000005</v>
      </c>
      <c r="L827" s="104">
        <f>สกลนคร!AK140</f>
        <v>3420819.02</v>
      </c>
      <c r="M827" s="104">
        <f>สกลนคร!AL140</f>
        <v>3597001.75</v>
      </c>
      <c r="N827" s="100"/>
      <c r="O827" s="100"/>
      <c r="P827" s="100"/>
      <c r="Q827" s="92">
        <f t="shared" si="29"/>
        <v>-176182.72999999998</v>
      </c>
      <c r="R827" s="93">
        <f t="shared" si="30"/>
        <v>658.10292804924973</v>
      </c>
    </row>
    <row r="828" spans="1:18" hidden="1" x14ac:dyDescent="0.55000000000000004">
      <c r="A828" s="99">
        <v>7</v>
      </c>
      <c r="B828" s="100" t="s">
        <v>59</v>
      </c>
      <c r="C828" s="100" t="s">
        <v>505</v>
      </c>
      <c r="D828" s="100" t="s">
        <v>152</v>
      </c>
      <c r="E828" s="100" t="s">
        <v>506</v>
      </c>
      <c r="F828" s="100" t="s">
        <v>178</v>
      </c>
      <c r="G828" s="100" t="s">
        <v>1215</v>
      </c>
      <c r="H828" s="101">
        <v>3390</v>
      </c>
      <c r="I828" s="99">
        <v>3</v>
      </c>
      <c r="J828" s="104">
        <f>สกลนคร!F141</f>
        <v>122760.46</v>
      </c>
      <c r="K828" s="103">
        <f>สกลนคร!AJ141</f>
        <v>196730.5</v>
      </c>
      <c r="L828" s="104">
        <f>สกลนคร!AK141</f>
        <v>3172021.4</v>
      </c>
      <c r="M828" s="104">
        <f>สกลนคร!AL141</f>
        <v>3260581.1799999997</v>
      </c>
      <c r="N828" s="100"/>
      <c r="O828" s="100"/>
      <c r="P828" s="100"/>
      <c r="Q828" s="92">
        <f t="shared" si="29"/>
        <v>-88559.779999999795</v>
      </c>
      <c r="R828" s="93">
        <f t="shared" si="30"/>
        <v>935.69952802359876</v>
      </c>
    </row>
    <row r="829" spans="1:18" hidden="1" x14ac:dyDescent="0.55000000000000004">
      <c r="A829" s="99">
        <v>8</v>
      </c>
      <c r="B829" s="100" t="s">
        <v>59</v>
      </c>
      <c r="C829" s="100" t="s">
        <v>505</v>
      </c>
      <c r="D829" s="100" t="s">
        <v>152</v>
      </c>
      <c r="E829" s="100" t="s">
        <v>506</v>
      </c>
      <c r="F829" s="100" t="s">
        <v>178</v>
      </c>
      <c r="G829" s="100" t="s">
        <v>1216</v>
      </c>
      <c r="H829" s="101">
        <v>6479</v>
      </c>
      <c r="I829" s="99">
        <v>5</v>
      </c>
      <c r="J829" s="104">
        <f>สกลนคร!F142</f>
        <v>418153.33</v>
      </c>
      <c r="K829" s="103">
        <f>สกลนคร!AJ142</f>
        <v>512565.38</v>
      </c>
      <c r="L829" s="104">
        <f>สกลนคร!AK142</f>
        <v>3566408.29</v>
      </c>
      <c r="M829" s="104">
        <f>สกลนคร!AL142</f>
        <v>3689584.96</v>
      </c>
      <c r="N829" s="100"/>
      <c r="O829" s="100"/>
      <c r="P829" s="100"/>
      <c r="Q829" s="92">
        <f t="shared" si="29"/>
        <v>-123176.66999999993</v>
      </c>
      <c r="R829" s="93">
        <f t="shared" si="30"/>
        <v>550.45659669702115</v>
      </c>
    </row>
    <row r="830" spans="1:18" hidden="1" x14ac:dyDescent="0.55000000000000004">
      <c r="A830" s="99">
        <v>9</v>
      </c>
      <c r="B830" s="100" t="s">
        <v>59</v>
      </c>
      <c r="C830" s="100" t="s">
        <v>505</v>
      </c>
      <c r="D830" s="100" t="s">
        <v>152</v>
      </c>
      <c r="E830" s="100" t="s">
        <v>506</v>
      </c>
      <c r="F830" s="100" t="s">
        <v>178</v>
      </c>
      <c r="G830" s="100" t="s">
        <v>1217</v>
      </c>
      <c r="H830" s="101">
        <v>4187</v>
      </c>
      <c r="I830" s="99">
        <v>3</v>
      </c>
      <c r="J830" s="104">
        <f>สกลนคร!F143</f>
        <v>297825.90000000002</v>
      </c>
      <c r="K830" s="103">
        <f>สกลนคร!AJ143</f>
        <v>346715.00000000006</v>
      </c>
      <c r="L830" s="104">
        <f>สกลนคร!AK143</f>
        <v>3601335.91</v>
      </c>
      <c r="M830" s="104">
        <f>สกลนคร!AL143</f>
        <v>3753281.99</v>
      </c>
      <c r="N830" s="100"/>
      <c r="O830" s="100"/>
      <c r="P830" s="100"/>
      <c r="Q830" s="92">
        <f t="shared" si="29"/>
        <v>-151946.08000000007</v>
      </c>
      <c r="R830" s="93">
        <f t="shared" si="30"/>
        <v>860.12321710054937</v>
      </c>
    </row>
    <row r="831" spans="1:18" hidden="1" x14ac:dyDescent="0.55000000000000004">
      <c r="A831" s="99">
        <v>10</v>
      </c>
      <c r="B831" s="100" t="s">
        <v>59</v>
      </c>
      <c r="C831" s="100" t="s">
        <v>505</v>
      </c>
      <c r="D831" s="100" t="s">
        <v>152</v>
      </c>
      <c r="E831" s="100" t="s">
        <v>506</v>
      </c>
      <c r="F831" s="100" t="s">
        <v>178</v>
      </c>
      <c r="G831" s="100" t="s">
        <v>1218</v>
      </c>
      <c r="H831" s="101">
        <v>3100</v>
      </c>
      <c r="I831" s="99">
        <v>3</v>
      </c>
      <c r="J831" s="104">
        <f>สกลนคร!F144</f>
        <v>219441.64</v>
      </c>
      <c r="K831" s="103">
        <f>สกลนคร!AJ144</f>
        <v>147054.86000000002</v>
      </c>
      <c r="L831" s="104">
        <f>สกลนคร!AK144</f>
        <v>2932377.85</v>
      </c>
      <c r="M831" s="104">
        <f>สกลนคร!AL144</f>
        <v>3159973.31</v>
      </c>
      <c r="N831" s="100"/>
      <c r="O831" s="100"/>
      <c r="P831" s="100"/>
      <c r="Q831" s="92">
        <f t="shared" si="29"/>
        <v>-227595.45999999996</v>
      </c>
      <c r="R831" s="93">
        <f t="shared" si="30"/>
        <v>945.9283387096774</v>
      </c>
    </row>
    <row r="832" spans="1:18" hidden="1" x14ac:dyDescent="0.55000000000000004">
      <c r="A832" s="99">
        <v>11</v>
      </c>
      <c r="B832" s="100" t="s">
        <v>59</v>
      </c>
      <c r="C832" s="100" t="s">
        <v>505</v>
      </c>
      <c r="D832" s="100" t="s">
        <v>152</v>
      </c>
      <c r="E832" s="100" t="s">
        <v>506</v>
      </c>
      <c r="F832" s="100" t="s">
        <v>178</v>
      </c>
      <c r="G832" s="100" t="s">
        <v>1219</v>
      </c>
      <c r="H832" s="101">
        <v>4991</v>
      </c>
      <c r="I832" s="99">
        <v>4</v>
      </c>
      <c r="J832" s="104">
        <f>สกลนคร!F145</f>
        <v>454935.77</v>
      </c>
      <c r="K832" s="103">
        <f>สกลนคร!AJ145</f>
        <v>588240.17000000004</v>
      </c>
      <c r="L832" s="104">
        <f>สกลนคร!AK145</f>
        <v>5049352.51</v>
      </c>
      <c r="M832" s="104">
        <f>สกลนคร!AL145</f>
        <v>4737289.37</v>
      </c>
      <c r="N832" s="100"/>
      <c r="O832" s="100"/>
      <c r="P832" s="100"/>
      <c r="Q832" s="92">
        <f t="shared" si="29"/>
        <v>312063.13999999966</v>
      </c>
      <c r="R832" s="93">
        <f t="shared" si="30"/>
        <v>1011.6915467842115</v>
      </c>
    </row>
    <row r="833" spans="1:18" hidden="1" x14ac:dyDescent="0.55000000000000004">
      <c r="A833" s="99">
        <v>12</v>
      </c>
      <c r="B833" s="100" t="s">
        <v>59</v>
      </c>
      <c r="C833" s="100" t="s">
        <v>505</v>
      </c>
      <c r="D833" s="100" t="s">
        <v>152</v>
      </c>
      <c r="E833" s="100" t="s">
        <v>506</v>
      </c>
      <c r="F833" s="100" t="s">
        <v>178</v>
      </c>
      <c r="G833" s="100" t="s">
        <v>1220</v>
      </c>
      <c r="H833" s="101">
        <v>4769</v>
      </c>
      <c r="I833" s="99">
        <v>4</v>
      </c>
      <c r="J833" s="104">
        <f>สกลนคร!F146</f>
        <v>458835.13</v>
      </c>
      <c r="K833" s="103">
        <f>สกลนคร!AJ146</f>
        <v>603022.22</v>
      </c>
      <c r="L833" s="104">
        <f>สกลนคร!AK146</f>
        <v>4873971.28</v>
      </c>
      <c r="M833" s="104">
        <f>สกลนคร!AL146</f>
        <v>4710019.87</v>
      </c>
      <c r="N833" s="100"/>
      <c r="O833" s="100"/>
      <c r="P833" s="100"/>
      <c r="Q833" s="92">
        <f t="shared" si="29"/>
        <v>163951.41000000015</v>
      </c>
      <c r="R833" s="93">
        <f t="shared" si="30"/>
        <v>1022.0111721534913</v>
      </c>
    </row>
    <row r="834" spans="1:18" hidden="1" x14ac:dyDescent="0.55000000000000004">
      <c r="A834" s="99">
        <v>13</v>
      </c>
      <c r="B834" s="100" t="s">
        <v>59</v>
      </c>
      <c r="C834" s="100" t="s">
        <v>505</v>
      </c>
      <c r="D834" s="100" t="s">
        <v>152</v>
      </c>
      <c r="E834" s="100" t="s">
        <v>506</v>
      </c>
      <c r="F834" s="100" t="s">
        <v>178</v>
      </c>
      <c r="G834" s="100" t="s">
        <v>1221</v>
      </c>
      <c r="H834" s="101">
        <v>6957</v>
      </c>
      <c r="I834" s="99">
        <v>5</v>
      </c>
      <c r="J834" s="104">
        <f>สกลนคร!F147</f>
        <v>852076.52</v>
      </c>
      <c r="K834" s="103">
        <f>สกลนคร!AJ147</f>
        <v>967930.89000000013</v>
      </c>
      <c r="L834" s="104">
        <f>สกลนคร!AK147</f>
        <v>5512163.4199999999</v>
      </c>
      <c r="M834" s="104">
        <f>สกลนคร!AL147</f>
        <v>4982692.34</v>
      </c>
      <c r="N834" s="100"/>
      <c r="O834" s="100"/>
      <c r="P834" s="100"/>
      <c r="Q834" s="92">
        <f t="shared" si="29"/>
        <v>529471.08000000007</v>
      </c>
      <c r="R834" s="93">
        <f t="shared" si="30"/>
        <v>792.31901969239618</v>
      </c>
    </row>
    <row r="835" spans="1:18" hidden="1" x14ac:dyDescent="0.55000000000000004">
      <c r="A835" s="99">
        <v>14</v>
      </c>
      <c r="B835" s="100" t="s">
        <v>59</v>
      </c>
      <c r="C835" s="100" t="s">
        <v>505</v>
      </c>
      <c r="D835" s="100" t="s">
        <v>152</v>
      </c>
      <c r="E835" s="100" t="s">
        <v>506</v>
      </c>
      <c r="F835" s="100" t="s">
        <v>178</v>
      </c>
      <c r="G835" s="100" t="s">
        <v>1222</v>
      </c>
      <c r="H835" s="101">
        <v>5065</v>
      </c>
      <c r="I835" s="99">
        <v>4</v>
      </c>
      <c r="J835" s="104">
        <f>สกลนคร!F148</f>
        <v>476167.62</v>
      </c>
      <c r="K835" s="103">
        <f>สกลนคร!AJ148</f>
        <v>553319.03</v>
      </c>
      <c r="L835" s="104">
        <f>สกลนคร!AK148</f>
        <v>3420992.72</v>
      </c>
      <c r="M835" s="104">
        <f>สกลนคร!AL148</f>
        <v>4934994.51</v>
      </c>
      <c r="N835" s="100"/>
      <c r="O835" s="100"/>
      <c r="P835" s="100"/>
      <c r="Q835" s="92">
        <f t="shared" si="29"/>
        <v>-1514001.7899999996</v>
      </c>
      <c r="R835" s="93">
        <f t="shared" si="30"/>
        <v>675.41810858835152</v>
      </c>
    </row>
    <row r="836" spans="1:18" hidden="1" x14ac:dyDescent="0.55000000000000004">
      <c r="A836" s="99">
        <v>15</v>
      </c>
      <c r="B836" s="100" t="s">
        <v>59</v>
      </c>
      <c r="C836" s="100" t="s">
        <v>505</v>
      </c>
      <c r="D836" s="100" t="s">
        <v>152</v>
      </c>
      <c r="E836" s="100" t="s">
        <v>506</v>
      </c>
      <c r="F836" s="100" t="s">
        <v>178</v>
      </c>
      <c r="G836" s="100" t="s">
        <v>1223</v>
      </c>
      <c r="H836" s="101">
        <v>2312</v>
      </c>
      <c r="I836" s="99">
        <v>2</v>
      </c>
      <c r="J836" s="104">
        <f>สกลนคร!F149</f>
        <v>194797.82</v>
      </c>
      <c r="K836" s="103">
        <f>สกลนคร!AJ149</f>
        <v>224905.11</v>
      </c>
      <c r="L836" s="104">
        <f>สกลนคร!AK149</f>
        <v>2426392.3600000003</v>
      </c>
      <c r="M836" s="104">
        <f>สกลนคร!AL149</f>
        <v>2491165.14</v>
      </c>
      <c r="N836" s="100"/>
      <c r="O836" s="100"/>
      <c r="P836" s="100"/>
      <c r="Q836" s="92">
        <f t="shared" si="29"/>
        <v>-64772.779999999795</v>
      </c>
      <c r="R836" s="93">
        <f t="shared" si="30"/>
        <v>1049.4776643598618</v>
      </c>
    </row>
    <row r="837" spans="1:18" hidden="1" x14ac:dyDescent="0.55000000000000004">
      <c r="A837" s="99">
        <v>16</v>
      </c>
      <c r="B837" s="100" t="s">
        <v>59</v>
      </c>
      <c r="C837" s="100" t="s">
        <v>505</v>
      </c>
      <c r="D837" s="100" t="s">
        <v>152</v>
      </c>
      <c r="E837" s="100" t="s">
        <v>506</v>
      </c>
      <c r="F837" s="100" t="s">
        <v>178</v>
      </c>
      <c r="G837" s="100" t="s">
        <v>1224</v>
      </c>
      <c r="H837" s="101">
        <v>1928</v>
      </c>
      <c r="I837" s="99">
        <v>2</v>
      </c>
      <c r="J837" s="104">
        <f>สกลนคร!F150</f>
        <v>296565.90000000002</v>
      </c>
      <c r="K837" s="103">
        <f>สกลนคร!AJ150</f>
        <v>369877.71</v>
      </c>
      <c r="L837" s="104">
        <f>สกลนคร!AK150</f>
        <v>2905091.81</v>
      </c>
      <c r="M837" s="104">
        <f>สกลนคร!AL150</f>
        <v>3236421.7</v>
      </c>
      <c r="N837" s="100"/>
      <c r="O837" s="100"/>
      <c r="P837" s="100"/>
      <c r="Q837" s="92">
        <f t="shared" si="29"/>
        <v>-331329.89000000013</v>
      </c>
      <c r="R837" s="93">
        <f t="shared" si="30"/>
        <v>1506.7903578838175</v>
      </c>
    </row>
    <row r="838" spans="1:18" hidden="1" x14ac:dyDescent="0.55000000000000004">
      <c r="A838" s="99">
        <v>17</v>
      </c>
      <c r="B838" s="100" t="s">
        <v>59</v>
      </c>
      <c r="C838" s="100" t="s">
        <v>505</v>
      </c>
      <c r="D838" s="100" t="s">
        <v>152</v>
      </c>
      <c r="E838" s="100" t="s">
        <v>506</v>
      </c>
      <c r="F838" s="100" t="s">
        <v>178</v>
      </c>
      <c r="G838" s="100" t="s">
        <v>1225</v>
      </c>
      <c r="H838" s="101">
        <v>1590</v>
      </c>
      <c r="I838" s="99">
        <v>2</v>
      </c>
      <c r="J838" s="104">
        <f>สกลนคร!F151</f>
        <v>42323.31</v>
      </c>
      <c r="K838" s="103">
        <f>สกลนคร!AJ151</f>
        <v>103453.81999999999</v>
      </c>
      <c r="L838" s="104">
        <f>สกลนคร!AK151</f>
        <v>1794722.7599999998</v>
      </c>
      <c r="M838" s="104">
        <f>สกลนคร!AL151</f>
        <v>1977994.6400000001</v>
      </c>
      <c r="N838" s="100"/>
      <c r="O838" s="100"/>
      <c r="P838" s="100"/>
      <c r="Q838" s="92">
        <f t="shared" si="29"/>
        <v>-183271.88000000035</v>
      </c>
      <c r="R838" s="93">
        <f t="shared" si="30"/>
        <v>1128.7564528301884</v>
      </c>
    </row>
    <row r="839" spans="1:18" hidden="1" x14ac:dyDescent="0.55000000000000004">
      <c r="A839" s="99">
        <v>18</v>
      </c>
      <c r="B839" s="100" t="s">
        <v>59</v>
      </c>
      <c r="C839" s="100" t="s">
        <v>505</v>
      </c>
      <c r="D839" s="100" t="s">
        <v>152</v>
      </c>
      <c r="E839" s="100" t="s">
        <v>506</v>
      </c>
      <c r="F839" s="100" t="s">
        <v>178</v>
      </c>
      <c r="G839" s="100" t="s">
        <v>1226</v>
      </c>
      <c r="H839" s="101">
        <v>1695</v>
      </c>
      <c r="I839" s="99">
        <v>2</v>
      </c>
      <c r="J839" s="104">
        <f>สกลนคร!F152</f>
        <v>89483.61</v>
      </c>
      <c r="K839" s="103">
        <f>สกลนคร!AJ152</f>
        <v>147223.94999999995</v>
      </c>
      <c r="L839" s="104">
        <f>สกลนคร!AK152</f>
        <v>3387773.44</v>
      </c>
      <c r="M839" s="104">
        <f>สกลนคร!AL152</f>
        <v>3393208.29</v>
      </c>
      <c r="N839" s="100"/>
      <c r="O839" s="100"/>
      <c r="P839" s="100"/>
      <c r="Q839" s="92">
        <f t="shared" ref="Q839:Q902" si="31">L839-M839</f>
        <v>-5434.8500000000931</v>
      </c>
      <c r="R839" s="93">
        <f t="shared" ref="R839:R902" si="32">L839/H839</f>
        <v>1998.686395280236</v>
      </c>
    </row>
    <row r="840" spans="1:18" hidden="1" x14ac:dyDescent="0.55000000000000004">
      <c r="A840" s="99">
        <v>19</v>
      </c>
      <c r="B840" s="100" t="s">
        <v>59</v>
      </c>
      <c r="C840" s="100" t="s">
        <v>505</v>
      </c>
      <c r="D840" s="100" t="s">
        <v>152</v>
      </c>
      <c r="E840" s="100" t="s">
        <v>506</v>
      </c>
      <c r="F840" s="100" t="s">
        <v>178</v>
      </c>
      <c r="G840" s="100" t="s">
        <v>1227</v>
      </c>
      <c r="H840" s="101">
        <v>4100</v>
      </c>
      <c r="I840" s="99">
        <v>3</v>
      </c>
      <c r="J840" s="104">
        <f>สกลนคร!F153</f>
        <v>54238.93</v>
      </c>
      <c r="K840" s="103">
        <f>สกลนคร!AJ153</f>
        <v>219132.66999999998</v>
      </c>
      <c r="L840" s="104">
        <f>สกลนคร!AK153</f>
        <v>4797467.26</v>
      </c>
      <c r="M840" s="104">
        <f>สกลนคร!AL153</f>
        <v>5053619.71</v>
      </c>
      <c r="N840" s="100"/>
      <c r="O840" s="100"/>
      <c r="P840" s="100"/>
      <c r="Q840" s="92">
        <f t="shared" si="31"/>
        <v>-256152.45000000019</v>
      </c>
      <c r="R840" s="93">
        <f t="shared" si="32"/>
        <v>1170.1139658536586</v>
      </c>
    </row>
    <row r="841" spans="1:18" hidden="1" x14ac:dyDescent="0.55000000000000004">
      <c r="A841" s="99">
        <v>20</v>
      </c>
      <c r="B841" s="100" t="s">
        <v>59</v>
      </c>
      <c r="C841" s="100" t="s">
        <v>505</v>
      </c>
      <c r="D841" s="100" t="s">
        <v>152</v>
      </c>
      <c r="E841" s="100" t="s">
        <v>506</v>
      </c>
      <c r="F841" s="100" t="s">
        <v>178</v>
      </c>
      <c r="G841" s="100" t="s">
        <v>1228</v>
      </c>
      <c r="H841" s="101">
        <v>5998</v>
      </c>
      <c r="I841" s="99">
        <v>4</v>
      </c>
      <c r="J841" s="104">
        <f>สกลนคร!F154</f>
        <v>692754.45</v>
      </c>
      <c r="K841" s="103">
        <f>สกลนคร!AJ154</f>
        <v>808586.42999999993</v>
      </c>
      <c r="L841" s="104">
        <f>สกลนคร!AK154</f>
        <v>4197948.78</v>
      </c>
      <c r="M841" s="104">
        <f>สกลนคร!AL154</f>
        <v>5825703.1699999999</v>
      </c>
      <c r="N841" s="100"/>
      <c r="O841" s="100"/>
      <c r="P841" s="100"/>
      <c r="Q841" s="92">
        <f t="shared" si="31"/>
        <v>-1627754.3899999997</v>
      </c>
      <c r="R841" s="93">
        <f t="shared" si="32"/>
        <v>699.89142714238085</v>
      </c>
    </row>
    <row r="842" spans="1:18" hidden="1" x14ac:dyDescent="0.55000000000000004">
      <c r="A842" s="99">
        <v>21</v>
      </c>
      <c r="B842" s="100" t="s">
        <v>59</v>
      </c>
      <c r="C842" s="100" t="s">
        <v>505</v>
      </c>
      <c r="D842" s="100" t="s">
        <v>152</v>
      </c>
      <c r="E842" s="100" t="s">
        <v>506</v>
      </c>
      <c r="F842" s="100" t="s">
        <v>178</v>
      </c>
      <c r="G842" s="100" t="s">
        <v>1229</v>
      </c>
      <c r="H842" s="101">
        <v>3313</v>
      </c>
      <c r="I842" s="99">
        <v>3</v>
      </c>
      <c r="J842" s="104">
        <f>สกลนคร!F155</f>
        <v>455600.71</v>
      </c>
      <c r="K842" s="103">
        <f>สกลนคร!AJ155</f>
        <v>526594.88</v>
      </c>
      <c r="L842" s="104">
        <f>สกลนคร!AK155</f>
        <v>3103949.8099999996</v>
      </c>
      <c r="M842" s="104">
        <f>สกลนคร!AL155</f>
        <v>4196687.7200000007</v>
      </c>
      <c r="N842" s="100"/>
      <c r="O842" s="100"/>
      <c r="P842" s="100"/>
      <c r="Q842" s="92">
        <f t="shared" si="31"/>
        <v>-1092737.9100000011</v>
      </c>
      <c r="R842" s="93">
        <f t="shared" si="32"/>
        <v>936.90003320253538</v>
      </c>
    </row>
    <row r="843" spans="1:18" s="111" customFormat="1" hidden="1" x14ac:dyDescent="0.55000000000000004">
      <c r="A843" s="105">
        <v>12</v>
      </c>
      <c r="B843" s="106" t="s">
        <v>59</v>
      </c>
      <c r="C843" s="106"/>
      <c r="D843" s="106"/>
      <c r="E843" s="106" t="s">
        <v>75</v>
      </c>
      <c r="F843" s="106"/>
      <c r="G843" s="106" t="s">
        <v>508</v>
      </c>
      <c r="H843" s="112">
        <f>SUM(H822:H842)</f>
        <v>87239</v>
      </c>
      <c r="I843" s="105"/>
      <c r="J843" s="108">
        <f>SUM(J822:J842)</f>
        <v>7320602.79</v>
      </c>
      <c r="K843" s="108">
        <f>SUM(K822:K842)</f>
        <v>8897022.1700000018</v>
      </c>
      <c r="L843" s="108">
        <f>SUM(L822:L842)</f>
        <v>75656479.399999991</v>
      </c>
      <c r="M843" s="108">
        <f>SUM(M822:M842)</f>
        <v>83969663.699999988</v>
      </c>
      <c r="N843" s="106">
        <v>20</v>
      </c>
      <c r="O843" s="106">
        <v>20</v>
      </c>
      <c r="P843" s="106">
        <f>N843-O843</f>
        <v>0</v>
      </c>
      <c r="Q843" s="109">
        <f t="shared" si="31"/>
        <v>-8313184.299999997</v>
      </c>
      <c r="R843" s="110">
        <f>L843/H843</f>
        <v>867.23230894439405</v>
      </c>
    </row>
    <row r="844" spans="1:18" hidden="1" x14ac:dyDescent="0.55000000000000004">
      <c r="A844" s="99">
        <v>1</v>
      </c>
      <c r="B844" s="100" t="s">
        <v>59</v>
      </c>
      <c r="C844" s="100" t="s">
        <v>509</v>
      </c>
      <c r="D844" s="100" t="s">
        <v>140</v>
      </c>
      <c r="E844" s="100" t="s">
        <v>510</v>
      </c>
      <c r="F844" s="100" t="s">
        <v>208</v>
      </c>
      <c r="G844" s="100" t="s">
        <v>511</v>
      </c>
      <c r="H844" s="101"/>
      <c r="I844" s="99"/>
      <c r="J844" s="102"/>
      <c r="K844" s="103"/>
      <c r="L844" s="104"/>
      <c r="M844" s="104"/>
      <c r="N844" s="100"/>
      <c r="O844" s="100"/>
      <c r="P844" s="100"/>
    </row>
    <row r="845" spans="1:18" hidden="1" x14ac:dyDescent="0.55000000000000004">
      <c r="A845" s="99">
        <v>2</v>
      </c>
      <c r="B845" s="100" t="s">
        <v>59</v>
      </c>
      <c r="C845" s="100" t="s">
        <v>509</v>
      </c>
      <c r="D845" s="100" t="s">
        <v>140</v>
      </c>
      <c r="E845" s="100" t="s">
        <v>510</v>
      </c>
      <c r="F845" s="100" t="s">
        <v>178</v>
      </c>
      <c r="G845" s="100" t="s">
        <v>1230</v>
      </c>
      <c r="H845" s="101">
        <v>3848</v>
      </c>
      <c r="I845" s="99">
        <v>3</v>
      </c>
      <c r="J845" s="104">
        <f>สกลนคร!F156</f>
        <v>186505.35</v>
      </c>
      <c r="K845" s="103">
        <f>สกลนคร!AJ156</f>
        <v>217917.21000000002</v>
      </c>
      <c r="L845" s="104">
        <f>สกลนคร!AK156</f>
        <v>4448282.4700000007</v>
      </c>
      <c r="M845" s="104">
        <f>สกลนคร!AL156</f>
        <v>4758707.2700000005</v>
      </c>
      <c r="N845" s="100"/>
      <c r="O845" s="100"/>
      <c r="P845" s="100"/>
      <c r="Q845" s="92">
        <f t="shared" si="31"/>
        <v>-310424.79999999981</v>
      </c>
      <c r="R845" s="93">
        <f t="shared" si="32"/>
        <v>1155.998562889813</v>
      </c>
    </row>
    <row r="846" spans="1:18" hidden="1" x14ac:dyDescent="0.55000000000000004">
      <c r="A846" s="99">
        <v>3</v>
      </c>
      <c r="B846" s="100" t="s">
        <v>59</v>
      </c>
      <c r="C846" s="100" t="s">
        <v>509</v>
      </c>
      <c r="D846" s="100" t="s">
        <v>140</v>
      </c>
      <c r="E846" s="100" t="s">
        <v>510</v>
      </c>
      <c r="F846" s="100" t="s">
        <v>178</v>
      </c>
      <c r="G846" s="100" t="s">
        <v>1231</v>
      </c>
      <c r="H846" s="101">
        <v>4286</v>
      </c>
      <c r="I846" s="99">
        <v>3</v>
      </c>
      <c r="J846" s="104">
        <f>สกลนคร!F157</f>
        <v>198286.89</v>
      </c>
      <c r="K846" s="103">
        <f>สกลนคร!AJ157</f>
        <v>218277.62000000002</v>
      </c>
      <c r="L846" s="104">
        <f>สกลนคร!AK157</f>
        <v>2594973.35</v>
      </c>
      <c r="M846" s="104">
        <f>สกลนคร!AL157</f>
        <v>2699681.77</v>
      </c>
      <c r="N846" s="100"/>
      <c r="O846" s="100"/>
      <c r="P846" s="100"/>
      <c r="Q846" s="92">
        <f t="shared" si="31"/>
        <v>-104708.41999999993</v>
      </c>
      <c r="R846" s="93">
        <f t="shared" si="32"/>
        <v>605.4534181054596</v>
      </c>
    </row>
    <row r="847" spans="1:18" hidden="1" x14ac:dyDescent="0.55000000000000004">
      <c r="A847" s="99">
        <v>4</v>
      </c>
      <c r="B847" s="100" t="s">
        <v>59</v>
      </c>
      <c r="C847" s="100" t="s">
        <v>509</v>
      </c>
      <c r="D847" s="100" t="s">
        <v>140</v>
      </c>
      <c r="E847" s="100" t="s">
        <v>510</v>
      </c>
      <c r="F847" s="100" t="s">
        <v>178</v>
      </c>
      <c r="G847" s="100" t="s">
        <v>1232</v>
      </c>
      <c r="H847" s="101">
        <v>5191</v>
      </c>
      <c r="I847" s="99">
        <v>4</v>
      </c>
      <c r="J847" s="104">
        <f>สกลนคร!F158</f>
        <v>157829.91</v>
      </c>
      <c r="K847" s="103">
        <f>สกลนคร!AJ158</f>
        <v>223206.99000000002</v>
      </c>
      <c r="L847" s="104">
        <f>สกลนคร!AK158</f>
        <v>4288363.1500000004</v>
      </c>
      <c r="M847" s="104">
        <f>สกลนคร!AL158</f>
        <v>4638145.1399999997</v>
      </c>
      <c r="N847" s="100"/>
      <c r="O847" s="100"/>
      <c r="P847" s="100"/>
      <c r="Q847" s="92">
        <f t="shared" si="31"/>
        <v>-349781.98999999929</v>
      </c>
      <c r="R847" s="93">
        <f t="shared" si="32"/>
        <v>826.11503563860538</v>
      </c>
    </row>
    <row r="848" spans="1:18" hidden="1" x14ac:dyDescent="0.55000000000000004">
      <c r="A848" s="99">
        <v>5</v>
      </c>
      <c r="B848" s="100" t="s">
        <v>59</v>
      </c>
      <c r="C848" s="100" t="s">
        <v>509</v>
      </c>
      <c r="D848" s="100" t="s">
        <v>140</v>
      </c>
      <c r="E848" s="100" t="s">
        <v>510</v>
      </c>
      <c r="F848" s="100" t="s">
        <v>178</v>
      </c>
      <c r="G848" s="100" t="s">
        <v>1233</v>
      </c>
      <c r="H848" s="101">
        <v>5463</v>
      </c>
      <c r="I848" s="99">
        <v>4</v>
      </c>
      <c r="J848" s="104">
        <f>สกลนคร!F159</f>
        <v>313037.51</v>
      </c>
      <c r="K848" s="103">
        <f>สกลนคร!AJ159</f>
        <v>398738.41000000003</v>
      </c>
      <c r="L848" s="104">
        <f>สกลนคร!AK159</f>
        <v>3231646.3000000003</v>
      </c>
      <c r="M848" s="104">
        <f>สกลนคร!AL159</f>
        <v>3265467.2499999995</v>
      </c>
      <c r="N848" s="100"/>
      <c r="O848" s="100"/>
      <c r="P848" s="100"/>
      <c r="Q848" s="92">
        <f t="shared" si="31"/>
        <v>-33820.949999999255</v>
      </c>
      <c r="R848" s="93">
        <f t="shared" si="32"/>
        <v>591.55158337909575</v>
      </c>
    </row>
    <row r="849" spans="1:18" s="111" customFormat="1" hidden="1" x14ac:dyDescent="0.55000000000000004">
      <c r="A849" s="105">
        <v>13</v>
      </c>
      <c r="B849" s="106" t="s">
        <v>59</v>
      </c>
      <c r="C849" s="106"/>
      <c r="D849" s="106"/>
      <c r="E849" s="106" t="s">
        <v>75</v>
      </c>
      <c r="F849" s="106"/>
      <c r="G849" s="106" t="s">
        <v>512</v>
      </c>
      <c r="H849" s="112">
        <f>SUM(H845:H848)</f>
        <v>18788</v>
      </c>
      <c r="I849" s="105"/>
      <c r="J849" s="108">
        <f>SUM(J844:J848)</f>
        <v>855659.66</v>
      </c>
      <c r="K849" s="108">
        <f>SUM(K844:K848)</f>
        <v>1058140.23</v>
      </c>
      <c r="L849" s="108">
        <f>SUM(L844:L848)</f>
        <v>14563265.270000001</v>
      </c>
      <c r="M849" s="108">
        <f>SUM(M844:M848)</f>
        <v>15362001.43</v>
      </c>
      <c r="N849" s="106">
        <v>4</v>
      </c>
      <c r="O849" s="106">
        <v>4</v>
      </c>
      <c r="P849" s="106">
        <f>N849-O849</f>
        <v>0</v>
      </c>
      <c r="Q849" s="109">
        <f t="shared" si="31"/>
        <v>-798736.15999999829</v>
      </c>
      <c r="R849" s="110">
        <f>L849/H849</f>
        <v>775.13653768362792</v>
      </c>
    </row>
    <row r="850" spans="1:18" hidden="1" x14ac:dyDescent="0.55000000000000004">
      <c r="A850" s="99">
        <v>1</v>
      </c>
      <c r="B850" s="100" t="s">
        <v>59</v>
      </c>
      <c r="C850" s="100" t="s">
        <v>513</v>
      </c>
      <c r="D850" s="100" t="s">
        <v>143</v>
      </c>
      <c r="E850" s="100" t="s">
        <v>514</v>
      </c>
      <c r="F850" s="100" t="s">
        <v>208</v>
      </c>
      <c r="G850" s="100" t="s">
        <v>515</v>
      </c>
      <c r="H850" s="101"/>
      <c r="I850" s="99"/>
      <c r="J850" s="102"/>
      <c r="K850" s="103"/>
      <c r="L850" s="104"/>
      <c r="M850" s="104"/>
      <c r="N850" s="100"/>
      <c r="O850" s="100"/>
      <c r="P850" s="100"/>
    </row>
    <row r="851" spans="1:18" hidden="1" x14ac:dyDescent="0.55000000000000004">
      <c r="A851" s="99">
        <v>2</v>
      </c>
      <c r="B851" s="100" t="s">
        <v>59</v>
      </c>
      <c r="C851" s="100" t="s">
        <v>513</v>
      </c>
      <c r="D851" s="100" t="s">
        <v>143</v>
      </c>
      <c r="E851" s="100" t="s">
        <v>514</v>
      </c>
      <c r="F851" s="100" t="s">
        <v>178</v>
      </c>
      <c r="G851" s="100" t="s">
        <v>1234</v>
      </c>
      <c r="H851" s="101">
        <v>2108</v>
      </c>
      <c r="I851" s="99">
        <v>2</v>
      </c>
      <c r="J851" s="104">
        <f>สกลนคร!F160</f>
        <v>350757.56</v>
      </c>
      <c r="K851" s="103">
        <f>สกลนคร!AJ160</f>
        <v>319341.43</v>
      </c>
      <c r="L851" s="104">
        <f>สกลนคร!AK160</f>
        <v>2674834.6399999997</v>
      </c>
      <c r="M851" s="104">
        <f>สกลนคร!AL160</f>
        <v>2647734.5499999998</v>
      </c>
      <c r="N851" s="100"/>
      <c r="O851" s="100"/>
      <c r="P851" s="100"/>
      <c r="Q851" s="92">
        <f t="shared" si="31"/>
        <v>27100.089999999851</v>
      </c>
      <c r="R851" s="93">
        <f t="shared" si="32"/>
        <v>1268.8968880455407</v>
      </c>
    </row>
    <row r="852" spans="1:18" hidden="1" x14ac:dyDescent="0.55000000000000004">
      <c r="A852" s="99">
        <v>3</v>
      </c>
      <c r="B852" s="100" t="s">
        <v>59</v>
      </c>
      <c r="C852" s="100" t="s">
        <v>513</v>
      </c>
      <c r="D852" s="100" t="s">
        <v>143</v>
      </c>
      <c r="E852" s="100" t="s">
        <v>514</v>
      </c>
      <c r="F852" s="100" t="s">
        <v>178</v>
      </c>
      <c r="G852" s="100" t="s">
        <v>1235</v>
      </c>
      <c r="H852" s="101">
        <v>3823</v>
      </c>
      <c r="I852" s="99">
        <v>3</v>
      </c>
      <c r="J852" s="104">
        <f>สกลนคร!F161</f>
        <v>205351.11</v>
      </c>
      <c r="K852" s="103">
        <f>สกลนคร!AJ161</f>
        <v>229256.25999999998</v>
      </c>
      <c r="L852" s="104">
        <f>สกลนคร!AK161</f>
        <v>4281457.78</v>
      </c>
      <c r="M852" s="104">
        <f>สกลนคร!AL161</f>
        <v>4483158.9799999995</v>
      </c>
      <c r="N852" s="100"/>
      <c r="O852" s="100"/>
      <c r="P852" s="100"/>
      <c r="Q852" s="92">
        <f t="shared" si="31"/>
        <v>-201701.19999999925</v>
      </c>
      <c r="R852" s="93">
        <f t="shared" si="32"/>
        <v>1119.9209469003401</v>
      </c>
    </row>
    <row r="853" spans="1:18" hidden="1" x14ac:dyDescent="0.55000000000000004">
      <c r="A853" s="99">
        <v>4</v>
      </c>
      <c r="B853" s="100" t="s">
        <v>59</v>
      </c>
      <c r="C853" s="100" t="s">
        <v>513</v>
      </c>
      <c r="D853" s="100" t="s">
        <v>143</v>
      </c>
      <c r="E853" s="100" t="s">
        <v>514</v>
      </c>
      <c r="F853" s="100" t="s">
        <v>178</v>
      </c>
      <c r="G853" s="100" t="s">
        <v>1236</v>
      </c>
      <c r="H853" s="101">
        <v>4042</v>
      </c>
      <c r="I853" s="99">
        <v>3</v>
      </c>
      <c r="J853" s="104">
        <f>สกลนคร!F162</f>
        <v>246534.86</v>
      </c>
      <c r="K853" s="103">
        <f>สกลนคร!AJ162</f>
        <v>259641.43</v>
      </c>
      <c r="L853" s="104">
        <f>สกลนคร!AK162</f>
        <v>3014525.3899999997</v>
      </c>
      <c r="M853" s="104">
        <f>สกลนคร!AL162</f>
        <v>3110134.6799999997</v>
      </c>
      <c r="N853" s="100"/>
      <c r="O853" s="100"/>
      <c r="P853" s="100"/>
      <c r="Q853" s="92">
        <f t="shared" si="31"/>
        <v>-95609.290000000037</v>
      </c>
      <c r="R853" s="93">
        <f t="shared" si="32"/>
        <v>745.80044285007409</v>
      </c>
    </row>
    <row r="854" spans="1:18" hidden="1" x14ac:dyDescent="0.55000000000000004">
      <c r="A854" s="99">
        <v>5</v>
      </c>
      <c r="B854" s="100" t="s">
        <v>59</v>
      </c>
      <c r="C854" s="100" t="s">
        <v>513</v>
      </c>
      <c r="D854" s="100" t="s">
        <v>143</v>
      </c>
      <c r="E854" s="100" t="s">
        <v>514</v>
      </c>
      <c r="F854" s="100" t="s">
        <v>178</v>
      </c>
      <c r="G854" s="100" t="s">
        <v>1237</v>
      </c>
      <c r="H854" s="101">
        <v>5471</v>
      </c>
      <c r="I854" s="99">
        <v>4</v>
      </c>
      <c r="J854" s="104">
        <f>สกลนคร!F163</f>
        <v>372170.56</v>
      </c>
      <c r="K854" s="103">
        <f>สกลนคร!AJ163</f>
        <v>450973.7</v>
      </c>
      <c r="L854" s="104">
        <f>สกลนคร!AK163</f>
        <v>4557640.1100000003</v>
      </c>
      <c r="M854" s="104">
        <f>สกลนคร!AL163</f>
        <v>4611405.3199999994</v>
      </c>
      <c r="N854" s="100"/>
      <c r="O854" s="100"/>
      <c r="P854" s="100"/>
      <c r="Q854" s="92">
        <f t="shared" si="31"/>
        <v>-53765.209999999031</v>
      </c>
      <c r="R854" s="93">
        <f t="shared" si="32"/>
        <v>833.05430634253344</v>
      </c>
    </row>
    <row r="855" spans="1:18" s="111" customFormat="1" hidden="1" x14ac:dyDescent="0.55000000000000004">
      <c r="A855" s="105">
        <v>14</v>
      </c>
      <c r="B855" s="106" t="s">
        <v>59</v>
      </c>
      <c r="C855" s="106"/>
      <c r="D855" s="106"/>
      <c r="E855" s="106" t="s">
        <v>75</v>
      </c>
      <c r="F855" s="106"/>
      <c r="G855" s="106" t="s">
        <v>516</v>
      </c>
      <c r="H855" s="112">
        <f>SUM(H851:H854)</f>
        <v>15444</v>
      </c>
      <c r="I855" s="105"/>
      <c r="J855" s="108">
        <f>SUM(J850:J854)</f>
        <v>1174814.0899999999</v>
      </c>
      <c r="K855" s="108">
        <f>SUM(K850:K854)</f>
        <v>1259212.8199999998</v>
      </c>
      <c r="L855" s="108">
        <f>SUM(L850:L854)</f>
        <v>14528457.919999998</v>
      </c>
      <c r="M855" s="108">
        <f>SUM(M850:M854)</f>
        <v>14852433.529999997</v>
      </c>
      <c r="N855" s="106">
        <v>4</v>
      </c>
      <c r="O855" s="106">
        <v>4</v>
      </c>
      <c r="P855" s="106">
        <f>N855-O855</f>
        <v>0</v>
      </c>
      <c r="Q855" s="109">
        <f t="shared" si="31"/>
        <v>-323975.6099999994</v>
      </c>
      <c r="R855" s="110">
        <f>L855/H855</f>
        <v>940.71859103859094</v>
      </c>
    </row>
    <row r="856" spans="1:18" hidden="1" x14ac:dyDescent="0.55000000000000004">
      <c r="A856" s="99">
        <v>1</v>
      </c>
      <c r="B856" s="100" t="s">
        <v>59</v>
      </c>
      <c r="C856" s="100" t="s">
        <v>517</v>
      </c>
      <c r="D856" s="100" t="s">
        <v>146</v>
      </c>
      <c r="E856" s="100" t="s">
        <v>518</v>
      </c>
      <c r="F856" s="100" t="s">
        <v>208</v>
      </c>
      <c r="G856" s="100" t="s">
        <v>519</v>
      </c>
      <c r="H856" s="101"/>
      <c r="I856" s="99"/>
      <c r="J856" s="102"/>
      <c r="K856" s="103"/>
      <c r="L856" s="104"/>
      <c r="M856" s="104"/>
      <c r="N856" s="100"/>
      <c r="O856" s="100"/>
      <c r="P856" s="100"/>
    </row>
    <row r="857" spans="1:18" hidden="1" x14ac:dyDescent="0.55000000000000004">
      <c r="A857" s="99">
        <v>2</v>
      </c>
      <c r="B857" s="100" t="s">
        <v>59</v>
      </c>
      <c r="C857" s="100" t="s">
        <v>517</v>
      </c>
      <c r="D857" s="100" t="s">
        <v>146</v>
      </c>
      <c r="E857" s="100" t="s">
        <v>518</v>
      </c>
      <c r="F857" s="100" t="s">
        <v>178</v>
      </c>
      <c r="G857" s="100" t="s">
        <v>1238</v>
      </c>
      <c r="H857" s="101">
        <v>2489</v>
      </c>
      <c r="I857" s="99">
        <v>2</v>
      </c>
      <c r="J857" s="104">
        <f>สกลนคร!F164</f>
        <v>626224.77</v>
      </c>
      <c r="K857" s="103">
        <f>สกลนคร!AJ164</f>
        <v>668286.89</v>
      </c>
      <c r="L857" s="104">
        <f>สกลนคร!AK164</f>
        <v>2730184.5199999996</v>
      </c>
      <c r="M857" s="104">
        <f>สกลนคร!AL164</f>
        <v>3129915.2800000003</v>
      </c>
      <c r="N857" s="100"/>
      <c r="O857" s="100"/>
      <c r="P857" s="100"/>
      <c r="Q857" s="92">
        <f t="shared" si="31"/>
        <v>-399730.76000000071</v>
      </c>
      <c r="R857" s="93">
        <f t="shared" si="32"/>
        <v>1096.9001687424666</v>
      </c>
    </row>
    <row r="858" spans="1:18" hidden="1" x14ac:dyDescent="0.55000000000000004">
      <c r="A858" s="99">
        <v>3</v>
      </c>
      <c r="B858" s="100" t="s">
        <v>59</v>
      </c>
      <c r="C858" s="100" t="s">
        <v>517</v>
      </c>
      <c r="D858" s="100" t="s">
        <v>146</v>
      </c>
      <c r="E858" s="100" t="s">
        <v>518</v>
      </c>
      <c r="F858" s="100" t="s">
        <v>178</v>
      </c>
      <c r="G858" s="100" t="s">
        <v>1239</v>
      </c>
      <c r="H858" s="101">
        <v>3680</v>
      </c>
      <c r="I858" s="99">
        <v>3</v>
      </c>
      <c r="J858" s="104">
        <f>สกลนคร!F165</f>
        <v>1410828.59</v>
      </c>
      <c r="K858" s="103">
        <f>สกลนคร!AJ165</f>
        <v>1420054.9000000001</v>
      </c>
      <c r="L858" s="104">
        <f>สกลนคร!AK165</f>
        <v>3521615.9699999997</v>
      </c>
      <c r="M858" s="104">
        <f>สกลนคร!AL165</f>
        <v>3251934.44</v>
      </c>
      <c r="N858" s="100"/>
      <c r="O858" s="100"/>
      <c r="P858" s="100"/>
      <c r="Q858" s="92">
        <f t="shared" si="31"/>
        <v>269681.5299999998</v>
      </c>
      <c r="R858" s="93">
        <f t="shared" si="32"/>
        <v>956.9608614130434</v>
      </c>
    </row>
    <row r="859" spans="1:18" hidden="1" x14ac:dyDescent="0.55000000000000004">
      <c r="A859" s="99">
        <v>4</v>
      </c>
      <c r="B859" s="100" t="s">
        <v>59</v>
      </c>
      <c r="C859" s="100" t="s">
        <v>517</v>
      </c>
      <c r="D859" s="100" t="s">
        <v>146</v>
      </c>
      <c r="E859" s="100" t="s">
        <v>518</v>
      </c>
      <c r="F859" s="100" t="s">
        <v>178</v>
      </c>
      <c r="G859" s="100" t="s">
        <v>1240</v>
      </c>
      <c r="H859" s="101">
        <v>5212</v>
      </c>
      <c r="I859" s="99">
        <v>4</v>
      </c>
      <c r="J859" s="104">
        <f>สกลนคร!F166</f>
        <v>600806</v>
      </c>
      <c r="K859" s="103">
        <f>สกลนคร!AJ166</f>
        <v>648711.6</v>
      </c>
      <c r="L859" s="104">
        <f>สกลนคร!AK166</f>
        <v>3595119.24</v>
      </c>
      <c r="M859" s="104">
        <f>สกลนคร!AL166</f>
        <v>3663294.54</v>
      </c>
      <c r="N859" s="100"/>
      <c r="O859" s="100"/>
      <c r="P859" s="100"/>
      <c r="Q859" s="92">
        <f t="shared" si="31"/>
        <v>-68175.299999999814</v>
      </c>
      <c r="R859" s="93">
        <f t="shared" si="32"/>
        <v>689.77729086722957</v>
      </c>
    </row>
    <row r="860" spans="1:18" hidden="1" x14ac:dyDescent="0.55000000000000004">
      <c r="A860" s="99">
        <v>5</v>
      </c>
      <c r="B860" s="100" t="s">
        <v>59</v>
      </c>
      <c r="C860" s="100" t="s">
        <v>517</v>
      </c>
      <c r="D860" s="100" t="s">
        <v>146</v>
      </c>
      <c r="E860" s="100" t="s">
        <v>518</v>
      </c>
      <c r="F860" s="100" t="s">
        <v>178</v>
      </c>
      <c r="G860" s="100" t="s">
        <v>1241</v>
      </c>
      <c r="H860" s="101">
        <v>2800</v>
      </c>
      <c r="I860" s="99">
        <v>2</v>
      </c>
      <c r="J860" s="104">
        <f>สกลนคร!F167</f>
        <v>620781.21</v>
      </c>
      <c r="K860" s="103">
        <f>สกลนคร!AJ167</f>
        <v>583033.19999999995</v>
      </c>
      <c r="L860" s="104">
        <f>สกลนคร!AK167</f>
        <v>3543385.65</v>
      </c>
      <c r="M860" s="104">
        <f>สกลนคร!AL167</f>
        <v>3831169.5</v>
      </c>
      <c r="N860" s="100"/>
      <c r="O860" s="100"/>
      <c r="P860" s="100"/>
      <c r="Q860" s="92">
        <f t="shared" si="31"/>
        <v>-287783.85000000009</v>
      </c>
      <c r="R860" s="93">
        <f t="shared" si="32"/>
        <v>1265.4948749999999</v>
      </c>
    </row>
    <row r="861" spans="1:18" hidden="1" x14ac:dyDescent="0.55000000000000004">
      <c r="A861" s="99">
        <v>6</v>
      </c>
      <c r="B861" s="100" t="s">
        <v>59</v>
      </c>
      <c r="C861" s="100" t="s">
        <v>517</v>
      </c>
      <c r="D861" s="100" t="s">
        <v>146</v>
      </c>
      <c r="E861" s="100" t="s">
        <v>518</v>
      </c>
      <c r="F861" s="100" t="s">
        <v>178</v>
      </c>
      <c r="G861" s="100" t="s">
        <v>1242</v>
      </c>
      <c r="H861" s="101">
        <v>3862</v>
      </c>
      <c r="I861" s="99">
        <v>3</v>
      </c>
      <c r="J861" s="104">
        <f>สกลนคร!F168</f>
        <v>367256.53</v>
      </c>
      <c r="K861" s="103">
        <f>สกลนคร!AJ168</f>
        <v>346231.72000000003</v>
      </c>
      <c r="L861" s="104">
        <f>สกลนคร!AK168</f>
        <v>4681993.62</v>
      </c>
      <c r="M861" s="104">
        <f>สกลนคร!AL168</f>
        <v>5149868.83</v>
      </c>
      <c r="N861" s="100"/>
      <c r="O861" s="100"/>
      <c r="P861" s="100"/>
      <c r="Q861" s="92">
        <f t="shared" si="31"/>
        <v>-467875.20999999996</v>
      </c>
      <c r="R861" s="93">
        <f t="shared" si="32"/>
        <v>1212.3235680994303</v>
      </c>
    </row>
    <row r="862" spans="1:18" s="111" customFormat="1" hidden="1" x14ac:dyDescent="0.55000000000000004">
      <c r="A862" s="105">
        <v>15</v>
      </c>
      <c r="B862" s="106" t="s">
        <v>59</v>
      </c>
      <c r="C862" s="106"/>
      <c r="D862" s="106"/>
      <c r="E862" s="106" t="s">
        <v>75</v>
      </c>
      <c r="F862" s="106"/>
      <c r="G862" s="106" t="s">
        <v>520</v>
      </c>
      <c r="H862" s="112">
        <f>SUM(H857:H861)</f>
        <v>18043</v>
      </c>
      <c r="I862" s="105"/>
      <c r="J862" s="108">
        <f>SUM(J856:J861)</f>
        <v>3625897.1000000006</v>
      </c>
      <c r="K862" s="143">
        <f>SUM(K856:K861)</f>
        <v>3666318.31</v>
      </c>
      <c r="L862" s="108">
        <f>SUM(L856:L861)</f>
        <v>18072299</v>
      </c>
      <c r="M862" s="108">
        <f>SUM(M856:M861)</f>
        <v>19026182.590000004</v>
      </c>
      <c r="N862" s="106">
        <v>5</v>
      </c>
      <c r="O862" s="106">
        <v>5</v>
      </c>
      <c r="P862" s="106">
        <f>N862-O862</f>
        <v>0</v>
      </c>
      <c r="Q862" s="109">
        <f t="shared" si="31"/>
        <v>-953883.59000000358</v>
      </c>
      <c r="R862" s="110">
        <f>L862/H862</f>
        <v>1001.6238430416228</v>
      </c>
    </row>
    <row r="863" spans="1:18" hidden="1" x14ac:dyDescent="0.55000000000000004">
      <c r="A863" s="99">
        <v>1</v>
      </c>
      <c r="B863" s="100" t="s">
        <v>59</v>
      </c>
      <c r="C863" s="100" t="s">
        <v>521</v>
      </c>
      <c r="D863" s="100" t="s">
        <v>148</v>
      </c>
      <c r="E863" s="100" t="s">
        <v>522</v>
      </c>
      <c r="F863" s="100" t="s">
        <v>208</v>
      </c>
      <c r="G863" s="100" t="s">
        <v>523</v>
      </c>
      <c r="H863" s="101"/>
      <c r="I863" s="99"/>
      <c r="J863" s="102"/>
      <c r="K863" s="103"/>
      <c r="L863" s="104"/>
      <c r="M863" s="104"/>
      <c r="N863" s="100"/>
      <c r="O863" s="100"/>
      <c r="P863" s="100"/>
    </row>
    <row r="864" spans="1:18" hidden="1" x14ac:dyDescent="0.55000000000000004">
      <c r="A864" s="99">
        <v>2</v>
      </c>
      <c r="B864" s="100" t="s">
        <v>59</v>
      </c>
      <c r="C864" s="100" t="s">
        <v>521</v>
      </c>
      <c r="D864" s="100" t="s">
        <v>148</v>
      </c>
      <c r="E864" s="100" t="s">
        <v>522</v>
      </c>
      <c r="F864" s="100" t="s">
        <v>178</v>
      </c>
      <c r="G864" s="100" t="s">
        <v>1243</v>
      </c>
      <c r="H864" s="101">
        <v>997</v>
      </c>
      <c r="I864" s="99">
        <v>1</v>
      </c>
      <c r="J864" s="104">
        <f>สกลนคร!F169</f>
        <v>521834.73</v>
      </c>
      <c r="K864" s="103">
        <f>สกลนคร!AJ169</f>
        <v>563068.87</v>
      </c>
      <c r="L864" s="104">
        <f>สกลนคร!AK169</f>
        <v>2536425.6399999997</v>
      </c>
      <c r="M864" s="104">
        <f>สกลนคร!AL169</f>
        <v>2546287.37</v>
      </c>
      <c r="N864" s="100"/>
      <c r="O864" s="100"/>
      <c r="P864" s="100"/>
      <c r="Q864" s="92">
        <f t="shared" si="31"/>
        <v>-9861.730000000447</v>
      </c>
      <c r="R864" s="93">
        <f t="shared" si="32"/>
        <v>2544.0578134403208</v>
      </c>
    </row>
    <row r="865" spans="1:18" hidden="1" x14ac:dyDescent="0.55000000000000004">
      <c r="A865" s="99">
        <v>3</v>
      </c>
      <c r="B865" s="100" t="s">
        <v>59</v>
      </c>
      <c r="C865" s="100" t="s">
        <v>521</v>
      </c>
      <c r="D865" s="100" t="s">
        <v>148</v>
      </c>
      <c r="E865" s="100" t="s">
        <v>522</v>
      </c>
      <c r="F865" s="100" t="s">
        <v>178</v>
      </c>
      <c r="G865" s="100" t="s">
        <v>1244</v>
      </c>
      <c r="H865" s="101">
        <v>5720</v>
      </c>
      <c r="I865" s="99">
        <v>4</v>
      </c>
      <c r="J865" s="104">
        <f>สกลนคร!F170</f>
        <v>658269.05000000005</v>
      </c>
      <c r="K865" s="103">
        <f>สกลนคร!AJ170</f>
        <v>571528.99</v>
      </c>
      <c r="L865" s="104">
        <f>สกลนคร!AK170</f>
        <v>4559769.8100000005</v>
      </c>
      <c r="M865" s="104">
        <f>สกลนคร!AL170</f>
        <v>4058790.6500000004</v>
      </c>
      <c r="N865" s="100"/>
      <c r="O865" s="100"/>
      <c r="P865" s="100"/>
      <c r="Q865" s="92">
        <f t="shared" si="31"/>
        <v>500979.16000000015</v>
      </c>
      <c r="R865" s="93">
        <f t="shared" si="32"/>
        <v>797.16255419580432</v>
      </c>
    </row>
    <row r="866" spans="1:18" hidden="1" x14ac:dyDescent="0.55000000000000004">
      <c r="A866" s="99">
        <v>4</v>
      </c>
      <c r="B866" s="100" t="s">
        <v>59</v>
      </c>
      <c r="C866" s="100" t="s">
        <v>521</v>
      </c>
      <c r="D866" s="100" t="s">
        <v>148</v>
      </c>
      <c r="E866" s="100" t="s">
        <v>522</v>
      </c>
      <c r="F866" s="100" t="s">
        <v>178</v>
      </c>
      <c r="G866" s="100" t="s">
        <v>1245</v>
      </c>
      <c r="H866" s="101">
        <v>3258</v>
      </c>
      <c r="I866" s="99">
        <v>3</v>
      </c>
      <c r="J866" s="104">
        <f>สกลนคร!F171</f>
        <v>492190.69</v>
      </c>
      <c r="K866" s="103">
        <f>สกลนคร!AJ171</f>
        <v>529537.36</v>
      </c>
      <c r="L866" s="104">
        <f>สกลนคร!AK171</f>
        <v>3115418.71</v>
      </c>
      <c r="M866" s="104">
        <f>สกลนคร!AL171</f>
        <v>3148161.2499999995</v>
      </c>
      <c r="N866" s="100"/>
      <c r="O866" s="100"/>
      <c r="P866" s="100"/>
      <c r="Q866" s="92">
        <f t="shared" si="31"/>
        <v>-32742.539999999572</v>
      </c>
      <c r="R866" s="93">
        <f t="shared" si="32"/>
        <v>956.23655923879676</v>
      </c>
    </row>
    <row r="867" spans="1:18" hidden="1" x14ac:dyDescent="0.55000000000000004">
      <c r="A867" s="99">
        <v>5</v>
      </c>
      <c r="B867" s="100" t="s">
        <v>59</v>
      </c>
      <c r="C867" s="100" t="s">
        <v>521</v>
      </c>
      <c r="D867" s="100" t="s">
        <v>148</v>
      </c>
      <c r="E867" s="100" t="s">
        <v>522</v>
      </c>
      <c r="F867" s="100" t="s">
        <v>178</v>
      </c>
      <c r="G867" s="100" t="s">
        <v>1246</v>
      </c>
      <c r="H867" s="101">
        <v>5165</v>
      </c>
      <c r="I867" s="99">
        <v>4</v>
      </c>
      <c r="J867" s="104">
        <f>สกลนคร!F172</f>
        <v>557231.76</v>
      </c>
      <c r="K867" s="103">
        <f>สกลนคร!AJ172</f>
        <v>408428.83</v>
      </c>
      <c r="L867" s="104">
        <f>สกลนคร!AK172</f>
        <v>4021518.37</v>
      </c>
      <c r="M867" s="104">
        <f>สกลนคร!AL172</f>
        <v>4249218.0299999993</v>
      </c>
      <c r="N867" s="100"/>
      <c r="O867" s="100"/>
      <c r="P867" s="100"/>
      <c r="Q867" s="92">
        <f t="shared" si="31"/>
        <v>-227699.65999999922</v>
      </c>
      <c r="R867" s="93">
        <f t="shared" si="32"/>
        <v>778.60955856727981</v>
      </c>
    </row>
    <row r="868" spans="1:18" hidden="1" x14ac:dyDescent="0.55000000000000004">
      <c r="A868" s="99">
        <v>6</v>
      </c>
      <c r="B868" s="100" t="s">
        <v>59</v>
      </c>
      <c r="C868" s="100" t="s">
        <v>521</v>
      </c>
      <c r="D868" s="100" t="s">
        <v>148</v>
      </c>
      <c r="E868" s="100" t="s">
        <v>522</v>
      </c>
      <c r="F868" s="100" t="s">
        <v>178</v>
      </c>
      <c r="G868" s="100" t="s">
        <v>1247</v>
      </c>
      <c r="H868" s="101">
        <v>3445</v>
      </c>
      <c r="I868" s="99">
        <v>3</v>
      </c>
      <c r="J868" s="104">
        <f>สกลนคร!F173</f>
        <v>936272.33</v>
      </c>
      <c r="K868" s="103">
        <f>สกลนคร!AJ173</f>
        <v>968266.1</v>
      </c>
      <c r="L868" s="104">
        <f>สกลนคร!AK173</f>
        <v>3935403.32</v>
      </c>
      <c r="M868" s="104">
        <f>สกลนคร!AL173</f>
        <v>4039989.22</v>
      </c>
      <c r="N868" s="100"/>
      <c r="O868" s="100"/>
      <c r="P868" s="100"/>
      <c r="Q868" s="92">
        <f t="shared" si="31"/>
        <v>-104585.90000000037</v>
      </c>
      <c r="R868" s="93">
        <f t="shared" si="32"/>
        <v>1142.3521973875181</v>
      </c>
    </row>
    <row r="869" spans="1:18" hidden="1" x14ac:dyDescent="0.55000000000000004">
      <c r="A869" s="99">
        <v>7</v>
      </c>
      <c r="B869" s="100" t="s">
        <v>59</v>
      </c>
      <c r="C869" s="100" t="s">
        <v>521</v>
      </c>
      <c r="D869" s="100" t="s">
        <v>148</v>
      </c>
      <c r="E869" s="100" t="s">
        <v>522</v>
      </c>
      <c r="F869" s="100" t="s">
        <v>178</v>
      </c>
      <c r="G869" s="100" t="s">
        <v>1248</v>
      </c>
      <c r="H869" s="101">
        <v>6336</v>
      </c>
      <c r="I869" s="99">
        <v>5</v>
      </c>
      <c r="J869" s="104">
        <f>สกลนคร!F174</f>
        <v>569536.81000000006</v>
      </c>
      <c r="K869" s="103">
        <f>สกลนคร!AJ174</f>
        <v>585223.02</v>
      </c>
      <c r="L869" s="104">
        <f>สกลนคร!AK174</f>
        <v>4029145.16</v>
      </c>
      <c r="M869" s="104">
        <f>สกลนคร!AL174</f>
        <v>4104835.37</v>
      </c>
      <c r="N869" s="100"/>
      <c r="O869" s="100"/>
      <c r="P869" s="100"/>
      <c r="Q869" s="92">
        <f t="shared" si="31"/>
        <v>-75690.209999999963</v>
      </c>
      <c r="R869" s="93">
        <f t="shared" si="32"/>
        <v>635.9130618686869</v>
      </c>
    </row>
    <row r="870" spans="1:18" s="111" customFormat="1" hidden="1" x14ac:dyDescent="0.55000000000000004">
      <c r="A870" s="105">
        <v>16</v>
      </c>
      <c r="B870" s="106" t="s">
        <v>59</v>
      </c>
      <c r="C870" s="106"/>
      <c r="D870" s="106"/>
      <c r="E870" s="106" t="s">
        <v>75</v>
      </c>
      <c r="F870" s="106"/>
      <c r="G870" s="106" t="s">
        <v>524</v>
      </c>
      <c r="H870" s="112">
        <f>SUM(H864:H869)</f>
        <v>24921</v>
      </c>
      <c r="I870" s="105"/>
      <c r="J870" s="108">
        <f>SUM(J863:J869)</f>
        <v>3735335.37</v>
      </c>
      <c r="K870" s="108">
        <f>SUM(K863:K869)</f>
        <v>3626053.17</v>
      </c>
      <c r="L870" s="108">
        <f>SUM(L863:L869)</f>
        <v>22197681.010000002</v>
      </c>
      <c r="M870" s="108">
        <f>SUM(M863:M869)</f>
        <v>22147281.890000001</v>
      </c>
      <c r="N870" s="106">
        <v>6</v>
      </c>
      <c r="O870" s="106">
        <v>6</v>
      </c>
      <c r="P870" s="106">
        <f>N870-O870</f>
        <v>0</v>
      </c>
      <c r="Q870" s="109">
        <f t="shared" si="31"/>
        <v>50399.120000001043</v>
      </c>
      <c r="R870" s="110">
        <f>L870/H870</f>
        <v>890.72192167248511</v>
      </c>
    </row>
    <row r="871" spans="1:18" hidden="1" x14ac:dyDescent="0.55000000000000004">
      <c r="A871" s="99">
        <v>1</v>
      </c>
      <c r="B871" s="100" t="s">
        <v>59</v>
      </c>
      <c r="C871" s="100" t="s">
        <v>525</v>
      </c>
      <c r="D871" s="100" t="s">
        <v>150</v>
      </c>
      <c r="E871" s="100" t="s">
        <v>526</v>
      </c>
      <c r="F871" s="100" t="s">
        <v>208</v>
      </c>
      <c r="G871" s="100" t="s">
        <v>527</v>
      </c>
      <c r="H871" s="101"/>
      <c r="I871" s="99"/>
      <c r="J871" s="102"/>
      <c r="K871" s="103"/>
      <c r="L871" s="104"/>
      <c r="M871" s="104"/>
      <c r="N871" s="100"/>
      <c r="O871" s="100"/>
      <c r="P871" s="100"/>
    </row>
    <row r="872" spans="1:18" hidden="1" x14ac:dyDescent="0.55000000000000004">
      <c r="A872" s="99">
        <v>2</v>
      </c>
      <c r="B872" s="100" t="s">
        <v>59</v>
      </c>
      <c r="C872" s="100" t="s">
        <v>525</v>
      </c>
      <c r="D872" s="100" t="s">
        <v>150</v>
      </c>
      <c r="E872" s="100" t="s">
        <v>526</v>
      </c>
      <c r="F872" s="100" t="s">
        <v>178</v>
      </c>
      <c r="G872" s="100" t="s">
        <v>1249</v>
      </c>
      <c r="H872" s="101">
        <v>4782</v>
      </c>
      <c r="I872" s="99">
        <v>4</v>
      </c>
      <c r="J872" s="104">
        <f>สกลนคร!F175</f>
        <v>852456.95999999996</v>
      </c>
      <c r="K872" s="103">
        <f>สกลนคร!AJ175</f>
        <v>913167.27</v>
      </c>
      <c r="L872" s="104">
        <f>สกลนคร!AK175</f>
        <v>4222047.4000000004</v>
      </c>
      <c r="M872" s="104">
        <f>สกลนคร!AL175</f>
        <v>4175915.55</v>
      </c>
      <c r="N872" s="100"/>
      <c r="O872" s="100"/>
      <c r="P872" s="100"/>
      <c r="Q872" s="92">
        <f t="shared" si="31"/>
        <v>46131.850000000559</v>
      </c>
      <c r="R872" s="93">
        <f t="shared" si="32"/>
        <v>882.90409870347139</v>
      </c>
    </row>
    <row r="873" spans="1:18" hidden="1" x14ac:dyDescent="0.55000000000000004">
      <c r="A873" s="99">
        <v>3</v>
      </c>
      <c r="B873" s="100" t="s">
        <v>59</v>
      </c>
      <c r="C873" s="100" t="s">
        <v>525</v>
      </c>
      <c r="D873" s="100" t="s">
        <v>150</v>
      </c>
      <c r="E873" s="100" t="s">
        <v>526</v>
      </c>
      <c r="F873" s="100" t="s">
        <v>178</v>
      </c>
      <c r="G873" s="100" t="s">
        <v>1250</v>
      </c>
      <c r="H873" s="101">
        <v>3511</v>
      </c>
      <c r="I873" s="99">
        <v>3</v>
      </c>
      <c r="J873" s="104">
        <f>สกลนคร!F176</f>
        <v>812388.15</v>
      </c>
      <c r="K873" s="103">
        <f>สกลนคร!AJ176</f>
        <v>882747.54</v>
      </c>
      <c r="L873" s="104">
        <f>สกลนคร!AK176</f>
        <v>4121935.91</v>
      </c>
      <c r="M873" s="104">
        <f>สกลนคร!AL176</f>
        <v>4090004.33</v>
      </c>
      <c r="N873" s="100"/>
      <c r="O873" s="100"/>
      <c r="P873" s="100"/>
      <c r="Q873" s="92">
        <f t="shared" si="31"/>
        <v>31931.580000000075</v>
      </c>
      <c r="R873" s="93">
        <f t="shared" si="32"/>
        <v>1174.0062403873542</v>
      </c>
    </row>
    <row r="874" spans="1:18" hidden="1" x14ac:dyDescent="0.55000000000000004">
      <c r="A874" s="99">
        <v>4</v>
      </c>
      <c r="B874" s="100" t="s">
        <v>59</v>
      </c>
      <c r="C874" s="100" t="s">
        <v>525</v>
      </c>
      <c r="D874" s="100" t="s">
        <v>150</v>
      </c>
      <c r="E874" s="100" t="s">
        <v>526</v>
      </c>
      <c r="F874" s="100" t="s">
        <v>178</v>
      </c>
      <c r="G874" s="100" t="s">
        <v>1251</v>
      </c>
      <c r="H874" s="101">
        <v>2116</v>
      </c>
      <c r="I874" s="99">
        <v>2</v>
      </c>
      <c r="J874" s="104">
        <f>สกลนคร!F177</f>
        <v>697637.31</v>
      </c>
      <c r="K874" s="103">
        <f>สกลนคร!AJ177</f>
        <v>753123.99000000011</v>
      </c>
      <c r="L874" s="104">
        <f>สกลนคร!AK177</f>
        <v>2574259.5</v>
      </c>
      <c r="M874" s="104">
        <f>สกลนคร!AL177</f>
        <v>2559855.59</v>
      </c>
      <c r="N874" s="100"/>
      <c r="O874" s="100"/>
      <c r="P874" s="100"/>
      <c r="Q874" s="92">
        <f t="shared" si="31"/>
        <v>14403.910000000149</v>
      </c>
      <c r="R874" s="93">
        <f t="shared" si="32"/>
        <v>1216.5687618147449</v>
      </c>
    </row>
    <row r="875" spans="1:18" hidden="1" x14ac:dyDescent="0.55000000000000004">
      <c r="A875" s="99">
        <v>5</v>
      </c>
      <c r="B875" s="100" t="s">
        <v>59</v>
      </c>
      <c r="C875" s="100" t="s">
        <v>525</v>
      </c>
      <c r="D875" s="100" t="s">
        <v>150</v>
      </c>
      <c r="E875" s="100" t="s">
        <v>526</v>
      </c>
      <c r="F875" s="100" t="s">
        <v>178</v>
      </c>
      <c r="G875" s="100" t="s">
        <v>1252</v>
      </c>
      <c r="H875" s="101">
        <v>5068</v>
      </c>
      <c r="I875" s="99">
        <v>4</v>
      </c>
      <c r="J875" s="104">
        <f>สกลนคร!F178</f>
        <v>731714.23</v>
      </c>
      <c r="K875" s="103">
        <f>สกลนคร!AJ178</f>
        <v>777669.82</v>
      </c>
      <c r="L875" s="104">
        <f>สกลนคร!AK178</f>
        <v>4336747.6500000004</v>
      </c>
      <c r="M875" s="104">
        <f>สกลนคร!AL178</f>
        <v>3460577.3200000003</v>
      </c>
      <c r="N875" s="100"/>
      <c r="O875" s="100"/>
      <c r="P875" s="100"/>
      <c r="Q875" s="92">
        <f t="shared" si="31"/>
        <v>876170.33000000007</v>
      </c>
      <c r="R875" s="93">
        <f t="shared" si="32"/>
        <v>855.71184885556443</v>
      </c>
    </row>
    <row r="876" spans="1:18" hidden="1" x14ac:dyDescent="0.55000000000000004">
      <c r="A876" s="99">
        <v>6</v>
      </c>
      <c r="B876" s="100" t="s">
        <v>59</v>
      </c>
      <c r="C876" s="100" t="s">
        <v>525</v>
      </c>
      <c r="D876" s="100" t="s">
        <v>150</v>
      </c>
      <c r="E876" s="100" t="s">
        <v>526</v>
      </c>
      <c r="F876" s="100" t="s">
        <v>178</v>
      </c>
      <c r="G876" s="100" t="s">
        <v>1253</v>
      </c>
      <c r="H876" s="101">
        <v>2178</v>
      </c>
      <c r="I876" s="99">
        <v>2</v>
      </c>
      <c r="J876" s="104">
        <f>สกลนคร!F179</f>
        <v>747494.63</v>
      </c>
      <c r="K876" s="103">
        <f>สกลนคร!AJ179</f>
        <v>761431.7</v>
      </c>
      <c r="L876" s="104">
        <f>สกลนคร!AK179</f>
        <v>2531863.8600000003</v>
      </c>
      <c r="M876" s="104">
        <f>สกลนคร!AL179</f>
        <v>2560901.8899999997</v>
      </c>
      <c r="N876" s="100"/>
      <c r="O876" s="100"/>
      <c r="P876" s="100"/>
      <c r="Q876" s="92">
        <f t="shared" si="31"/>
        <v>-29038.029999999329</v>
      </c>
      <c r="R876" s="93">
        <f t="shared" si="32"/>
        <v>1162.4719283746558</v>
      </c>
    </row>
    <row r="877" spans="1:18" hidden="1" x14ac:dyDescent="0.55000000000000004">
      <c r="A877" s="99">
        <v>7</v>
      </c>
      <c r="B877" s="100" t="s">
        <v>59</v>
      </c>
      <c r="C877" s="100" t="s">
        <v>525</v>
      </c>
      <c r="D877" s="100" t="s">
        <v>150</v>
      </c>
      <c r="E877" s="100" t="s">
        <v>526</v>
      </c>
      <c r="F877" s="100" t="s">
        <v>178</v>
      </c>
      <c r="G877" s="100" t="s">
        <v>1254</v>
      </c>
      <c r="H877" s="101">
        <v>3138</v>
      </c>
      <c r="I877" s="99">
        <v>3</v>
      </c>
      <c r="J877" s="104">
        <f>สกลนคร!F180</f>
        <v>513194.18</v>
      </c>
      <c r="K877" s="103">
        <f>สกลนคร!AJ180</f>
        <v>548199.49</v>
      </c>
      <c r="L877" s="104">
        <f>สกลนคร!AK180</f>
        <v>2948000.91</v>
      </c>
      <c r="M877" s="104">
        <f>สกลนคร!AL180</f>
        <v>2863734.9499999997</v>
      </c>
      <c r="N877" s="100"/>
      <c r="O877" s="100"/>
      <c r="P877" s="100"/>
      <c r="Q877" s="92">
        <f t="shared" si="31"/>
        <v>84265.960000000428</v>
      </c>
      <c r="R877" s="93">
        <f t="shared" si="32"/>
        <v>939.45217017208415</v>
      </c>
    </row>
    <row r="878" spans="1:18" hidden="1" x14ac:dyDescent="0.55000000000000004">
      <c r="A878" s="99">
        <v>8</v>
      </c>
      <c r="B878" s="100" t="s">
        <v>59</v>
      </c>
      <c r="C878" s="100" t="s">
        <v>525</v>
      </c>
      <c r="D878" s="100" t="s">
        <v>150</v>
      </c>
      <c r="E878" s="100" t="s">
        <v>526</v>
      </c>
      <c r="F878" s="100" t="s">
        <v>178</v>
      </c>
      <c r="G878" s="100" t="s">
        <v>1255</v>
      </c>
      <c r="H878" s="101">
        <v>3606</v>
      </c>
      <c r="I878" s="99">
        <v>3</v>
      </c>
      <c r="J878" s="104">
        <f>สกลนคร!F181</f>
        <v>736991.42</v>
      </c>
      <c r="K878" s="103">
        <f>สกลนคร!AJ181</f>
        <v>799122.28</v>
      </c>
      <c r="L878" s="104">
        <f>สกลนคร!AK181</f>
        <v>4403081.8800000008</v>
      </c>
      <c r="M878" s="104">
        <f>สกลนคร!AL181</f>
        <v>3485616.73</v>
      </c>
      <c r="N878" s="100"/>
      <c r="O878" s="100"/>
      <c r="P878" s="100"/>
      <c r="Q878" s="92">
        <f t="shared" si="31"/>
        <v>917465.15000000084</v>
      </c>
      <c r="R878" s="93">
        <f t="shared" si="32"/>
        <v>1221.0432279534111</v>
      </c>
    </row>
    <row r="879" spans="1:18" s="111" customFormat="1" hidden="1" x14ac:dyDescent="0.55000000000000004">
      <c r="A879" s="105">
        <v>17</v>
      </c>
      <c r="B879" s="106" t="s">
        <v>59</v>
      </c>
      <c r="C879" s="106"/>
      <c r="D879" s="106"/>
      <c r="E879" s="106" t="s">
        <v>75</v>
      </c>
      <c r="F879" s="106"/>
      <c r="G879" s="106" t="s">
        <v>528</v>
      </c>
      <c r="H879" s="112">
        <f>SUM(H872:H878)</f>
        <v>24399</v>
      </c>
      <c r="I879" s="105"/>
      <c r="J879" s="108">
        <f>SUM(J871:J878)</f>
        <v>5091876.88</v>
      </c>
      <c r="K879" s="108">
        <f>SUM(K871:K878)</f>
        <v>5435462.0900000008</v>
      </c>
      <c r="L879" s="108">
        <f>SUM(L871:L878)</f>
        <v>25137937.109999999</v>
      </c>
      <c r="M879" s="108">
        <f>SUM(M871:M878)</f>
        <v>23196606.359999999</v>
      </c>
      <c r="N879" s="106">
        <v>7</v>
      </c>
      <c r="O879" s="106">
        <v>7</v>
      </c>
      <c r="P879" s="106">
        <f>N879-O879</f>
        <v>0</v>
      </c>
      <c r="Q879" s="109">
        <f t="shared" si="31"/>
        <v>1941330.75</v>
      </c>
      <c r="R879" s="110">
        <f>L879/H879</f>
        <v>1030.2855489979097</v>
      </c>
    </row>
    <row r="880" spans="1:18" hidden="1" x14ac:dyDescent="0.55000000000000004">
      <c r="A880" s="99">
        <v>1</v>
      </c>
      <c r="B880" s="100" t="s">
        <v>59</v>
      </c>
      <c r="C880" s="100" t="s">
        <v>529</v>
      </c>
      <c r="D880" s="100" t="s">
        <v>530</v>
      </c>
      <c r="E880" s="100" t="s">
        <v>531</v>
      </c>
      <c r="F880" s="100" t="s">
        <v>208</v>
      </c>
      <c r="G880" s="100" t="s">
        <v>532</v>
      </c>
      <c r="H880" s="101"/>
      <c r="I880" s="99"/>
      <c r="J880" s="102"/>
      <c r="K880" s="103"/>
      <c r="L880" s="104"/>
      <c r="M880" s="104"/>
      <c r="N880" s="100"/>
      <c r="O880" s="100"/>
      <c r="P880" s="100"/>
    </row>
    <row r="881" spans="1:18" hidden="1" x14ac:dyDescent="0.55000000000000004">
      <c r="A881" s="99">
        <v>2</v>
      </c>
      <c r="B881" s="100" t="s">
        <v>59</v>
      </c>
      <c r="C881" s="100" t="s">
        <v>529</v>
      </c>
      <c r="D881" s="100" t="s">
        <v>530</v>
      </c>
      <c r="E881" s="100" t="s">
        <v>531</v>
      </c>
      <c r="F881" s="100" t="s">
        <v>178</v>
      </c>
      <c r="G881" s="100" t="s">
        <v>1256</v>
      </c>
      <c r="H881" s="101">
        <v>3063</v>
      </c>
      <c r="I881" s="99">
        <v>3</v>
      </c>
      <c r="J881" s="104">
        <f>สกลนคร!F182</f>
        <v>373486.66</v>
      </c>
      <c r="K881" s="103">
        <f>สกลนคร!AJ182</f>
        <v>422861.88</v>
      </c>
      <c r="L881" s="104">
        <f>สกลนคร!AK182</f>
        <v>1716578.4100000001</v>
      </c>
      <c r="M881" s="104">
        <f>สกลนคร!AL182</f>
        <v>1774786.17</v>
      </c>
      <c r="N881" s="100"/>
      <c r="O881" s="100"/>
      <c r="P881" s="100"/>
      <c r="Q881" s="92">
        <f t="shared" si="31"/>
        <v>-58207.759999999776</v>
      </c>
      <c r="R881" s="93">
        <f t="shared" si="32"/>
        <v>560.42390140385248</v>
      </c>
    </row>
    <row r="882" spans="1:18" hidden="1" x14ac:dyDescent="0.55000000000000004">
      <c r="A882" s="99">
        <v>3</v>
      </c>
      <c r="B882" s="100" t="s">
        <v>59</v>
      </c>
      <c r="C882" s="100" t="s">
        <v>529</v>
      </c>
      <c r="D882" s="100" t="s">
        <v>530</v>
      </c>
      <c r="E882" s="100" t="s">
        <v>531</v>
      </c>
      <c r="F882" s="100" t="s">
        <v>178</v>
      </c>
      <c r="G882" s="100" t="s">
        <v>1257</v>
      </c>
      <c r="H882" s="101">
        <v>2781</v>
      </c>
      <c r="I882" s="99">
        <v>2</v>
      </c>
      <c r="J882" s="104">
        <f>สกลนคร!F183</f>
        <v>38830.53</v>
      </c>
      <c r="K882" s="103">
        <f>สกลนคร!AJ183</f>
        <v>67289.45</v>
      </c>
      <c r="L882" s="104">
        <f>สกลนคร!AK183</f>
        <v>3664938.35</v>
      </c>
      <c r="M882" s="104">
        <f>สกลนคร!AL183</f>
        <v>3195174.3099999996</v>
      </c>
      <c r="N882" s="100"/>
      <c r="O882" s="100"/>
      <c r="P882" s="100"/>
      <c r="Q882" s="92">
        <f t="shared" si="31"/>
        <v>469764.0400000005</v>
      </c>
      <c r="R882" s="93">
        <f t="shared" si="32"/>
        <v>1317.8491010427904</v>
      </c>
    </row>
    <row r="883" spans="1:18" hidden="1" x14ac:dyDescent="0.55000000000000004">
      <c r="A883" s="99">
        <v>4</v>
      </c>
      <c r="B883" s="100" t="s">
        <v>59</v>
      </c>
      <c r="C883" s="100" t="s">
        <v>529</v>
      </c>
      <c r="D883" s="100" t="s">
        <v>530</v>
      </c>
      <c r="E883" s="100" t="s">
        <v>531</v>
      </c>
      <c r="F883" s="100" t="s">
        <v>178</v>
      </c>
      <c r="G883" s="100" t="s">
        <v>1258</v>
      </c>
      <c r="H883" s="101">
        <v>2236</v>
      </c>
      <c r="I883" s="99">
        <v>2</v>
      </c>
      <c r="J883" s="104">
        <f>สกลนคร!F184</f>
        <v>352643.99</v>
      </c>
      <c r="K883" s="103">
        <f>สกลนคร!AJ184</f>
        <v>378052.76</v>
      </c>
      <c r="L883" s="104">
        <f>สกลนคร!AK184</f>
        <v>2064825.7400000002</v>
      </c>
      <c r="M883" s="104">
        <f>สกลนคร!AL184</f>
        <v>2271229.08</v>
      </c>
      <c r="N883" s="100"/>
      <c r="O883" s="100"/>
      <c r="P883" s="100"/>
      <c r="Q883" s="92">
        <f t="shared" si="31"/>
        <v>-206403.33999999985</v>
      </c>
      <c r="R883" s="93">
        <f t="shared" si="32"/>
        <v>923.44621645796076</v>
      </c>
    </row>
    <row r="884" spans="1:18" hidden="1" x14ac:dyDescent="0.55000000000000004">
      <c r="A884" s="99">
        <v>5</v>
      </c>
      <c r="B884" s="100" t="s">
        <v>59</v>
      </c>
      <c r="C884" s="100" t="s">
        <v>529</v>
      </c>
      <c r="D884" s="100" t="s">
        <v>530</v>
      </c>
      <c r="E884" s="100" t="s">
        <v>531</v>
      </c>
      <c r="F884" s="100" t="s">
        <v>178</v>
      </c>
      <c r="G884" s="100" t="s">
        <v>1259</v>
      </c>
      <c r="H884" s="101">
        <v>2004</v>
      </c>
      <c r="I884" s="99">
        <v>2</v>
      </c>
      <c r="J884" s="104">
        <f>สกลนคร!F185</f>
        <v>87728.33</v>
      </c>
      <c r="K884" s="103">
        <f>สกลนคร!AJ185</f>
        <v>105806.28</v>
      </c>
      <c r="L884" s="104">
        <f>สกลนคร!AK185</f>
        <v>1988314.2399999998</v>
      </c>
      <c r="M884" s="104">
        <f>สกลนคร!AL185</f>
        <v>2060004.41</v>
      </c>
      <c r="N884" s="100"/>
      <c r="O884" s="100"/>
      <c r="P884" s="100"/>
      <c r="Q884" s="92">
        <f t="shared" si="31"/>
        <v>-71690.170000000158</v>
      </c>
      <c r="R884" s="93">
        <f t="shared" si="32"/>
        <v>992.17277445109767</v>
      </c>
    </row>
    <row r="885" spans="1:18" hidden="1" x14ac:dyDescent="0.55000000000000004">
      <c r="A885" s="99">
        <v>6</v>
      </c>
      <c r="B885" s="100" t="s">
        <v>59</v>
      </c>
      <c r="C885" s="100" t="s">
        <v>529</v>
      </c>
      <c r="D885" s="100" t="s">
        <v>530</v>
      </c>
      <c r="E885" s="100" t="s">
        <v>531</v>
      </c>
      <c r="F885" s="100" t="s">
        <v>178</v>
      </c>
      <c r="G885" s="100" t="s">
        <v>1260</v>
      </c>
      <c r="H885" s="101">
        <v>3574</v>
      </c>
      <c r="I885" s="99">
        <v>3</v>
      </c>
      <c r="J885" s="104">
        <f>สกลนคร!F186</f>
        <v>283273.84000000003</v>
      </c>
      <c r="K885" s="103">
        <f>สกลนคร!AJ186</f>
        <v>320022.00000000006</v>
      </c>
      <c r="L885" s="104">
        <f>สกลนคร!AK186</f>
        <v>3074328.1500000004</v>
      </c>
      <c r="M885" s="104">
        <f>สกลนคร!AL186</f>
        <v>3217502.77</v>
      </c>
      <c r="N885" s="100"/>
      <c r="O885" s="100"/>
      <c r="P885" s="100"/>
      <c r="Q885" s="92">
        <f t="shared" si="31"/>
        <v>-143174.61999999965</v>
      </c>
      <c r="R885" s="93">
        <f>L885/H885</f>
        <v>860.19254336877464</v>
      </c>
    </row>
    <row r="886" spans="1:18" hidden="1" x14ac:dyDescent="0.55000000000000004">
      <c r="A886" s="99">
        <v>7</v>
      </c>
      <c r="B886" s="100" t="s">
        <v>59</v>
      </c>
      <c r="C886" s="100" t="s">
        <v>529</v>
      </c>
      <c r="D886" s="100" t="s">
        <v>530</v>
      </c>
      <c r="E886" s="100" t="s">
        <v>531</v>
      </c>
      <c r="F886" s="100" t="s">
        <v>178</v>
      </c>
      <c r="G886" s="100" t="s">
        <v>1261</v>
      </c>
      <c r="H886" s="101">
        <v>6722</v>
      </c>
      <c r="I886" s="99">
        <v>5</v>
      </c>
      <c r="J886" s="104">
        <f>สกลนคร!F187</f>
        <v>475308.76</v>
      </c>
      <c r="K886" s="103">
        <f>สกลนคร!AJ187</f>
        <v>561902.18000000005</v>
      </c>
      <c r="L886" s="104">
        <f>สกลนคร!AK187</f>
        <v>5930258.0999999996</v>
      </c>
      <c r="M886" s="104">
        <f>สกลนคร!AL187</f>
        <v>6183527.2799999993</v>
      </c>
      <c r="N886" s="100"/>
      <c r="O886" s="100"/>
      <c r="P886" s="100"/>
      <c r="Q886" s="92">
        <f t="shared" si="31"/>
        <v>-253269.1799999997</v>
      </c>
      <c r="R886" s="93">
        <f t="shared" si="32"/>
        <v>882.21631954775364</v>
      </c>
    </row>
    <row r="887" spans="1:18" hidden="1" x14ac:dyDescent="0.55000000000000004">
      <c r="A887" s="99">
        <v>8</v>
      </c>
      <c r="B887" s="100" t="s">
        <v>59</v>
      </c>
      <c r="C887" s="100" t="s">
        <v>529</v>
      </c>
      <c r="D887" s="100" t="s">
        <v>530</v>
      </c>
      <c r="E887" s="100" t="s">
        <v>531</v>
      </c>
      <c r="F887" s="100" t="s">
        <v>178</v>
      </c>
      <c r="G887" s="100" t="s">
        <v>1262</v>
      </c>
      <c r="H887" s="101">
        <v>1051</v>
      </c>
      <c r="I887" s="99">
        <v>1</v>
      </c>
      <c r="J887" s="104">
        <f>สกลนคร!F188</f>
        <v>106844.44</v>
      </c>
      <c r="K887" s="103">
        <f>สกลนคร!AJ188</f>
        <v>168614.53</v>
      </c>
      <c r="L887" s="104">
        <f>สกลนคร!AK188</f>
        <v>1583075.25</v>
      </c>
      <c r="M887" s="104">
        <f>สกลนคร!AL188</f>
        <v>1738600.08</v>
      </c>
      <c r="N887" s="100"/>
      <c r="O887" s="100"/>
      <c r="P887" s="100"/>
      <c r="Q887" s="92">
        <f t="shared" si="31"/>
        <v>-155524.83000000007</v>
      </c>
      <c r="R887" s="93">
        <f t="shared" si="32"/>
        <v>1506.2561845861085</v>
      </c>
    </row>
    <row r="888" spans="1:18" hidden="1" x14ac:dyDescent="0.55000000000000004">
      <c r="A888" s="99">
        <v>9</v>
      </c>
      <c r="B888" s="100" t="s">
        <v>59</v>
      </c>
      <c r="C888" s="100" t="s">
        <v>529</v>
      </c>
      <c r="D888" s="100" t="s">
        <v>530</v>
      </c>
      <c r="E888" s="100" t="s">
        <v>531</v>
      </c>
      <c r="F888" s="100" t="s">
        <v>178</v>
      </c>
      <c r="G888" s="100" t="s">
        <v>1263</v>
      </c>
      <c r="H888" s="101">
        <v>3165</v>
      </c>
      <c r="I888" s="99">
        <v>3</v>
      </c>
      <c r="J888" s="104">
        <f>สกลนคร!F189</f>
        <v>363759.45</v>
      </c>
      <c r="K888" s="103">
        <f>สกลนคร!AJ189</f>
        <v>343107.48000000004</v>
      </c>
      <c r="L888" s="104">
        <f>สกลนคร!AK189</f>
        <v>2734050.83</v>
      </c>
      <c r="M888" s="104">
        <f>สกลนคร!AL189</f>
        <v>2857491.4699999997</v>
      </c>
      <c r="N888" s="100"/>
      <c r="O888" s="100"/>
      <c r="P888" s="100"/>
      <c r="Q888" s="92">
        <f t="shared" si="31"/>
        <v>-123440.63999999966</v>
      </c>
      <c r="R888" s="93">
        <f t="shared" si="32"/>
        <v>863.83912480252764</v>
      </c>
    </row>
    <row r="889" spans="1:18" s="111" customFormat="1" hidden="1" x14ac:dyDescent="0.55000000000000004">
      <c r="A889" s="105">
        <v>18</v>
      </c>
      <c r="B889" s="106" t="s">
        <v>59</v>
      </c>
      <c r="C889" s="106"/>
      <c r="D889" s="106"/>
      <c r="E889" s="106" t="s">
        <v>75</v>
      </c>
      <c r="F889" s="106"/>
      <c r="G889" s="106" t="s">
        <v>533</v>
      </c>
      <c r="H889" s="112">
        <f>SUM(H881:H888)</f>
        <v>24596</v>
      </c>
      <c r="I889" s="105"/>
      <c r="J889" s="108">
        <f>SUM(J880:J888)</f>
        <v>2081875.9999999998</v>
      </c>
      <c r="K889" s="108">
        <f>SUM(K880:K888)</f>
        <v>2367656.5600000005</v>
      </c>
      <c r="L889" s="108">
        <f>SUM(L880:L888)</f>
        <v>22756369.07</v>
      </c>
      <c r="M889" s="108">
        <f>SUM(M880:M888)</f>
        <v>23298315.569999993</v>
      </c>
      <c r="N889" s="106">
        <v>8</v>
      </c>
      <c r="O889" s="106">
        <v>8</v>
      </c>
      <c r="P889" s="106">
        <f>N889-O889</f>
        <v>0</v>
      </c>
      <c r="Q889" s="109">
        <f t="shared" si="31"/>
        <v>-541946.49999999255</v>
      </c>
      <c r="R889" s="110">
        <f t="shared" si="32"/>
        <v>925.20609326719796</v>
      </c>
    </row>
    <row r="890" spans="1:18" s="111" customFormat="1" ht="24.75" hidden="1" thickBot="1" x14ac:dyDescent="0.6">
      <c r="A890" s="120"/>
      <c r="B890" s="121" t="s">
        <v>59</v>
      </c>
      <c r="C890" s="121" t="s">
        <v>59</v>
      </c>
      <c r="D890" s="121" t="s">
        <v>59</v>
      </c>
      <c r="E890" s="121" t="s">
        <v>59</v>
      </c>
      <c r="F890" s="121"/>
      <c r="G890" s="121" t="s">
        <v>534</v>
      </c>
      <c r="H890" s="122">
        <f>H711+H719+H726+H742+H751+H762+H768+H788+H796+H808+H821+H843+H849+H855+H862+H870+H879+H889</f>
        <v>664335</v>
      </c>
      <c r="I890" s="120"/>
      <c r="J890" s="123">
        <f t="shared" ref="J890:O890" si="33">J711+J719+J726+J742+J751+J762+J768+J788+J796+J808+J821+J843+J849+J855+J862+J870+J879+J889</f>
        <v>70055324.810000002</v>
      </c>
      <c r="K890" s="124">
        <f t="shared" si="33"/>
        <v>79958047.959999993</v>
      </c>
      <c r="L890" s="123">
        <f t="shared" si="33"/>
        <v>571377145.49000001</v>
      </c>
      <c r="M890" s="123">
        <f t="shared" si="33"/>
        <v>578138335.57999992</v>
      </c>
      <c r="N890" s="121">
        <f t="shared" si="33"/>
        <v>168</v>
      </c>
      <c r="O890" s="121">
        <f t="shared" si="33"/>
        <v>168</v>
      </c>
      <c r="P890" s="121">
        <f>N890-O890</f>
        <v>0</v>
      </c>
      <c r="Q890" s="109">
        <f t="shared" si="31"/>
        <v>-6761190.0899999142</v>
      </c>
      <c r="R890" s="110">
        <f t="shared" si="32"/>
        <v>860.07382644298434</v>
      </c>
    </row>
    <row r="891" spans="1:18" ht="25.5" hidden="1" thickTop="1" thickBot="1" x14ac:dyDescent="0.6">
      <c r="A891" s="125"/>
      <c r="B891" s="126"/>
      <c r="C891" s="126"/>
      <c r="D891" s="126"/>
      <c r="E891" s="388" t="s">
        <v>535</v>
      </c>
      <c r="F891" s="389"/>
      <c r="G891" s="390"/>
      <c r="H891" s="127"/>
      <c r="I891" s="125"/>
      <c r="J891" s="128">
        <f>J890/O890</f>
        <v>416995.98101190478</v>
      </c>
      <c r="K891" s="129">
        <f>K890/O890</f>
        <v>475940.7616666666</v>
      </c>
      <c r="L891" s="128">
        <f>L890/O890</f>
        <v>3401054.4374404764</v>
      </c>
      <c r="M891" s="128">
        <f>M890/O890</f>
        <v>3441299.6165476185</v>
      </c>
      <c r="N891" s="177"/>
      <c r="O891" s="177"/>
      <c r="P891" s="177"/>
      <c r="Q891" s="92">
        <f t="shared" si="31"/>
        <v>-40245.179107142147</v>
      </c>
    </row>
    <row r="892" spans="1:18" hidden="1" x14ac:dyDescent="0.55000000000000004">
      <c r="A892" s="130">
        <v>1</v>
      </c>
      <c r="B892" s="131" t="s">
        <v>56</v>
      </c>
      <c r="C892" s="131" t="s">
        <v>536</v>
      </c>
      <c r="D892" s="131" t="s">
        <v>537</v>
      </c>
      <c r="E892" s="131" t="s">
        <v>538</v>
      </c>
      <c r="F892" s="131" t="s">
        <v>175</v>
      </c>
      <c r="G892" s="131" t="s">
        <v>539</v>
      </c>
      <c r="H892" s="132"/>
      <c r="I892" s="130"/>
      <c r="J892" s="133"/>
      <c r="K892" s="134"/>
      <c r="L892" s="135"/>
      <c r="M892" s="135"/>
      <c r="N892" s="131"/>
      <c r="O892" s="131"/>
      <c r="P892" s="131"/>
    </row>
    <row r="893" spans="1:18" hidden="1" x14ac:dyDescent="0.55000000000000004">
      <c r="A893" s="99">
        <v>2</v>
      </c>
      <c r="B893" s="100" t="s">
        <v>56</v>
      </c>
      <c r="C893" s="100" t="s">
        <v>536</v>
      </c>
      <c r="D893" s="100" t="s">
        <v>537</v>
      </c>
      <c r="E893" s="100" t="s">
        <v>538</v>
      </c>
      <c r="F893" s="100" t="s">
        <v>178</v>
      </c>
      <c r="G893" s="100" t="s">
        <v>1264</v>
      </c>
      <c r="H893" s="101">
        <v>3670</v>
      </c>
      <c r="I893" s="99">
        <v>3</v>
      </c>
      <c r="J893" s="102">
        <f>นครพนม!F4</f>
        <v>312525.69</v>
      </c>
      <c r="K893" s="103">
        <f>นครพนม!AL4</f>
        <v>418303.65</v>
      </c>
      <c r="L893" s="104">
        <f>นครพนม!AM4</f>
        <v>2403932.04</v>
      </c>
      <c r="M893" s="104">
        <f>นครพนม!AN4</f>
        <v>2697534.11</v>
      </c>
      <c r="N893" s="100"/>
      <c r="O893" s="100"/>
      <c r="P893" s="100"/>
      <c r="Q893" s="92">
        <f t="shared" si="31"/>
        <v>-293602.06999999983</v>
      </c>
      <c r="R893" s="93">
        <f t="shared" si="32"/>
        <v>655.02235422343324</v>
      </c>
    </row>
    <row r="894" spans="1:18" hidden="1" x14ac:dyDescent="0.55000000000000004">
      <c r="A894" s="99">
        <v>3</v>
      </c>
      <c r="B894" s="100" t="s">
        <v>56</v>
      </c>
      <c r="C894" s="100" t="s">
        <v>536</v>
      </c>
      <c r="D894" s="100" t="s">
        <v>537</v>
      </c>
      <c r="E894" s="100" t="s">
        <v>538</v>
      </c>
      <c r="F894" s="100" t="s">
        <v>178</v>
      </c>
      <c r="G894" s="100" t="s">
        <v>1265</v>
      </c>
      <c r="H894" s="101">
        <v>5247</v>
      </c>
      <c r="I894" s="99">
        <v>4</v>
      </c>
      <c r="J894" s="102">
        <f>นครพนม!F5</f>
        <v>516740.16</v>
      </c>
      <c r="K894" s="103">
        <f>นครพนม!AL5</f>
        <v>650272.82999999996</v>
      </c>
      <c r="L894" s="104">
        <f>นครพนม!AM5</f>
        <v>3043301.12</v>
      </c>
      <c r="M894" s="104">
        <f>นครพนม!AN5</f>
        <v>2778576.5100000002</v>
      </c>
      <c r="N894" s="100"/>
      <c r="O894" s="100"/>
      <c r="P894" s="100"/>
      <c r="Q894" s="92">
        <f t="shared" si="31"/>
        <v>264724.60999999987</v>
      </c>
      <c r="R894" s="93">
        <f t="shared" si="32"/>
        <v>580.00783685915769</v>
      </c>
    </row>
    <row r="895" spans="1:18" hidden="1" x14ac:dyDescent="0.55000000000000004">
      <c r="A895" s="99">
        <v>4</v>
      </c>
      <c r="B895" s="100" t="s">
        <v>56</v>
      </c>
      <c r="C895" s="100" t="s">
        <v>536</v>
      </c>
      <c r="D895" s="100" t="s">
        <v>537</v>
      </c>
      <c r="E895" s="100" t="s">
        <v>538</v>
      </c>
      <c r="F895" s="100" t="s">
        <v>178</v>
      </c>
      <c r="G895" s="100" t="s">
        <v>1266</v>
      </c>
      <c r="H895" s="101">
        <v>4843</v>
      </c>
      <c r="I895" s="99">
        <v>4</v>
      </c>
      <c r="J895" s="102">
        <f>นครพนม!F6</f>
        <v>344972.28</v>
      </c>
      <c r="K895" s="103">
        <f>นครพนม!AL6</f>
        <v>368915.07999999996</v>
      </c>
      <c r="L895" s="104">
        <f>นครพนม!AM6</f>
        <v>2966941.56</v>
      </c>
      <c r="M895" s="104">
        <f>นครพนม!AN6</f>
        <v>3147342.03</v>
      </c>
      <c r="N895" s="100"/>
      <c r="O895" s="100"/>
      <c r="P895" s="100"/>
      <c r="Q895" s="92">
        <f t="shared" si="31"/>
        <v>-180400.46999999974</v>
      </c>
      <c r="R895" s="93">
        <f t="shared" si="32"/>
        <v>612.62472847408628</v>
      </c>
    </row>
    <row r="896" spans="1:18" hidden="1" x14ac:dyDescent="0.55000000000000004">
      <c r="A896" s="99">
        <v>5</v>
      </c>
      <c r="B896" s="100" t="s">
        <v>56</v>
      </c>
      <c r="C896" s="100" t="s">
        <v>536</v>
      </c>
      <c r="D896" s="100" t="s">
        <v>537</v>
      </c>
      <c r="E896" s="100" t="s">
        <v>538</v>
      </c>
      <c r="F896" s="100" t="s">
        <v>178</v>
      </c>
      <c r="G896" s="100" t="s">
        <v>1267</v>
      </c>
      <c r="H896" s="101">
        <v>4324</v>
      </c>
      <c r="I896" s="99">
        <v>3</v>
      </c>
      <c r="J896" s="102">
        <f>นครพนม!F7</f>
        <v>260863.65</v>
      </c>
      <c r="K896" s="103">
        <f>นครพนม!AL7</f>
        <v>223949.03999999998</v>
      </c>
      <c r="L896" s="104">
        <f>นครพนม!AM7</f>
        <v>2430878.4699999997</v>
      </c>
      <c r="M896" s="104">
        <f>นครพนม!AN7</f>
        <v>2558674.9499999997</v>
      </c>
      <c r="N896" s="100"/>
      <c r="O896" s="100"/>
      <c r="P896" s="100"/>
      <c r="Q896" s="92">
        <f t="shared" si="31"/>
        <v>-127796.47999999998</v>
      </c>
      <c r="R896" s="93">
        <f t="shared" si="32"/>
        <v>562.18280989824234</v>
      </c>
    </row>
    <row r="897" spans="1:18" hidden="1" x14ac:dyDescent="0.55000000000000004">
      <c r="A897" s="99">
        <v>6</v>
      </c>
      <c r="B897" s="100" t="s">
        <v>56</v>
      </c>
      <c r="C897" s="100" t="s">
        <v>536</v>
      </c>
      <c r="D897" s="100" t="s">
        <v>537</v>
      </c>
      <c r="E897" s="100" t="s">
        <v>538</v>
      </c>
      <c r="F897" s="100" t="s">
        <v>178</v>
      </c>
      <c r="G897" s="100" t="s">
        <v>1268</v>
      </c>
      <c r="H897" s="101">
        <v>4095</v>
      </c>
      <c r="I897" s="99">
        <v>3</v>
      </c>
      <c r="J897" s="102">
        <f>นครพนม!F8</f>
        <v>484283.12</v>
      </c>
      <c r="K897" s="103">
        <f>นครพนม!AL8</f>
        <v>567954.49</v>
      </c>
      <c r="L897" s="104">
        <f>นครพนม!AM8</f>
        <v>2151532.08</v>
      </c>
      <c r="M897" s="104">
        <f>นครพนม!AN8</f>
        <v>2201178.65</v>
      </c>
      <c r="N897" s="100"/>
      <c r="O897" s="100"/>
      <c r="P897" s="100"/>
      <c r="Q897" s="92">
        <f t="shared" si="31"/>
        <v>-49646.569999999832</v>
      </c>
      <c r="R897" s="93">
        <f t="shared" si="32"/>
        <v>525.40465934065935</v>
      </c>
    </row>
    <row r="898" spans="1:18" hidden="1" x14ac:dyDescent="0.55000000000000004">
      <c r="A898" s="99">
        <v>7</v>
      </c>
      <c r="B898" s="100" t="s">
        <v>56</v>
      </c>
      <c r="C898" s="100" t="s">
        <v>536</v>
      </c>
      <c r="D898" s="100" t="s">
        <v>537</v>
      </c>
      <c r="E898" s="100" t="s">
        <v>538</v>
      </c>
      <c r="F898" s="100" t="s">
        <v>178</v>
      </c>
      <c r="G898" s="100" t="s">
        <v>1269</v>
      </c>
      <c r="H898" s="101">
        <v>3972</v>
      </c>
      <c r="I898" s="99">
        <v>3</v>
      </c>
      <c r="J898" s="102">
        <f>นครพนม!F9</f>
        <v>110993.5</v>
      </c>
      <c r="K898" s="103">
        <f>นครพนม!AL9</f>
        <v>149294.66999999998</v>
      </c>
      <c r="L898" s="104">
        <f>นครพนม!AM9</f>
        <v>1834566.1</v>
      </c>
      <c r="M898" s="104">
        <f>นครพนม!AN9</f>
        <v>1846697.3199999998</v>
      </c>
      <c r="N898" s="100"/>
      <c r="O898" s="100"/>
      <c r="P898" s="100"/>
      <c r="Q898" s="92">
        <f t="shared" si="31"/>
        <v>-12131.219999999739</v>
      </c>
      <c r="R898" s="93">
        <f t="shared" si="32"/>
        <v>461.87464753272911</v>
      </c>
    </row>
    <row r="899" spans="1:18" hidden="1" x14ac:dyDescent="0.55000000000000004">
      <c r="A899" s="99">
        <v>8</v>
      </c>
      <c r="B899" s="100" t="s">
        <v>56</v>
      </c>
      <c r="C899" s="100" t="s">
        <v>536</v>
      </c>
      <c r="D899" s="100" t="s">
        <v>537</v>
      </c>
      <c r="E899" s="100" t="s">
        <v>538</v>
      </c>
      <c r="F899" s="100" t="s">
        <v>178</v>
      </c>
      <c r="G899" s="100" t="s">
        <v>1270</v>
      </c>
      <c r="H899" s="101">
        <v>2524</v>
      </c>
      <c r="I899" s="99">
        <v>2</v>
      </c>
      <c r="J899" s="102">
        <f>นครพนม!F10</f>
        <v>450112.58</v>
      </c>
      <c r="K899" s="103">
        <f>นครพนม!AL10</f>
        <v>647811.53</v>
      </c>
      <c r="L899" s="104">
        <f>นครพนม!AM10</f>
        <v>2257424</v>
      </c>
      <c r="M899" s="104">
        <f>นครพนม!AN10</f>
        <v>2526384.14</v>
      </c>
      <c r="N899" s="100"/>
      <c r="O899" s="100"/>
      <c r="P899" s="100"/>
      <c r="Q899" s="92">
        <f t="shared" si="31"/>
        <v>-268960.14000000013</v>
      </c>
      <c r="R899" s="93">
        <f t="shared" si="32"/>
        <v>894.38351822503967</v>
      </c>
    </row>
    <row r="900" spans="1:18" hidden="1" x14ac:dyDescent="0.55000000000000004">
      <c r="A900" s="99">
        <v>9</v>
      </c>
      <c r="B900" s="100" t="s">
        <v>56</v>
      </c>
      <c r="C900" s="100" t="s">
        <v>536</v>
      </c>
      <c r="D900" s="100" t="s">
        <v>537</v>
      </c>
      <c r="E900" s="100" t="s">
        <v>538</v>
      </c>
      <c r="F900" s="100" t="s">
        <v>178</v>
      </c>
      <c r="G900" s="100" t="s">
        <v>1271</v>
      </c>
      <c r="H900" s="101">
        <v>2586</v>
      </c>
      <c r="I900" s="99">
        <v>2</v>
      </c>
      <c r="J900" s="102">
        <f>นครพนม!F11</f>
        <v>436359.33</v>
      </c>
      <c r="K900" s="103">
        <f>นครพนม!AL11</f>
        <v>677861.72000000009</v>
      </c>
      <c r="L900" s="104">
        <f>นครพนม!AM11</f>
        <v>2518639.6799999997</v>
      </c>
      <c r="M900" s="104">
        <f>นครพนม!AN11</f>
        <v>2454742.1799999997</v>
      </c>
      <c r="N900" s="100"/>
      <c r="O900" s="100"/>
      <c r="P900" s="100"/>
      <c r="Q900" s="92">
        <f t="shared" si="31"/>
        <v>63897.5</v>
      </c>
      <c r="R900" s="93">
        <f t="shared" si="32"/>
        <v>973.9519257540602</v>
      </c>
    </row>
    <row r="901" spans="1:18" hidden="1" x14ac:dyDescent="0.55000000000000004">
      <c r="A901" s="99">
        <v>10</v>
      </c>
      <c r="B901" s="100" t="s">
        <v>56</v>
      </c>
      <c r="C901" s="100" t="s">
        <v>536</v>
      </c>
      <c r="D901" s="100" t="s">
        <v>537</v>
      </c>
      <c r="E901" s="100" t="s">
        <v>538</v>
      </c>
      <c r="F901" s="100" t="s">
        <v>178</v>
      </c>
      <c r="G901" s="100" t="s">
        <v>1272</v>
      </c>
      <c r="H901" s="101">
        <v>2657</v>
      </c>
      <c r="I901" s="99">
        <v>2</v>
      </c>
      <c r="J901" s="102">
        <f>นครพนม!F12</f>
        <v>442260.82</v>
      </c>
      <c r="K901" s="103">
        <f>นครพนม!AL12</f>
        <v>589918.66</v>
      </c>
      <c r="L901" s="104">
        <f>นครพนม!AM12</f>
        <v>2240327.96</v>
      </c>
      <c r="M901" s="104">
        <f>นครพนม!AN12</f>
        <v>2443491.8199999994</v>
      </c>
      <c r="N901" s="100"/>
      <c r="O901" s="100"/>
      <c r="P901" s="100"/>
      <c r="Q901" s="92">
        <f t="shared" si="31"/>
        <v>-203163.8599999994</v>
      </c>
      <c r="R901" s="93">
        <f t="shared" si="32"/>
        <v>843.17951072638311</v>
      </c>
    </row>
    <row r="902" spans="1:18" hidden="1" x14ac:dyDescent="0.55000000000000004">
      <c r="A902" s="99">
        <v>11</v>
      </c>
      <c r="B902" s="100" t="s">
        <v>56</v>
      </c>
      <c r="C902" s="100" t="s">
        <v>536</v>
      </c>
      <c r="D902" s="100" t="s">
        <v>537</v>
      </c>
      <c r="E902" s="100" t="s">
        <v>538</v>
      </c>
      <c r="F902" s="100" t="s">
        <v>178</v>
      </c>
      <c r="G902" s="100" t="s">
        <v>1273</v>
      </c>
      <c r="H902" s="101">
        <v>2342</v>
      </c>
      <c r="I902" s="99">
        <v>2</v>
      </c>
      <c r="J902" s="102">
        <f>นครพนม!F13</f>
        <v>298966.44</v>
      </c>
      <c r="K902" s="103">
        <f>นครพนม!AL13</f>
        <v>444854.78</v>
      </c>
      <c r="L902" s="104">
        <f>นครพนม!AM13</f>
        <v>2529048.0099999998</v>
      </c>
      <c r="M902" s="104">
        <f>นครพนม!AN13</f>
        <v>2262271.4699999997</v>
      </c>
      <c r="N902" s="100"/>
      <c r="O902" s="100"/>
      <c r="P902" s="100"/>
      <c r="Q902" s="92">
        <f t="shared" si="31"/>
        <v>266776.54000000004</v>
      </c>
      <c r="R902" s="93">
        <f t="shared" si="32"/>
        <v>1079.8667847993167</v>
      </c>
    </row>
    <row r="903" spans="1:18" hidden="1" x14ac:dyDescent="0.55000000000000004">
      <c r="A903" s="99">
        <v>12</v>
      </c>
      <c r="B903" s="100" t="s">
        <v>56</v>
      </c>
      <c r="C903" s="100" t="s">
        <v>536</v>
      </c>
      <c r="D903" s="100" t="s">
        <v>537</v>
      </c>
      <c r="E903" s="100" t="s">
        <v>538</v>
      </c>
      <c r="F903" s="100" t="s">
        <v>178</v>
      </c>
      <c r="G903" s="100" t="s">
        <v>1274</v>
      </c>
      <c r="H903" s="101">
        <v>2776</v>
      </c>
      <c r="I903" s="99">
        <v>2</v>
      </c>
      <c r="J903" s="102">
        <f>นครพนม!F14</f>
        <v>181509.23</v>
      </c>
      <c r="K903" s="103">
        <f>นครพนม!AL14</f>
        <v>403610.51</v>
      </c>
      <c r="L903" s="104">
        <f>นครพนม!AM14</f>
        <v>1888975.74</v>
      </c>
      <c r="M903" s="104">
        <f>นครพนม!AN14</f>
        <v>1877940.5199999998</v>
      </c>
      <c r="N903" s="100"/>
      <c r="O903" s="100"/>
      <c r="P903" s="100"/>
      <c r="Q903" s="92">
        <f t="shared" ref="Q903:Q966" si="34">L903-M903</f>
        <v>11035.220000000205</v>
      </c>
      <c r="R903" s="93">
        <f t="shared" ref="R903:R966" si="35">L903/H903</f>
        <v>680.46676512968304</v>
      </c>
    </row>
    <row r="904" spans="1:18" hidden="1" x14ac:dyDescent="0.55000000000000004">
      <c r="A904" s="99">
        <v>13</v>
      </c>
      <c r="B904" s="100" t="s">
        <v>56</v>
      </c>
      <c r="C904" s="100" t="s">
        <v>536</v>
      </c>
      <c r="D904" s="100" t="s">
        <v>537</v>
      </c>
      <c r="E904" s="100" t="s">
        <v>538</v>
      </c>
      <c r="F904" s="100" t="s">
        <v>178</v>
      </c>
      <c r="G904" s="100" t="s">
        <v>1275</v>
      </c>
      <c r="H904" s="101">
        <v>3352</v>
      </c>
      <c r="I904" s="99">
        <v>3</v>
      </c>
      <c r="J904" s="102">
        <f>นครพนม!F15</f>
        <v>229213.88</v>
      </c>
      <c r="K904" s="103">
        <f>นครพนม!AL15</f>
        <v>62011.06</v>
      </c>
      <c r="L904" s="104">
        <f>นครพนม!AM15</f>
        <v>2405761.2599999998</v>
      </c>
      <c r="M904" s="104">
        <f>นครพนม!AN15</f>
        <v>4362013.29</v>
      </c>
      <c r="N904" s="100"/>
      <c r="O904" s="100"/>
      <c r="P904" s="100"/>
      <c r="Q904" s="92">
        <f t="shared" si="34"/>
        <v>-1956252.0300000003</v>
      </c>
      <c r="R904" s="93">
        <f t="shared" si="35"/>
        <v>717.70920644391401</v>
      </c>
    </row>
    <row r="905" spans="1:18" hidden="1" x14ac:dyDescent="0.55000000000000004">
      <c r="A905" s="99">
        <v>14</v>
      </c>
      <c r="B905" s="100" t="s">
        <v>56</v>
      </c>
      <c r="C905" s="100" t="s">
        <v>536</v>
      </c>
      <c r="D905" s="100" t="s">
        <v>537</v>
      </c>
      <c r="E905" s="100" t="s">
        <v>538</v>
      </c>
      <c r="F905" s="100" t="s">
        <v>178</v>
      </c>
      <c r="G905" s="100" t="s">
        <v>1276</v>
      </c>
      <c r="H905" s="101">
        <v>2657</v>
      </c>
      <c r="I905" s="99">
        <v>2</v>
      </c>
      <c r="J905" s="102">
        <f>นครพนม!F16</f>
        <v>219034.84</v>
      </c>
      <c r="K905" s="103">
        <f>นครพนม!AL16</f>
        <v>263760.38</v>
      </c>
      <c r="L905" s="104">
        <f>นครพนม!AM16</f>
        <v>2374340.9299999997</v>
      </c>
      <c r="M905" s="104">
        <f>นครพนม!AN16</f>
        <v>2368181.14</v>
      </c>
      <c r="N905" s="100"/>
      <c r="O905" s="100"/>
      <c r="P905" s="100"/>
      <c r="Q905" s="92">
        <f t="shared" si="34"/>
        <v>6159.7899999995716</v>
      </c>
      <c r="R905" s="93">
        <f t="shared" si="35"/>
        <v>893.6172111403838</v>
      </c>
    </row>
    <row r="906" spans="1:18" hidden="1" x14ac:dyDescent="0.55000000000000004">
      <c r="A906" s="99">
        <v>15</v>
      </c>
      <c r="B906" s="100" t="s">
        <v>56</v>
      </c>
      <c r="C906" s="100" t="s">
        <v>536</v>
      </c>
      <c r="D906" s="100" t="s">
        <v>537</v>
      </c>
      <c r="E906" s="100" t="s">
        <v>538</v>
      </c>
      <c r="F906" s="100" t="s">
        <v>178</v>
      </c>
      <c r="G906" s="100" t="s">
        <v>1277</v>
      </c>
      <c r="H906" s="101">
        <v>1514</v>
      </c>
      <c r="I906" s="99">
        <v>2</v>
      </c>
      <c r="J906" s="102">
        <f>นครพนม!F17</f>
        <v>258504.79</v>
      </c>
      <c r="K906" s="103">
        <f>นครพนม!AL17</f>
        <v>279970.32000000007</v>
      </c>
      <c r="L906" s="104">
        <f>นครพนม!AM17</f>
        <v>1859626.82</v>
      </c>
      <c r="M906" s="104">
        <f>นครพนม!AN17</f>
        <v>2002805.93</v>
      </c>
      <c r="N906" s="100"/>
      <c r="O906" s="100"/>
      <c r="P906" s="100"/>
      <c r="Q906" s="92">
        <f t="shared" si="34"/>
        <v>-143179.10999999987</v>
      </c>
      <c r="R906" s="93">
        <f t="shared" si="35"/>
        <v>1228.2871994715986</v>
      </c>
    </row>
    <row r="907" spans="1:18" hidden="1" x14ac:dyDescent="0.55000000000000004">
      <c r="A907" s="99">
        <v>16</v>
      </c>
      <c r="B907" s="100" t="s">
        <v>56</v>
      </c>
      <c r="C907" s="100" t="s">
        <v>536</v>
      </c>
      <c r="D907" s="100" t="s">
        <v>537</v>
      </c>
      <c r="E907" s="100" t="s">
        <v>538</v>
      </c>
      <c r="F907" s="100" t="s">
        <v>178</v>
      </c>
      <c r="G907" s="100" t="s">
        <v>1278</v>
      </c>
      <c r="H907" s="101">
        <v>2063</v>
      </c>
      <c r="I907" s="99">
        <v>2</v>
      </c>
      <c r="J907" s="102">
        <f>นครพนม!F18</f>
        <v>212982.07</v>
      </c>
      <c r="K907" s="103">
        <f>นครพนม!AL18</f>
        <v>434233.19</v>
      </c>
      <c r="L907" s="104">
        <f>นครพนม!AM18</f>
        <v>4449934.32</v>
      </c>
      <c r="M907" s="104">
        <f>นครพนม!AN18</f>
        <v>2300561.5300000003</v>
      </c>
      <c r="N907" s="100"/>
      <c r="O907" s="100"/>
      <c r="P907" s="100"/>
      <c r="Q907" s="92">
        <f t="shared" si="34"/>
        <v>2149372.79</v>
      </c>
      <c r="R907" s="93">
        <f t="shared" si="35"/>
        <v>2157.0209985458073</v>
      </c>
    </row>
    <row r="908" spans="1:18" hidden="1" x14ac:dyDescent="0.55000000000000004">
      <c r="A908" s="99">
        <v>17</v>
      </c>
      <c r="B908" s="100" t="s">
        <v>56</v>
      </c>
      <c r="C908" s="100" t="s">
        <v>536</v>
      </c>
      <c r="D908" s="100" t="s">
        <v>537</v>
      </c>
      <c r="E908" s="100" t="s">
        <v>538</v>
      </c>
      <c r="F908" s="100" t="s">
        <v>178</v>
      </c>
      <c r="G908" s="100" t="s">
        <v>1279</v>
      </c>
      <c r="H908" s="101">
        <v>3822</v>
      </c>
      <c r="I908" s="99">
        <v>3</v>
      </c>
      <c r="J908" s="102">
        <f>นครพนม!F19</f>
        <v>173019.53</v>
      </c>
      <c r="K908" s="103">
        <f>นครพนม!AL19</f>
        <v>221133.47999999998</v>
      </c>
      <c r="L908" s="104">
        <f>นครพนม!AM19</f>
        <v>2057565.4600000002</v>
      </c>
      <c r="M908" s="104">
        <f>นครพนม!AN19</f>
        <v>2084455.68</v>
      </c>
      <c r="N908" s="100"/>
      <c r="O908" s="100"/>
      <c r="P908" s="100"/>
      <c r="Q908" s="92">
        <f t="shared" si="34"/>
        <v>-26890.219999999739</v>
      </c>
      <c r="R908" s="93">
        <f t="shared" si="35"/>
        <v>538.34784406070128</v>
      </c>
    </row>
    <row r="909" spans="1:18" hidden="1" x14ac:dyDescent="0.55000000000000004">
      <c r="A909" s="99">
        <v>18</v>
      </c>
      <c r="B909" s="100" t="s">
        <v>56</v>
      </c>
      <c r="C909" s="100" t="s">
        <v>536</v>
      </c>
      <c r="D909" s="100" t="s">
        <v>537</v>
      </c>
      <c r="E909" s="100" t="s">
        <v>538</v>
      </c>
      <c r="F909" s="100" t="s">
        <v>178</v>
      </c>
      <c r="G909" s="100" t="s">
        <v>1280</v>
      </c>
      <c r="H909" s="101">
        <v>2841</v>
      </c>
      <c r="I909" s="99">
        <v>2</v>
      </c>
      <c r="J909" s="102">
        <f>นครพนม!F20</f>
        <v>593703</v>
      </c>
      <c r="K909" s="103">
        <f>นครพนม!AL20</f>
        <v>759424.95</v>
      </c>
      <c r="L909" s="104">
        <f>นครพนม!AM20</f>
        <v>2249271.1599999997</v>
      </c>
      <c r="M909" s="104">
        <f>นครพนม!AN20</f>
        <v>2341010.79</v>
      </c>
      <c r="N909" s="100"/>
      <c r="O909" s="100"/>
      <c r="P909" s="100"/>
      <c r="Q909" s="92">
        <f t="shared" si="34"/>
        <v>-91739.630000000354</v>
      </c>
      <c r="R909" s="93">
        <f t="shared" si="35"/>
        <v>791.71811334037295</v>
      </c>
    </row>
    <row r="910" spans="1:18" hidden="1" x14ac:dyDescent="0.55000000000000004">
      <c r="A910" s="99">
        <v>19</v>
      </c>
      <c r="B910" s="100" t="s">
        <v>56</v>
      </c>
      <c r="C910" s="100" t="s">
        <v>536</v>
      </c>
      <c r="D910" s="100" t="s">
        <v>537</v>
      </c>
      <c r="E910" s="100" t="s">
        <v>538</v>
      </c>
      <c r="F910" s="100" t="s">
        <v>178</v>
      </c>
      <c r="G910" s="100" t="s">
        <v>1281</v>
      </c>
      <c r="H910" s="101">
        <v>4029</v>
      </c>
      <c r="I910" s="99">
        <v>3</v>
      </c>
      <c r="J910" s="102">
        <f>นครพนม!F21</f>
        <v>806085.22</v>
      </c>
      <c r="K910" s="103">
        <f>นครพนม!AL21</f>
        <v>803902.40999999992</v>
      </c>
      <c r="L910" s="104">
        <f>นครพนม!AM21</f>
        <v>3916722.25</v>
      </c>
      <c r="M910" s="104">
        <f>นครพนม!AN21</f>
        <v>3498236.8400000003</v>
      </c>
      <c r="N910" s="100"/>
      <c r="O910" s="100"/>
      <c r="P910" s="100"/>
      <c r="Q910" s="92">
        <f t="shared" si="34"/>
        <v>418485.40999999968</v>
      </c>
      <c r="R910" s="93">
        <f t="shared" si="35"/>
        <v>972.13260114172249</v>
      </c>
    </row>
    <row r="911" spans="1:18" hidden="1" x14ac:dyDescent="0.55000000000000004">
      <c r="A911" s="99">
        <v>20</v>
      </c>
      <c r="B911" s="100" t="s">
        <v>56</v>
      </c>
      <c r="C911" s="100" t="s">
        <v>536</v>
      </c>
      <c r="D911" s="100" t="s">
        <v>537</v>
      </c>
      <c r="E911" s="100" t="s">
        <v>538</v>
      </c>
      <c r="F911" s="100" t="s">
        <v>178</v>
      </c>
      <c r="G911" s="100" t="s">
        <v>1282</v>
      </c>
      <c r="H911" s="101">
        <v>3626</v>
      </c>
      <c r="I911" s="99">
        <v>3</v>
      </c>
      <c r="J911" s="102">
        <f>นครพนม!F22</f>
        <v>876291.46</v>
      </c>
      <c r="K911" s="103">
        <f>นครพนม!AL22</f>
        <v>974142.1</v>
      </c>
      <c r="L911" s="104">
        <f>นครพนม!AM22</f>
        <v>2641922.6</v>
      </c>
      <c r="M911" s="104">
        <f>นครพนม!AN22</f>
        <v>2394823.33</v>
      </c>
      <c r="N911" s="100"/>
      <c r="O911" s="100"/>
      <c r="P911" s="100"/>
      <c r="Q911" s="92">
        <f t="shared" si="34"/>
        <v>247099.27000000002</v>
      </c>
      <c r="R911" s="93">
        <f t="shared" si="35"/>
        <v>728.60523993381139</v>
      </c>
    </row>
    <row r="912" spans="1:18" hidden="1" x14ac:dyDescent="0.55000000000000004">
      <c r="A912" s="99">
        <v>21</v>
      </c>
      <c r="B912" s="100" t="s">
        <v>56</v>
      </c>
      <c r="C912" s="100" t="s">
        <v>536</v>
      </c>
      <c r="D912" s="100" t="s">
        <v>537</v>
      </c>
      <c r="E912" s="100" t="s">
        <v>538</v>
      </c>
      <c r="F912" s="100" t="s">
        <v>178</v>
      </c>
      <c r="G912" s="100" t="s">
        <v>1283</v>
      </c>
      <c r="H912" s="101">
        <v>2137</v>
      </c>
      <c r="I912" s="99">
        <v>2</v>
      </c>
      <c r="J912" s="102">
        <f>นครพนม!F23</f>
        <v>363246.4</v>
      </c>
      <c r="K912" s="103">
        <f>นครพนม!AL23</f>
        <v>422940.91000000003</v>
      </c>
      <c r="L912" s="104">
        <f>นครพนม!AM23</f>
        <v>2093448.1600000001</v>
      </c>
      <c r="M912" s="104">
        <f>นครพนม!AN23</f>
        <v>2745019.6399999997</v>
      </c>
      <c r="N912" s="100"/>
      <c r="O912" s="100"/>
      <c r="P912" s="100"/>
      <c r="Q912" s="92">
        <f t="shared" si="34"/>
        <v>-651571.47999999952</v>
      </c>
      <c r="R912" s="93">
        <f t="shared" si="35"/>
        <v>979.62010294805805</v>
      </c>
    </row>
    <row r="913" spans="1:18" hidden="1" x14ac:dyDescent="0.55000000000000004">
      <c r="A913" s="99">
        <v>22</v>
      </c>
      <c r="B913" s="100" t="s">
        <v>56</v>
      </c>
      <c r="C913" s="100" t="s">
        <v>536</v>
      </c>
      <c r="D913" s="100" t="s">
        <v>537</v>
      </c>
      <c r="E913" s="100" t="s">
        <v>538</v>
      </c>
      <c r="F913" s="100" t="s">
        <v>178</v>
      </c>
      <c r="G913" s="100" t="s">
        <v>1284</v>
      </c>
      <c r="H913" s="101">
        <v>2602</v>
      </c>
      <c r="I913" s="99">
        <v>2</v>
      </c>
      <c r="J913" s="102">
        <f>นครพนม!F24</f>
        <v>152873.10999999999</v>
      </c>
      <c r="K913" s="103">
        <f>นครพนม!AL24</f>
        <v>262409.8</v>
      </c>
      <c r="L913" s="104">
        <f>นครพนม!AM24</f>
        <v>1964069.49</v>
      </c>
      <c r="M913" s="104">
        <f>นครพนม!AN24</f>
        <v>2123119.4699999997</v>
      </c>
      <c r="N913" s="100"/>
      <c r="O913" s="100"/>
      <c r="P913" s="100"/>
      <c r="Q913" s="92">
        <f t="shared" si="34"/>
        <v>-159049.97999999975</v>
      </c>
      <c r="R913" s="93">
        <f t="shared" si="35"/>
        <v>754.83070330514988</v>
      </c>
    </row>
    <row r="914" spans="1:18" hidden="1" x14ac:dyDescent="0.55000000000000004">
      <c r="A914" s="99">
        <v>23</v>
      </c>
      <c r="B914" s="100" t="s">
        <v>56</v>
      </c>
      <c r="C914" s="100" t="s">
        <v>536</v>
      </c>
      <c r="D914" s="100" t="s">
        <v>537</v>
      </c>
      <c r="E914" s="100" t="s">
        <v>538</v>
      </c>
      <c r="F914" s="100" t="s">
        <v>178</v>
      </c>
      <c r="G914" s="100" t="s">
        <v>1285</v>
      </c>
      <c r="H914" s="101">
        <v>6245</v>
      </c>
      <c r="I914" s="99">
        <v>5</v>
      </c>
      <c r="J914" s="102">
        <f>นครพนม!F25</f>
        <v>341614.15</v>
      </c>
      <c r="K914" s="103">
        <f>นครพนม!AL25</f>
        <v>616619.02</v>
      </c>
      <c r="L914" s="104">
        <f>นครพนม!AM25</f>
        <v>2543116.15</v>
      </c>
      <c r="M914" s="104">
        <f>นครพนม!AN25</f>
        <v>2781966.35</v>
      </c>
      <c r="N914" s="100"/>
      <c r="O914" s="100"/>
      <c r="P914" s="100"/>
      <c r="Q914" s="92">
        <f t="shared" si="34"/>
        <v>-238850.20000000019</v>
      </c>
      <c r="R914" s="93">
        <f t="shared" si="35"/>
        <v>407.2243634907926</v>
      </c>
    </row>
    <row r="915" spans="1:18" hidden="1" x14ac:dyDescent="0.55000000000000004">
      <c r="A915" s="99">
        <v>24</v>
      </c>
      <c r="B915" s="100" t="s">
        <v>56</v>
      </c>
      <c r="C915" s="100" t="s">
        <v>536</v>
      </c>
      <c r="D915" s="100" t="s">
        <v>537</v>
      </c>
      <c r="E915" s="100" t="s">
        <v>538</v>
      </c>
      <c r="F915" s="100" t="s">
        <v>178</v>
      </c>
      <c r="G915" s="100" t="s">
        <v>1286</v>
      </c>
      <c r="H915" s="101">
        <v>5141</v>
      </c>
      <c r="I915" s="99">
        <v>4</v>
      </c>
      <c r="J915" s="102">
        <f>นครพนม!F26</f>
        <v>231377.76</v>
      </c>
      <c r="K915" s="103">
        <f>นครพนม!AL26</f>
        <v>247916.14</v>
      </c>
      <c r="L915" s="104">
        <f>นครพนม!AM26</f>
        <v>2243217.89</v>
      </c>
      <c r="M915" s="104">
        <f>นครพนม!AN26</f>
        <v>2684188.13</v>
      </c>
      <c r="N915" s="100"/>
      <c r="O915" s="100"/>
      <c r="P915" s="100"/>
      <c r="Q915" s="92">
        <f t="shared" si="34"/>
        <v>-440970.23999999976</v>
      </c>
      <c r="R915" s="93">
        <f t="shared" si="35"/>
        <v>436.33882318615059</v>
      </c>
    </row>
    <row r="916" spans="1:18" hidden="1" x14ac:dyDescent="0.55000000000000004">
      <c r="A916" s="99">
        <v>25</v>
      </c>
      <c r="B916" s="100" t="s">
        <v>56</v>
      </c>
      <c r="C916" s="100" t="s">
        <v>536</v>
      </c>
      <c r="D916" s="100" t="s">
        <v>537</v>
      </c>
      <c r="E916" s="100" t="s">
        <v>538</v>
      </c>
      <c r="F916" s="100" t="s">
        <v>178</v>
      </c>
      <c r="G916" s="100" t="s">
        <v>1287</v>
      </c>
      <c r="H916" s="101">
        <v>2939</v>
      </c>
      <c r="I916" s="99">
        <v>2</v>
      </c>
      <c r="J916" s="102">
        <f>นครพนม!F27</f>
        <v>135001.96</v>
      </c>
      <c r="K916" s="103">
        <f>นครพนม!AL27</f>
        <v>-201553.09</v>
      </c>
      <c r="L916" s="104">
        <f>นครพนม!AM27</f>
        <v>1725226.9500000002</v>
      </c>
      <c r="M916" s="104">
        <f>นครพนม!AN27</f>
        <v>1718014.13</v>
      </c>
      <c r="N916" s="100"/>
      <c r="O916" s="100"/>
      <c r="P916" s="100"/>
      <c r="Q916" s="92">
        <f t="shared" si="34"/>
        <v>7212.820000000298</v>
      </c>
      <c r="R916" s="93">
        <f t="shared" si="35"/>
        <v>587.01155154814569</v>
      </c>
    </row>
    <row r="917" spans="1:18" hidden="1" x14ac:dyDescent="0.55000000000000004">
      <c r="A917" s="99">
        <v>26</v>
      </c>
      <c r="B917" s="100" t="s">
        <v>56</v>
      </c>
      <c r="C917" s="100" t="s">
        <v>536</v>
      </c>
      <c r="D917" s="100" t="s">
        <v>537</v>
      </c>
      <c r="E917" s="100" t="s">
        <v>538</v>
      </c>
      <c r="F917" s="100" t="s">
        <v>178</v>
      </c>
      <c r="G917" s="100" t="s">
        <v>1288</v>
      </c>
      <c r="H917" s="101">
        <v>2933</v>
      </c>
      <c r="I917" s="99">
        <v>2</v>
      </c>
      <c r="J917" s="102">
        <f>นครพนม!F28</f>
        <v>327994.98</v>
      </c>
      <c r="K917" s="103">
        <f>นครพนม!AL28</f>
        <v>403834.38</v>
      </c>
      <c r="L917" s="104">
        <f>นครพนม!AM28</f>
        <v>1474206.1</v>
      </c>
      <c r="M917" s="104">
        <f>นครพนม!AN28</f>
        <v>1473930.06</v>
      </c>
      <c r="N917" s="100"/>
      <c r="O917" s="100"/>
      <c r="P917" s="100"/>
      <c r="Q917" s="92">
        <f t="shared" si="34"/>
        <v>276.04000000003725</v>
      </c>
      <c r="R917" s="93">
        <f t="shared" si="35"/>
        <v>502.62737811114903</v>
      </c>
    </row>
    <row r="918" spans="1:18" s="111" customFormat="1" hidden="1" x14ac:dyDescent="0.55000000000000004">
      <c r="A918" s="105">
        <v>1</v>
      </c>
      <c r="B918" s="106" t="s">
        <v>56</v>
      </c>
      <c r="C918" s="106"/>
      <c r="D918" s="106"/>
      <c r="E918" s="106" t="s">
        <v>75</v>
      </c>
      <c r="F918" s="106"/>
      <c r="G918" s="106" t="s">
        <v>540</v>
      </c>
      <c r="H918" s="112">
        <f>SUM(H892:H917)</f>
        <v>84937</v>
      </c>
      <c r="I918" s="105"/>
      <c r="J918" s="108">
        <f>SUM(J892:J917)</f>
        <v>8760529.9500000011</v>
      </c>
      <c r="K918" s="143">
        <f>SUM(K892:K917)</f>
        <v>10693492.010000004</v>
      </c>
      <c r="L918" s="108">
        <f>SUM(L893:L917)</f>
        <v>60263996.300000004</v>
      </c>
      <c r="M918" s="108">
        <f>SUM(M893:M917)</f>
        <v>61673160.010000013</v>
      </c>
      <c r="N918" s="106">
        <v>25</v>
      </c>
      <c r="O918" s="106">
        <v>25</v>
      </c>
      <c r="P918" s="106">
        <f>N918-O918</f>
        <v>0</v>
      </c>
      <c r="Q918" s="109">
        <f t="shared" si="34"/>
        <v>-1409163.7100000083</v>
      </c>
      <c r="R918" s="110">
        <f>L918/H918</f>
        <v>709.51406689664111</v>
      </c>
    </row>
    <row r="919" spans="1:18" hidden="1" x14ac:dyDescent="0.55000000000000004">
      <c r="A919" s="99">
        <v>1</v>
      </c>
      <c r="B919" s="100" t="s">
        <v>56</v>
      </c>
      <c r="C919" s="100" t="s">
        <v>541</v>
      </c>
      <c r="D919" s="100" t="s">
        <v>77</v>
      </c>
      <c r="E919" s="100" t="s">
        <v>542</v>
      </c>
      <c r="F919" s="100" t="s">
        <v>208</v>
      </c>
      <c r="G919" s="100" t="s">
        <v>543</v>
      </c>
      <c r="H919" s="101"/>
      <c r="I919" s="99"/>
      <c r="J919" s="102"/>
      <c r="K919" s="103"/>
      <c r="L919" s="104"/>
      <c r="M919" s="104"/>
      <c r="N919" s="100"/>
      <c r="O919" s="100"/>
      <c r="P919" s="100"/>
    </row>
    <row r="920" spans="1:18" hidden="1" x14ac:dyDescent="0.55000000000000004">
      <c r="A920" s="99">
        <v>2</v>
      </c>
      <c r="B920" s="100" t="s">
        <v>56</v>
      </c>
      <c r="C920" s="100" t="s">
        <v>541</v>
      </c>
      <c r="D920" s="100" t="s">
        <v>77</v>
      </c>
      <c r="E920" s="100" t="s">
        <v>542</v>
      </c>
      <c r="F920" s="100" t="s">
        <v>178</v>
      </c>
      <c r="G920" s="100" t="s">
        <v>1289</v>
      </c>
      <c r="H920" s="101">
        <v>4015</v>
      </c>
      <c r="I920" s="99">
        <v>3</v>
      </c>
      <c r="J920" s="102">
        <f>นครพนม!F29</f>
        <v>186966.94</v>
      </c>
      <c r="K920" s="103">
        <f>นครพนม!AL29</f>
        <v>209235.91</v>
      </c>
      <c r="L920" s="104">
        <f>นครพนม!AM29</f>
        <v>3083548.05</v>
      </c>
      <c r="M920" s="104">
        <f>นครพนม!AN29</f>
        <v>3056417.69</v>
      </c>
      <c r="N920" s="100"/>
      <c r="O920" s="100"/>
      <c r="P920" s="100"/>
      <c r="Q920" s="92">
        <f t="shared" si="34"/>
        <v>27130.35999999987</v>
      </c>
      <c r="R920" s="93">
        <f t="shared" si="35"/>
        <v>768.00698630136981</v>
      </c>
    </row>
    <row r="921" spans="1:18" hidden="1" x14ac:dyDescent="0.55000000000000004">
      <c r="A921" s="99">
        <v>3</v>
      </c>
      <c r="B921" s="100" t="s">
        <v>56</v>
      </c>
      <c r="C921" s="100" t="s">
        <v>541</v>
      </c>
      <c r="D921" s="100" t="s">
        <v>77</v>
      </c>
      <c r="E921" s="100" t="s">
        <v>542</v>
      </c>
      <c r="F921" s="100" t="s">
        <v>178</v>
      </c>
      <c r="G921" s="100" t="s">
        <v>1290</v>
      </c>
      <c r="H921" s="101">
        <v>5032</v>
      </c>
      <c r="I921" s="99">
        <v>4</v>
      </c>
      <c r="J921" s="102">
        <f>นครพนม!F30</f>
        <v>577776.65</v>
      </c>
      <c r="K921" s="103">
        <f>นครพนม!AL30</f>
        <v>796485.90999999992</v>
      </c>
      <c r="L921" s="104">
        <f>นครพนม!AM30</f>
        <v>3112254.7</v>
      </c>
      <c r="M921" s="104">
        <f>นครพนม!AN30</f>
        <v>2723664.04</v>
      </c>
      <c r="N921" s="100"/>
      <c r="O921" s="100"/>
      <c r="P921" s="100"/>
      <c r="Q921" s="92">
        <f t="shared" si="34"/>
        <v>388590.66000000015</v>
      </c>
      <c r="R921" s="93">
        <f t="shared" si="35"/>
        <v>618.49258744038161</v>
      </c>
    </row>
    <row r="922" spans="1:18" hidden="1" x14ac:dyDescent="0.55000000000000004">
      <c r="A922" s="99">
        <v>4</v>
      </c>
      <c r="B922" s="100" t="s">
        <v>56</v>
      </c>
      <c r="C922" s="100" t="s">
        <v>541</v>
      </c>
      <c r="D922" s="100" t="s">
        <v>77</v>
      </c>
      <c r="E922" s="100" t="s">
        <v>542</v>
      </c>
      <c r="F922" s="100" t="s">
        <v>178</v>
      </c>
      <c r="G922" s="100" t="s">
        <v>1291</v>
      </c>
      <c r="H922" s="101">
        <v>2960</v>
      </c>
      <c r="I922" s="99">
        <v>2</v>
      </c>
      <c r="J922" s="102">
        <f>นครพนม!F31</f>
        <v>394037.33</v>
      </c>
      <c r="K922" s="103">
        <f>นครพนม!AL31</f>
        <v>432151.31</v>
      </c>
      <c r="L922" s="104">
        <f>นครพนม!AM31</f>
        <v>2179750.7999999998</v>
      </c>
      <c r="M922" s="104">
        <f>นครพนม!AN31</f>
        <v>2186874.0900000003</v>
      </c>
      <c r="N922" s="100"/>
      <c r="O922" s="100"/>
      <c r="P922" s="100"/>
      <c r="Q922" s="92">
        <f t="shared" si="34"/>
        <v>-7123.2900000005029</v>
      </c>
      <c r="R922" s="93">
        <f t="shared" si="35"/>
        <v>736.4022972972972</v>
      </c>
    </row>
    <row r="923" spans="1:18" hidden="1" x14ac:dyDescent="0.55000000000000004">
      <c r="A923" s="99">
        <v>5</v>
      </c>
      <c r="B923" s="100" t="s">
        <v>56</v>
      </c>
      <c r="C923" s="100" t="s">
        <v>541</v>
      </c>
      <c r="D923" s="100" t="s">
        <v>77</v>
      </c>
      <c r="E923" s="100" t="s">
        <v>542</v>
      </c>
      <c r="F923" s="100" t="s">
        <v>178</v>
      </c>
      <c r="G923" s="100" t="s">
        <v>1292</v>
      </c>
      <c r="H923" s="101">
        <v>3363</v>
      </c>
      <c r="I923" s="99">
        <v>3</v>
      </c>
      <c r="J923" s="102">
        <f>นครพนม!F32</f>
        <v>166447.09</v>
      </c>
      <c r="K923" s="102">
        <f>นครพนม!AL32</f>
        <v>256849.71</v>
      </c>
      <c r="L923" s="104">
        <f>นครพนม!AM32</f>
        <v>1178795.48</v>
      </c>
      <c r="M923" s="104">
        <f>นครพนม!AN32</f>
        <v>1501780.15</v>
      </c>
      <c r="N923" s="100"/>
      <c r="O923" s="100"/>
      <c r="P923" s="100"/>
      <c r="Q923" s="92">
        <f t="shared" si="34"/>
        <v>-322984.66999999993</v>
      </c>
      <c r="R923" s="93">
        <f t="shared" si="35"/>
        <v>350.5190246803449</v>
      </c>
    </row>
    <row r="924" spans="1:18" hidden="1" x14ac:dyDescent="0.55000000000000004">
      <c r="A924" s="99">
        <v>6</v>
      </c>
      <c r="B924" s="100" t="s">
        <v>56</v>
      </c>
      <c r="C924" s="100" t="s">
        <v>541</v>
      </c>
      <c r="D924" s="100" t="s">
        <v>77</v>
      </c>
      <c r="E924" s="100" t="s">
        <v>542</v>
      </c>
      <c r="F924" s="100" t="s">
        <v>178</v>
      </c>
      <c r="G924" s="100" t="s">
        <v>1293</v>
      </c>
      <c r="H924" s="101">
        <v>3862</v>
      </c>
      <c r="I924" s="99">
        <v>3</v>
      </c>
      <c r="J924" s="102">
        <f>นครพนม!F33</f>
        <v>680565.69</v>
      </c>
      <c r="K924" s="103">
        <f>นครพนม!AL33</f>
        <v>726576.19</v>
      </c>
      <c r="L924" s="104">
        <f>นครพนม!AM33</f>
        <v>2912957.67</v>
      </c>
      <c r="M924" s="104">
        <f>นครพนม!AN33</f>
        <v>2521213.94</v>
      </c>
      <c r="N924" s="100"/>
      <c r="O924" s="100"/>
      <c r="P924" s="100"/>
      <c r="Q924" s="92">
        <f t="shared" si="34"/>
        <v>391743.73</v>
      </c>
      <c r="R924" s="93">
        <f t="shared" si="35"/>
        <v>754.26143707923359</v>
      </c>
    </row>
    <row r="925" spans="1:18" hidden="1" x14ac:dyDescent="0.55000000000000004">
      <c r="A925" s="99">
        <v>7</v>
      </c>
      <c r="B925" s="100" t="s">
        <v>56</v>
      </c>
      <c r="C925" s="100" t="s">
        <v>541</v>
      </c>
      <c r="D925" s="100" t="s">
        <v>77</v>
      </c>
      <c r="E925" s="100" t="s">
        <v>542</v>
      </c>
      <c r="F925" s="100" t="s">
        <v>178</v>
      </c>
      <c r="G925" s="100" t="s">
        <v>1294</v>
      </c>
      <c r="H925" s="101">
        <v>4449</v>
      </c>
      <c r="I925" s="99">
        <v>3</v>
      </c>
      <c r="J925" s="102">
        <f>นครพนม!F34</f>
        <v>748717.18</v>
      </c>
      <c r="K925" s="103">
        <f>นครพนม!AL34</f>
        <v>793779.44000000006</v>
      </c>
      <c r="L925" s="104">
        <f>นครพนม!AM34</f>
        <v>1678054.78</v>
      </c>
      <c r="M925" s="104">
        <f>นครพนม!AN34</f>
        <v>1259080.67</v>
      </c>
      <c r="N925" s="100"/>
      <c r="O925" s="100"/>
      <c r="P925" s="100"/>
      <c r="Q925" s="92">
        <f t="shared" si="34"/>
        <v>418974.1100000001</v>
      </c>
      <c r="R925" s="93">
        <f t="shared" si="35"/>
        <v>377.17572038660376</v>
      </c>
    </row>
    <row r="926" spans="1:18" s="157" customFormat="1" hidden="1" x14ac:dyDescent="0.55000000000000004">
      <c r="A926" s="151">
        <v>8</v>
      </c>
      <c r="B926" s="152" t="s">
        <v>56</v>
      </c>
      <c r="C926" s="152" t="s">
        <v>541</v>
      </c>
      <c r="D926" s="152" t="s">
        <v>77</v>
      </c>
      <c r="E926" s="152" t="s">
        <v>542</v>
      </c>
      <c r="F926" s="152" t="s">
        <v>178</v>
      </c>
      <c r="G926" s="152" t="s">
        <v>1295</v>
      </c>
      <c r="H926" s="146">
        <v>2114</v>
      </c>
      <c r="I926" s="151">
        <v>2</v>
      </c>
      <c r="J926" s="153">
        <f>นครพนม!F35</f>
        <v>330530.8</v>
      </c>
      <c r="K926" s="154">
        <f>นครพนม!AL35</f>
        <v>287208.14999999997</v>
      </c>
      <c r="L926" s="153">
        <f>นครพนม!AM35</f>
        <v>1147746.2000000002</v>
      </c>
      <c r="M926" s="153">
        <f>นครพนม!AN35</f>
        <v>1214176.6099999999</v>
      </c>
      <c r="N926" s="152"/>
      <c r="O926" s="152"/>
      <c r="P926" s="152"/>
      <c r="Q926" s="155">
        <f t="shared" si="34"/>
        <v>-66430.409999999683</v>
      </c>
      <c r="R926" s="156">
        <f t="shared" si="35"/>
        <v>542.92630085146652</v>
      </c>
    </row>
    <row r="927" spans="1:18" hidden="1" x14ac:dyDescent="0.55000000000000004">
      <c r="A927" s="99">
        <v>9</v>
      </c>
      <c r="B927" s="100" t="s">
        <v>56</v>
      </c>
      <c r="C927" s="100" t="s">
        <v>541</v>
      </c>
      <c r="D927" s="100" t="s">
        <v>77</v>
      </c>
      <c r="E927" s="100" t="s">
        <v>542</v>
      </c>
      <c r="F927" s="100" t="s">
        <v>178</v>
      </c>
      <c r="G927" s="100" t="s">
        <v>1296</v>
      </c>
      <c r="H927" s="101">
        <v>2727</v>
      </c>
      <c r="I927" s="99">
        <v>2</v>
      </c>
      <c r="J927" s="102">
        <f>นครพนม!F36</f>
        <v>430403.8</v>
      </c>
      <c r="K927" s="103">
        <f>นครพนม!AL36</f>
        <v>240034.21999999997</v>
      </c>
      <c r="L927" s="104">
        <f>นครพนม!AM36</f>
        <v>894057.04999999993</v>
      </c>
      <c r="M927" s="104">
        <f>นครพนม!AN36</f>
        <v>858443.57</v>
      </c>
      <c r="N927" s="100"/>
      <c r="O927" s="100"/>
      <c r="P927" s="100"/>
      <c r="Q927" s="92">
        <f t="shared" si="34"/>
        <v>35613.479999999981</v>
      </c>
      <c r="R927" s="93">
        <f t="shared" si="35"/>
        <v>327.85370370370367</v>
      </c>
    </row>
    <row r="928" spans="1:18" hidden="1" x14ac:dyDescent="0.55000000000000004">
      <c r="A928" s="99">
        <v>10</v>
      </c>
      <c r="B928" s="100" t="s">
        <v>56</v>
      </c>
      <c r="C928" s="100" t="s">
        <v>541</v>
      </c>
      <c r="D928" s="100" t="s">
        <v>77</v>
      </c>
      <c r="E928" s="100" t="s">
        <v>542</v>
      </c>
      <c r="F928" s="100" t="s">
        <v>178</v>
      </c>
      <c r="G928" s="100" t="s">
        <v>1297</v>
      </c>
      <c r="H928" s="101">
        <v>2481</v>
      </c>
      <c r="I928" s="99">
        <v>2</v>
      </c>
      <c r="J928" s="102">
        <f>นครพนม!F37</f>
        <v>326314.11</v>
      </c>
      <c r="K928" s="103">
        <f>นครพนม!AL37</f>
        <v>516144.56000000006</v>
      </c>
      <c r="L928" s="104">
        <f>นครพนม!AM37</f>
        <v>2516042.91</v>
      </c>
      <c r="M928" s="104">
        <f>นครพนม!AN37</f>
        <v>2287829.83</v>
      </c>
      <c r="N928" s="100"/>
      <c r="O928" s="100"/>
      <c r="P928" s="100"/>
      <c r="Q928" s="92">
        <f t="shared" si="34"/>
        <v>228213.08000000007</v>
      </c>
      <c r="R928" s="93">
        <f t="shared" si="35"/>
        <v>1014.1245102781137</v>
      </c>
    </row>
    <row r="929" spans="1:18" s="111" customFormat="1" hidden="1" x14ac:dyDescent="0.55000000000000004">
      <c r="A929" s="105">
        <v>2</v>
      </c>
      <c r="B929" s="106" t="s">
        <v>56</v>
      </c>
      <c r="C929" s="106"/>
      <c r="D929" s="106"/>
      <c r="E929" s="106" t="s">
        <v>75</v>
      </c>
      <c r="F929" s="106"/>
      <c r="G929" s="106" t="s">
        <v>544</v>
      </c>
      <c r="H929" s="112">
        <f>SUM(H919:H928)</f>
        <v>31003</v>
      </c>
      <c r="I929" s="105"/>
      <c r="J929" s="108">
        <f>SUM(J919:J928)</f>
        <v>3841759.59</v>
      </c>
      <c r="K929" s="143">
        <f>SUM(K919:K928)</f>
        <v>4258465.4000000004</v>
      </c>
      <c r="L929" s="108">
        <f>SUM(L919:L928)</f>
        <v>18703207.640000001</v>
      </c>
      <c r="M929" s="108">
        <f>SUM(M919:M928)</f>
        <v>17609480.59</v>
      </c>
      <c r="N929" s="106">
        <v>9</v>
      </c>
      <c r="O929" s="106">
        <v>9</v>
      </c>
      <c r="P929" s="106">
        <f>N929-O929</f>
        <v>0</v>
      </c>
      <c r="Q929" s="109">
        <f t="shared" si="34"/>
        <v>1093727.0500000007</v>
      </c>
      <c r="R929" s="110">
        <f>L929/H929</f>
        <v>603.27089765506571</v>
      </c>
    </row>
    <row r="930" spans="1:18" hidden="1" x14ac:dyDescent="0.55000000000000004">
      <c r="A930" s="99">
        <v>1</v>
      </c>
      <c r="B930" s="100" t="s">
        <v>56</v>
      </c>
      <c r="C930" s="100" t="s">
        <v>545</v>
      </c>
      <c r="D930" s="100" t="s">
        <v>84</v>
      </c>
      <c r="E930" s="100" t="s">
        <v>546</v>
      </c>
      <c r="F930" s="100" t="s">
        <v>208</v>
      </c>
      <c r="G930" s="100" t="s">
        <v>547</v>
      </c>
      <c r="H930" s="101"/>
      <c r="I930" s="99"/>
      <c r="J930" s="102"/>
      <c r="K930" s="103"/>
      <c r="L930" s="104"/>
      <c r="M930" s="104"/>
      <c r="N930" s="100"/>
      <c r="O930" s="100"/>
      <c r="P930" s="100"/>
    </row>
    <row r="931" spans="1:18" hidden="1" x14ac:dyDescent="0.55000000000000004">
      <c r="A931" s="99">
        <v>2</v>
      </c>
      <c r="B931" s="100" t="s">
        <v>56</v>
      </c>
      <c r="C931" s="100" t="s">
        <v>545</v>
      </c>
      <c r="D931" s="100" t="s">
        <v>84</v>
      </c>
      <c r="E931" s="100" t="s">
        <v>546</v>
      </c>
      <c r="F931" s="100" t="s">
        <v>178</v>
      </c>
      <c r="G931" s="100" t="s">
        <v>1298</v>
      </c>
      <c r="H931" s="101">
        <v>3561</v>
      </c>
      <c r="I931" s="99">
        <v>3</v>
      </c>
      <c r="J931" s="102">
        <f>นครพนม!F38</f>
        <v>351365.14</v>
      </c>
      <c r="K931" s="103">
        <f>นครพนม!AL38</f>
        <v>440662.02</v>
      </c>
      <c r="L931" s="104">
        <f>นครพนม!AM38</f>
        <v>2136763.9699999997</v>
      </c>
      <c r="M931" s="104">
        <f>นครพนม!AN38</f>
        <v>1980383.33</v>
      </c>
      <c r="N931" s="100"/>
      <c r="O931" s="100"/>
      <c r="P931" s="100"/>
      <c r="Q931" s="92">
        <f t="shared" si="34"/>
        <v>156380.63999999966</v>
      </c>
      <c r="R931" s="93">
        <f t="shared" si="35"/>
        <v>600.04604605447901</v>
      </c>
    </row>
    <row r="932" spans="1:18" hidden="1" x14ac:dyDescent="0.55000000000000004">
      <c r="A932" s="99">
        <v>3</v>
      </c>
      <c r="B932" s="100" t="s">
        <v>56</v>
      </c>
      <c r="C932" s="100" t="s">
        <v>545</v>
      </c>
      <c r="D932" s="100" t="s">
        <v>84</v>
      </c>
      <c r="E932" s="100" t="s">
        <v>546</v>
      </c>
      <c r="F932" s="100" t="s">
        <v>178</v>
      </c>
      <c r="G932" s="100" t="s">
        <v>1299</v>
      </c>
      <c r="H932" s="101">
        <v>4235</v>
      </c>
      <c r="I932" s="99">
        <v>3</v>
      </c>
      <c r="J932" s="102">
        <f>นครพนม!F39</f>
        <v>498578.6</v>
      </c>
      <c r="K932" s="103">
        <f>นครพนม!AL39</f>
        <v>713926.30999999994</v>
      </c>
      <c r="L932" s="104">
        <f>นครพนม!AM39</f>
        <v>2947973.36</v>
      </c>
      <c r="M932" s="104">
        <f>นครพนม!AN39</f>
        <v>2689469.14</v>
      </c>
      <c r="N932" s="100"/>
      <c r="O932" s="100"/>
      <c r="P932" s="100"/>
      <c r="Q932" s="92">
        <f t="shared" si="34"/>
        <v>258504.21999999974</v>
      </c>
      <c r="R932" s="93">
        <f t="shared" si="35"/>
        <v>696.09760566706018</v>
      </c>
    </row>
    <row r="933" spans="1:18" hidden="1" x14ac:dyDescent="0.55000000000000004">
      <c r="A933" s="99">
        <v>4</v>
      </c>
      <c r="B933" s="100" t="s">
        <v>56</v>
      </c>
      <c r="C933" s="100" t="s">
        <v>545</v>
      </c>
      <c r="D933" s="100" t="s">
        <v>84</v>
      </c>
      <c r="E933" s="100" t="s">
        <v>546</v>
      </c>
      <c r="F933" s="100" t="s">
        <v>178</v>
      </c>
      <c r="G933" s="100" t="s">
        <v>1300</v>
      </c>
      <c r="H933" s="101">
        <v>1123</v>
      </c>
      <c r="I933" s="99">
        <v>1</v>
      </c>
      <c r="J933" s="102">
        <f>นครพนม!F40</f>
        <v>511395.12</v>
      </c>
      <c r="K933" s="103">
        <f>นครพนม!AL40</f>
        <v>637326.53</v>
      </c>
      <c r="L933" s="104">
        <f>นครพนม!AM40</f>
        <v>1921283.96</v>
      </c>
      <c r="M933" s="104">
        <f>นครพนม!AN40</f>
        <v>1968087</v>
      </c>
      <c r="N933" s="100"/>
      <c r="O933" s="100"/>
      <c r="P933" s="100"/>
      <c r="Q933" s="92">
        <f t="shared" si="34"/>
        <v>-46803.040000000037</v>
      </c>
      <c r="R933" s="93">
        <f t="shared" si="35"/>
        <v>1710.8494746215495</v>
      </c>
    </row>
    <row r="934" spans="1:18" hidden="1" x14ac:dyDescent="0.55000000000000004">
      <c r="A934" s="99">
        <v>5</v>
      </c>
      <c r="B934" s="100" t="s">
        <v>56</v>
      </c>
      <c r="C934" s="100" t="s">
        <v>545</v>
      </c>
      <c r="D934" s="100" t="s">
        <v>84</v>
      </c>
      <c r="E934" s="100" t="s">
        <v>546</v>
      </c>
      <c r="F934" s="100" t="s">
        <v>178</v>
      </c>
      <c r="G934" s="100" t="s">
        <v>1301</v>
      </c>
      <c r="H934" s="101">
        <v>1984</v>
      </c>
      <c r="I934" s="99">
        <v>2</v>
      </c>
      <c r="J934" s="102">
        <f>นครพนม!F41</f>
        <v>178561.68</v>
      </c>
      <c r="K934" s="103">
        <f>นครพนม!AL41</f>
        <v>-348370.85</v>
      </c>
      <c r="L934" s="104">
        <f>นครพนม!AM41</f>
        <v>1819802.23</v>
      </c>
      <c r="M934" s="104">
        <f>นครพนม!AN41</f>
        <v>1788389.9100000001</v>
      </c>
      <c r="N934" s="100"/>
      <c r="O934" s="100"/>
      <c r="P934" s="100"/>
      <c r="Q934" s="92">
        <f t="shared" si="34"/>
        <v>31412.319999999832</v>
      </c>
      <c r="R934" s="93">
        <f t="shared" si="35"/>
        <v>917.23902721774198</v>
      </c>
    </row>
    <row r="935" spans="1:18" hidden="1" x14ac:dyDescent="0.55000000000000004">
      <c r="A935" s="99">
        <v>6</v>
      </c>
      <c r="B935" s="100" t="s">
        <v>56</v>
      </c>
      <c r="C935" s="100" t="s">
        <v>545</v>
      </c>
      <c r="D935" s="100" t="s">
        <v>84</v>
      </c>
      <c r="E935" s="100" t="s">
        <v>546</v>
      </c>
      <c r="F935" s="100" t="s">
        <v>178</v>
      </c>
      <c r="G935" s="100" t="s">
        <v>1302</v>
      </c>
      <c r="H935" s="101">
        <v>2515</v>
      </c>
      <c r="I935" s="99">
        <v>2</v>
      </c>
      <c r="J935" s="102">
        <f>นครพนม!F42</f>
        <v>178432.45</v>
      </c>
      <c r="K935" s="103">
        <f>นครพนม!AL42</f>
        <v>272976.45</v>
      </c>
      <c r="L935" s="104">
        <f>นครพนม!AM42</f>
        <v>2582038.0099999998</v>
      </c>
      <c r="M935" s="104">
        <f>นครพนม!AN42</f>
        <v>2407650.6900000004</v>
      </c>
      <c r="N935" s="100"/>
      <c r="O935" s="100"/>
      <c r="P935" s="100"/>
      <c r="Q935" s="92">
        <f t="shared" si="34"/>
        <v>174387.31999999937</v>
      </c>
      <c r="R935" s="93">
        <f t="shared" si="35"/>
        <v>1026.6552723658051</v>
      </c>
    </row>
    <row r="936" spans="1:18" hidden="1" x14ac:dyDescent="0.55000000000000004">
      <c r="A936" s="99">
        <v>7</v>
      </c>
      <c r="B936" s="100" t="s">
        <v>56</v>
      </c>
      <c r="C936" s="100" t="s">
        <v>545</v>
      </c>
      <c r="D936" s="100" t="s">
        <v>84</v>
      </c>
      <c r="E936" s="100" t="s">
        <v>546</v>
      </c>
      <c r="F936" s="100" t="s">
        <v>178</v>
      </c>
      <c r="G936" s="100" t="s">
        <v>1303</v>
      </c>
      <c r="H936" s="101">
        <v>2195</v>
      </c>
      <c r="I936" s="99">
        <v>2</v>
      </c>
      <c r="J936" s="102">
        <f>นครพนม!F43</f>
        <v>344841.74</v>
      </c>
      <c r="K936" s="103">
        <f>นครพนม!AL43</f>
        <v>364737.8</v>
      </c>
      <c r="L936" s="104">
        <f>นครพนม!AM43</f>
        <v>2479550.5499999998</v>
      </c>
      <c r="M936" s="104">
        <f>นครพนม!AN43</f>
        <v>2376103.4299999997</v>
      </c>
      <c r="N936" s="100"/>
      <c r="O936" s="100"/>
      <c r="P936" s="100"/>
      <c r="Q936" s="92">
        <f t="shared" si="34"/>
        <v>103447.12000000011</v>
      </c>
      <c r="R936" s="93">
        <f t="shared" si="35"/>
        <v>1129.6357858769932</v>
      </c>
    </row>
    <row r="937" spans="1:18" hidden="1" x14ac:dyDescent="0.55000000000000004">
      <c r="A937" s="99">
        <v>8</v>
      </c>
      <c r="B937" s="100" t="s">
        <v>56</v>
      </c>
      <c r="C937" s="100" t="s">
        <v>545</v>
      </c>
      <c r="D937" s="100" t="s">
        <v>84</v>
      </c>
      <c r="E937" s="100" t="s">
        <v>546</v>
      </c>
      <c r="F937" s="100" t="s">
        <v>178</v>
      </c>
      <c r="G937" s="100" t="s">
        <v>1304</v>
      </c>
      <c r="H937" s="101">
        <v>2113</v>
      </c>
      <c r="I937" s="99">
        <v>2</v>
      </c>
      <c r="J937" s="102">
        <f>นครพนม!F44</f>
        <v>277684.73</v>
      </c>
      <c r="K937" s="103">
        <f>นครพนม!AL44</f>
        <v>399474.68</v>
      </c>
      <c r="L937" s="104">
        <f>นครพนม!AM44</f>
        <v>667014.77999999991</v>
      </c>
      <c r="M937" s="104">
        <f>นครพนม!AN44</f>
        <v>605824.80000000005</v>
      </c>
      <c r="N937" s="100"/>
      <c r="O937" s="100"/>
      <c r="P937" s="100"/>
      <c r="Q937" s="92">
        <f t="shared" si="34"/>
        <v>61189.979999999865</v>
      </c>
      <c r="R937" s="93">
        <f t="shared" si="35"/>
        <v>315.67192617132037</v>
      </c>
    </row>
    <row r="938" spans="1:18" hidden="1" x14ac:dyDescent="0.55000000000000004">
      <c r="A938" s="99">
        <v>9</v>
      </c>
      <c r="B938" s="100" t="s">
        <v>56</v>
      </c>
      <c r="C938" s="100" t="s">
        <v>545</v>
      </c>
      <c r="D938" s="100" t="s">
        <v>84</v>
      </c>
      <c r="E938" s="100" t="s">
        <v>546</v>
      </c>
      <c r="F938" s="100" t="s">
        <v>178</v>
      </c>
      <c r="G938" s="100" t="s">
        <v>1305</v>
      </c>
      <c r="H938" s="101">
        <v>2880</v>
      </c>
      <c r="I938" s="99">
        <v>2</v>
      </c>
      <c r="J938" s="102">
        <f>นครพนม!F45</f>
        <v>577934.94999999995</v>
      </c>
      <c r="K938" s="103">
        <f>นครพนม!AL45</f>
        <v>629340.49</v>
      </c>
      <c r="L938" s="104">
        <f>นครพนม!AM45</f>
        <v>2166417.1799999997</v>
      </c>
      <c r="M938" s="104">
        <f>นครพนม!AN45</f>
        <v>2055804.54</v>
      </c>
      <c r="N938" s="100"/>
      <c r="O938" s="100"/>
      <c r="P938" s="100"/>
      <c r="Q938" s="92">
        <f t="shared" si="34"/>
        <v>110612.63999999966</v>
      </c>
      <c r="R938" s="93">
        <f t="shared" si="35"/>
        <v>752.22818749999988</v>
      </c>
    </row>
    <row r="939" spans="1:18" hidden="1" x14ac:dyDescent="0.55000000000000004">
      <c r="A939" s="99">
        <v>10</v>
      </c>
      <c r="B939" s="100" t="s">
        <v>56</v>
      </c>
      <c r="C939" s="100" t="s">
        <v>545</v>
      </c>
      <c r="D939" s="100" t="s">
        <v>84</v>
      </c>
      <c r="E939" s="100" t="s">
        <v>546</v>
      </c>
      <c r="F939" s="100" t="s">
        <v>178</v>
      </c>
      <c r="G939" s="100" t="s">
        <v>1306</v>
      </c>
      <c r="H939" s="101">
        <v>2008</v>
      </c>
      <c r="I939" s="99">
        <v>2</v>
      </c>
      <c r="J939" s="102">
        <f>นครพนม!F46</f>
        <v>190533.71</v>
      </c>
      <c r="K939" s="103">
        <f>นครพนม!AL46</f>
        <v>227259.06</v>
      </c>
      <c r="L939" s="104">
        <f>นครพนม!AM46</f>
        <v>1700301.46</v>
      </c>
      <c r="M939" s="104">
        <f>นครพนม!AN46</f>
        <v>1658776.94</v>
      </c>
      <c r="N939" s="100"/>
      <c r="O939" s="100"/>
      <c r="P939" s="100"/>
      <c r="Q939" s="92">
        <f t="shared" si="34"/>
        <v>41524.520000000019</v>
      </c>
      <c r="R939" s="93">
        <f t="shared" si="35"/>
        <v>846.76367529880474</v>
      </c>
    </row>
    <row r="940" spans="1:18" hidden="1" x14ac:dyDescent="0.55000000000000004">
      <c r="A940" s="99">
        <v>11</v>
      </c>
      <c r="B940" s="100" t="s">
        <v>56</v>
      </c>
      <c r="C940" s="100" t="s">
        <v>545</v>
      </c>
      <c r="D940" s="100" t="s">
        <v>84</v>
      </c>
      <c r="E940" s="100" t="s">
        <v>546</v>
      </c>
      <c r="F940" s="100" t="s">
        <v>178</v>
      </c>
      <c r="G940" s="100" t="s">
        <v>1307</v>
      </c>
      <c r="H940" s="101">
        <v>1706</v>
      </c>
      <c r="I940" s="99">
        <v>2</v>
      </c>
      <c r="J940" s="102">
        <f>นครพนม!F47</f>
        <v>270984.83</v>
      </c>
      <c r="K940" s="103">
        <f>นครพนม!AL47</f>
        <v>161550.16</v>
      </c>
      <c r="L940" s="104">
        <f>นครพนม!AM47</f>
        <v>1668121.27</v>
      </c>
      <c r="M940" s="104">
        <f>นครพนม!AN47</f>
        <v>1504051.36</v>
      </c>
      <c r="N940" s="100"/>
      <c r="O940" s="100"/>
      <c r="P940" s="100"/>
      <c r="Q940" s="92">
        <f t="shared" si="34"/>
        <v>164069.90999999992</v>
      </c>
      <c r="R940" s="93">
        <f t="shared" si="35"/>
        <v>977.79675849941384</v>
      </c>
    </row>
    <row r="941" spans="1:18" hidden="1" x14ac:dyDescent="0.55000000000000004">
      <c r="A941" s="99">
        <v>12</v>
      </c>
      <c r="B941" s="100" t="s">
        <v>56</v>
      </c>
      <c r="C941" s="100" t="s">
        <v>545</v>
      </c>
      <c r="D941" s="100" t="s">
        <v>84</v>
      </c>
      <c r="E941" s="100" t="s">
        <v>546</v>
      </c>
      <c r="F941" s="100" t="s">
        <v>178</v>
      </c>
      <c r="G941" s="100" t="s">
        <v>1308</v>
      </c>
      <c r="H941" s="101">
        <v>1846</v>
      </c>
      <c r="I941" s="99">
        <v>2</v>
      </c>
      <c r="J941" s="102">
        <f>นครพนม!F48</f>
        <v>124277.08</v>
      </c>
      <c r="K941" s="103">
        <f>นครพนม!AL48</f>
        <v>356216.52</v>
      </c>
      <c r="L941" s="104">
        <f>นครพนม!AM48</f>
        <v>1546818.51</v>
      </c>
      <c r="M941" s="104">
        <f>นครพนม!AN48</f>
        <v>1475747.01</v>
      </c>
      <c r="N941" s="100"/>
      <c r="O941" s="100"/>
      <c r="P941" s="100"/>
      <c r="Q941" s="92">
        <f t="shared" si="34"/>
        <v>71071.5</v>
      </c>
      <c r="R941" s="93">
        <f t="shared" si="35"/>
        <v>837.92985373781153</v>
      </c>
    </row>
    <row r="942" spans="1:18" hidden="1" x14ac:dyDescent="0.55000000000000004">
      <c r="A942" s="99">
        <v>13</v>
      </c>
      <c r="B942" s="100" t="s">
        <v>56</v>
      </c>
      <c r="C942" s="100" t="s">
        <v>545</v>
      </c>
      <c r="D942" s="100" t="s">
        <v>84</v>
      </c>
      <c r="E942" s="100" t="s">
        <v>546</v>
      </c>
      <c r="F942" s="100" t="s">
        <v>178</v>
      </c>
      <c r="G942" s="100" t="s">
        <v>1309</v>
      </c>
      <c r="H942" s="101">
        <v>2707</v>
      </c>
      <c r="I942" s="99">
        <v>2</v>
      </c>
      <c r="J942" s="102">
        <f>นครพนม!F49</f>
        <v>419617.68</v>
      </c>
      <c r="K942" s="103">
        <f>นครพนม!AL49</f>
        <v>445041.05</v>
      </c>
      <c r="L942" s="104">
        <f>นครพนม!AM49</f>
        <v>2044792.1099999999</v>
      </c>
      <c r="M942" s="104">
        <f>นครพนม!AN49</f>
        <v>2122671.2200000002</v>
      </c>
      <c r="N942" s="100"/>
      <c r="O942" s="100"/>
      <c r="P942" s="100"/>
      <c r="Q942" s="92">
        <f t="shared" si="34"/>
        <v>-77879.110000000335</v>
      </c>
      <c r="R942" s="93">
        <f t="shared" si="35"/>
        <v>755.3720391577391</v>
      </c>
    </row>
    <row r="943" spans="1:18" hidden="1" x14ac:dyDescent="0.55000000000000004">
      <c r="A943" s="99">
        <v>14</v>
      </c>
      <c r="B943" s="100" t="s">
        <v>56</v>
      </c>
      <c r="C943" s="100" t="s">
        <v>545</v>
      </c>
      <c r="D943" s="100" t="s">
        <v>84</v>
      </c>
      <c r="E943" s="100" t="s">
        <v>546</v>
      </c>
      <c r="F943" s="100" t="s">
        <v>178</v>
      </c>
      <c r="G943" s="100" t="s">
        <v>1310</v>
      </c>
      <c r="H943" s="101">
        <v>2688</v>
      </c>
      <c r="I943" s="99">
        <v>2</v>
      </c>
      <c r="J943" s="102">
        <f>นครพนม!F50</f>
        <v>245946.44</v>
      </c>
      <c r="K943" s="103">
        <f>นครพนม!AL50</f>
        <v>524958.39</v>
      </c>
      <c r="L943" s="104">
        <f>นครพนม!AM50</f>
        <v>2220749.86</v>
      </c>
      <c r="M943" s="104">
        <f>นครพนม!AN50</f>
        <v>2228565.4500000002</v>
      </c>
      <c r="N943" s="100"/>
      <c r="O943" s="100"/>
      <c r="P943" s="100"/>
      <c r="Q943" s="92">
        <f t="shared" si="34"/>
        <v>-7815.5900000003166</v>
      </c>
      <c r="R943" s="93">
        <f t="shared" si="35"/>
        <v>826.17182291666666</v>
      </c>
    </row>
    <row r="944" spans="1:18" hidden="1" x14ac:dyDescent="0.55000000000000004">
      <c r="A944" s="99">
        <v>15</v>
      </c>
      <c r="B944" s="100" t="s">
        <v>56</v>
      </c>
      <c r="C944" s="100" t="s">
        <v>545</v>
      </c>
      <c r="D944" s="100" t="s">
        <v>84</v>
      </c>
      <c r="E944" s="100" t="s">
        <v>546</v>
      </c>
      <c r="F944" s="100" t="s">
        <v>178</v>
      </c>
      <c r="G944" s="100" t="s">
        <v>1311</v>
      </c>
      <c r="H944" s="101">
        <v>2663</v>
      </c>
      <c r="I944" s="99">
        <v>2</v>
      </c>
      <c r="J944" s="102">
        <f>นครพนม!F51</f>
        <v>463185.35</v>
      </c>
      <c r="K944" s="103">
        <f>นครพนม!AL51</f>
        <v>641827.21</v>
      </c>
      <c r="L944" s="104">
        <f>นครพนม!AM51</f>
        <v>2201631.5299999998</v>
      </c>
      <c r="M944" s="104">
        <f>นครพนม!AN51</f>
        <v>2362367.27</v>
      </c>
      <c r="N944" s="100"/>
      <c r="O944" s="100"/>
      <c r="P944" s="100"/>
      <c r="Q944" s="92">
        <f t="shared" si="34"/>
        <v>-160735.74000000022</v>
      </c>
      <c r="R944" s="93">
        <f t="shared" si="35"/>
        <v>826.74860307923382</v>
      </c>
    </row>
    <row r="945" spans="1:18" hidden="1" x14ac:dyDescent="0.55000000000000004">
      <c r="A945" s="99">
        <v>16</v>
      </c>
      <c r="B945" s="100" t="s">
        <v>56</v>
      </c>
      <c r="C945" s="100" t="s">
        <v>545</v>
      </c>
      <c r="D945" s="100" t="s">
        <v>84</v>
      </c>
      <c r="E945" s="100" t="s">
        <v>546</v>
      </c>
      <c r="F945" s="100" t="s">
        <v>178</v>
      </c>
      <c r="G945" s="100" t="s">
        <v>1312</v>
      </c>
      <c r="H945" s="101">
        <v>1880</v>
      </c>
      <c r="I945" s="99">
        <v>2</v>
      </c>
      <c r="J945" s="102">
        <f>นครพนม!F52</f>
        <v>776120.57</v>
      </c>
      <c r="K945" s="103">
        <f>นครพนม!AL52</f>
        <v>832936.47</v>
      </c>
      <c r="L945" s="104">
        <f>นครพนม!AM52</f>
        <v>2155461.34</v>
      </c>
      <c r="M945" s="104">
        <f>นครพนม!AN52</f>
        <v>1997016.1</v>
      </c>
      <c r="N945" s="100"/>
      <c r="O945" s="100"/>
      <c r="P945" s="100"/>
      <c r="Q945" s="92">
        <f t="shared" si="34"/>
        <v>158445.23999999976</v>
      </c>
      <c r="R945" s="93">
        <f t="shared" si="35"/>
        <v>1146.521989361702</v>
      </c>
    </row>
    <row r="946" spans="1:18" hidden="1" x14ac:dyDescent="0.55000000000000004">
      <c r="A946" s="113">
        <v>17</v>
      </c>
      <c r="B946" s="114" t="s">
        <v>56</v>
      </c>
      <c r="C946" s="114" t="s">
        <v>545</v>
      </c>
      <c r="D946" s="114" t="s">
        <v>84</v>
      </c>
      <c r="E946" s="114" t="s">
        <v>546</v>
      </c>
      <c r="F946" s="114" t="s">
        <v>178</v>
      </c>
      <c r="G946" s="114" t="s">
        <v>1313</v>
      </c>
      <c r="H946" s="115">
        <v>2375</v>
      </c>
      <c r="I946" s="113">
        <v>2</v>
      </c>
      <c r="J946" s="102">
        <f>นครพนม!F53</f>
        <v>92038.57</v>
      </c>
      <c r="K946" s="103">
        <f>นครพนม!AL53</f>
        <v>144949.18</v>
      </c>
      <c r="L946" s="104">
        <f>นครพนม!AM53</f>
        <v>1708524.9700000002</v>
      </c>
      <c r="M946" s="104">
        <f>นครพนม!AN53</f>
        <v>1867329.51</v>
      </c>
      <c r="N946" s="100"/>
      <c r="O946" s="100"/>
      <c r="P946" s="100"/>
      <c r="Q946" s="92">
        <f t="shared" si="34"/>
        <v>-158804.5399999998</v>
      </c>
      <c r="R946" s="93">
        <f t="shared" si="35"/>
        <v>719.37893473684221</v>
      </c>
    </row>
    <row r="947" spans="1:18" hidden="1" x14ac:dyDescent="0.55000000000000004">
      <c r="A947" s="113">
        <v>18</v>
      </c>
      <c r="B947" s="114" t="s">
        <v>56</v>
      </c>
      <c r="C947" s="114" t="s">
        <v>545</v>
      </c>
      <c r="D947" s="114" t="s">
        <v>84</v>
      </c>
      <c r="E947" s="114" t="s">
        <v>546</v>
      </c>
      <c r="F947" s="114" t="s">
        <v>178</v>
      </c>
      <c r="G947" s="114" t="s">
        <v>1314</v>
      </c>
      <c r="H947" s="115">
        <v>1804</v>
      </c>
      <c r="I947" s="113">
        <v>2</v>
      </c>
      <c r="J947" s="102">
        <f>นครพนม!F54</f>
        <v>88395.08</v>
      </c>
      <c r="K947" s="103">
        <f>นครพนม!AL54</f>
        <v>236980.22000000003</v>
      </c>
      <c r="L947" s="104">
        <f>นครพนม!AM54</f>
        <v>1789802.4100000001</v>
      </c>
      <c r="M947" s="104">
        <f>นครพนม!AN54</f>
        <v>1667116.93</v>
      </c>
      <c r="N947" s="100"/>
      <c r="O947" s="100"/>
      <c r="P947" s="100"/>
      <c r="Q947" s="92">
        <f t="shared" si="34"/>
        <v>122685.48000000021</v>
      </c>
      <c r="R947" s="93">
        <f t="shared" si="35"/>
        <v>992.1299390243903</v>
      </c>
    </row>
    <row r="948" spans="1:18" s="111" customFormat="1" hidden="1" x14ac:dyDescent="0.55000000000000004">
      <c r="A948" s="105">
        <v>3</v>
      </c>
      <c r="B948" s="106" t="s">
        <v>56</v>
      </c>
      <c r="C948" s="106"/>
      <c r="D948" s="106"/>
      <c r="E948" s="106" t="s">
        <v>75</v>
      </c>
      <c r="F948" s="106"/>
      <c r="G948" s="106" t="s">
        <v>548</v>
      </c>
      <c r="H948" s="112">
        <f>SUM(H930:H947)</f>
        <v>40283</v>
      </c>
      <c r="I948" s="105"/>
      <c r="J948" s="108">
        <f>SUM(J930:J947)</f>
        <v>5589893.7200000007</v>
      </c>
      <c r="K948" s="108">
        <f>SUM(K930:K947)</f>
        <v>6681791.6899999995</v>
      </c>
      <c r="L948" s="108">
        <f>SUM(L930:L947)</f>
        <v>33757047.5</v>
      </c>
      <c r="M948" s="108">
        <f>SUM(M930:M947)</f>
        <v>32755354.630000003</v>
      </c>
      <c r="N948" s="106">
        <v>17</v>
      </c>
      <c r="O948" s="106">
        <v>17</v>
      </c>
      <c r="P948" s="106">
        <f>N948-O948</f>
        <v>0</v>
      </c>
      <c r="Q948" s="109">
        <f t="shared" si="34"/>
        <v>1001692.8699999973</v>
      </c>
      <c r="R948" s="110">
        <f>L948/H948</f>
        <v>837.99735620485069</v>
      </c>
    </row>
    <row r="949" spans="1:18" hidden="1" x14ac:dyDescent="0.55000000000000004">
      <c r="A949" s="99">
        <v>1</v>
      </c>
      <c r="B949" s="100" t="s">
        <v>56</v>
      </c>
      <c r="C949" s="100" t="s">
        <v>549</v>
      </c>
      <c r="D949" s="100" t="s">
        <v>91</v>
      </c>
      <c r="E949" s="100" t="s">
        <v>550</v>
      </c>
      <c r="F949" s="100" t="s">
        <v>208</v>
      </c>
      <c r="G949" s="100" t="s">
        <v>551</v>
      </c>
      <c r="H949" s="101"/>
      <c r="I949" s="99"/>
      <c r="J949" s="102"/>
      <c r="K949" s="103"/>
      <c r="L949" s="104"/>
      <c r="M949" s="104"/>
      <c r="N949" s="100"/>
      <c r="O949" s="100"/>
      <c r="P949" s="100"/>
    </row>
    <row r="950" spans="1:18" hidden="1" x14ac:dyDescent="0.55000000000000004">
      <c r="A950" s="99">
        <v>2</v>
      </c>
      <c r="B950" s="100" t="s">
        <v>56</v>
      </c>
      <c r="C950" s="100" t="s">
        <v>549</v>
      </c>
      <c r="D950" s="100" t="s">
        <v>91</v>
      </c>
      <c r="E950" s="100" t="s">
        <v>550</v>
      </c>
      <c r="F950" s="100" t="s">
        <v>178</v>
      </c>
      <c r="G950" s="100" t="s">
        <v>1315</v>
      </c>
      <c r="H950" s="101">
        <v>2423</v>
      </c>
      <c r="I950" s="99">
        <v>2</v>
      </c>
      <c r="J950" s="102">
        <f>นครพนม!F55</f>
        <v>469064.39</v>
      </c>
      <c r="K950" s="103">
        <f>นครพนม!AL55</f>
        <v>473183.38</v>
      </c>
      <c r="L950" s="104">
        <f>นครพนม!AM55</f>
        <v>3058415.0700000003</v>
      </c>
      <c r="M950" s="104">
        <f>นครพนม!AN55</f>
        <v>2852368.46</v>
      </c>
      <c r="N950" s="100"/>
      <c r="O950" s="100"/>
      <c r="P950" s="100"/>
      <c r="Q950" s="92">
        <f t="shared" si="34"/>
        <v>206046.61000000034</v>
      </c>
      <c r="R950" s="93">
        <f t="shared" si="35"/>
        <v>1262.2431159719358</v>
      </c>
    </row>
    <row r="951" spans="1:18" hidden="1" x14ac:dyDescent="0.55000000000000004">
      <c r="A951" s="99">
        <v>3</v>
      </c>
      <c r="B951" s="100" t="s">
        <v>56</v>
      </c>
      <c r="C951" s="100" t="s">
        <v>549</v>
      </c>
      <c r="D951" s="100" t="s">
        <v>91</v>
      </c>
      <c r="E951" s="100" t="s">
        <v>550</v>
      </c>
      <c r="F951" s="100" t="s">
        <v>178</v>
      </c>
      <c r="G951" s="100" t="s">
        <v>1316</v>
      </c>
      <c r="H951" s="101">
        <v>1424</v>
      </c>
      <c r="I951" s="99">
        <v>1</v>
      </c>
      <c r="J951" s="102">
        <f>นครพนม!F56</f>
        <v>244867.81</v>
      </c>
      <c r="K951" s="103">
        <f>นครพนม!AL56</f>
        <v>327401.7</v>
      </c>
      <c r="L951" s="104">
        <f>นครพนม!AM56</f>
        <v>1421769.99</v>
      </c>
      <c r="M951" s="104">
        <f>นครพนม!AN56</f>
        <v>1482602.65</v>
      </c>
      <c r="N951" s="100"/>
      <c r="O951" s="100"/>
      <c r="P951" s="100"/>
      <c r="Q951" s="92">
        <f t="shared" si="34"/>
        <v>-60832.659999999916</v>
      </c>
      <c r="R951" s="93">
        <f t="shared" si="35"/>
        <v>998.43398174157301</v>
      </c>
    </row>
    <row r="952" spans="1:18" hidden="1" x14ac:dyDescent="0.55000000000000004">
      <c r="A952" s="99">
        <v>4</v>
      </c>
      <c r="B952" s="100" t="s">
        <v>56</v>
      </c>
      <c r="C952" s="100" t="s">
        <v>549</v>
      </c>
      <c r="D952" s="100" t="s">
        <v>91</v>
      </c>
      <c r="E952" s="100" t="s">
        <v>550</v>
      </c>
      <c r="F952" s="100" t="s">
        <v>178</v>
      </c>
      <c r="G952" s="100" t="s">
        <v>1317</v>
      </c>
      <c r="H952" s="101">
        <v>1355</v>
      </c>
      <c r="I952" s="99">
        <v>1</v>
      </c>
      <c r="J952" s="102">
        <f>นครพนม!F57</f>
        <v>193898.73</v>
      </c>
      <c r="K952" s="103">
        <f>นครพนม!AL57</f>
        <v>234283.10000000003</v>
      </c>
      <c r="L952" s="104">
        <f>นครพนม!AM57</f>
        <v>1446904.7999999998</v>
      </c>
      <c r="M952" s="104">
        <f>นครพนม!AN57</f>
        <v>1562695.06</v>
      </c>
      <c r="N952" s="100"/>
      <c r="O952" s="100"/>
      <c r="P952" s="100"/>
      <c r="Q952" s="92">
        <f t="shared" si="34"/>
        <v>-115790.26000000024</v>
      </c>
      <c r="R952" s="93">
        <f t="shared" si="35"/>
        <v>1067.8264206642066</v>
      </c>
    </row>
    <row r="953" spans="1:18" hidden="1" x14ac:dyDescent="0.55000000000000004">
      <c r="A953" s="99">
        <v>5</v>
      </c>
      <c r="B953" s="100" t="s">
        <v>56</v>
      </c>
      <c r="C953" s="100" t="s">
        <v>549</v>
      </c>
      <c r="D953" s="100" t="s">
        <v>91</v>
      </c>
      <c r="E953" s="100" t="s">
        <v>550</v>
      </c>
      <c r="F953" s="100" t="s">
        <v>178</v>
      </c>
      <c r="G953" s="100" t="s">
        <v>1318</v>
      </c>
      <c r="H953" s="101">
        <v>2385</v>
      </c>
      <c r="I953" s="99">
        <v>2</v>
      </c>
      <c r="J953" s="102">
        <f>นครพนม!F58</f>
        <v>572063.1</v>
      </c>
      <c r="K953" s="103">
        <f>นครพนม!AL58</f>
        <v>588524.28999999992</v>
      </c>
      <c r="L953" s="104">
        <f>นครพนม!AM58</f>
        <v>2293400.48</v>
      </c>
      <c r="M953" s="104">
        <f>นครพนม!AN58</f>
        <v>2248061.2000000002</v>
      </c>
      <c r="N953" s="100"/>
      <c r="O953" s="100"/>
      <c r="P953" s="100"/>
      <c r="Q953" s="92">
        <f t="shared" si="34"/>
        <v>45339.279999999795</v>
      </c>
      <c r="R953" s="93">
        <f t="shared" si="35"/>
        <v>961.59349266247375</v>
      </c>
    </row>
    <row r="954" spans="1:18" hidden="1" x14ac:dyDescent="0.55000000000000004">
      <c r="A954" s="99">
        <v>6</v>
      </c>
      <c r="B954" s="100" t="s">
        <v>56</v>
      </c>
      <c r="C954" s="100" t="s">
        <v>549</v>
      </c>
      <c r="D954" s="100" t="s">
        <v>91</v>
      </c>
      <c r="E954" s="100" t="s">
        <v>550</v>
      </c>
      <c r="F954" s="100" t="s">
        <v>178</v>
      </c>
      <c r="G954" s="100" t="s">
        <v>1319</v>
      </c>
      <c r="H954" s="101">
        <v>1462</v>
      </c>
      <c r="I954" s="99">
        <v>1</v>
      </c>
      <c r="J954" s="102">
        <f>นครพนม!F59</f>
        <v>140343.09</v>
      </c>
      <c r="K954" s="103">
        <f>นครพนม!AL59</f>
        <v>141095.83000000002</v>
      </c>
      <c r="L954" s="104">
        <f>นครพนม!AM59</f>
        <v>1746670.49</v>
      </c>
      <c r="M954" s="104">
        <f>นครพนม!AN59</f>
        <v>1802579.1300000001</v>
      </c>
      <c r="N954" s="100"/>
      <c r="O954" s="100"/>
      <c r="P954" s="100"/>
      <c r="Q954" s="92">
        <f t="shared" si="34"/>
        <v>-55908.64000000013</v>
      </c>
      <c r="R954" s="93">
        <f t="shared" si="35"/>
        <v>1194.7130574555404</v>
      </c>
    </row>
    <row r="955" spans="1:18" hidden="1" x14ac:dyDescent="0.55000000000000004">
      <c r="A955" s="99">
        <v>7</v>
      </c>
      <c r="B955" s="100" t="s">
        <v>56</v>
      </c>
      <c r="C955" s="100" t="s">
        <v>549</v>
      </c>
      <c r="D955" s="100" t="s">
        <v>91</v>
      </c>
      <c r="E955" s="100" t="s">
        <v>550</v>
      </c>
      <c r="F955" s="100" t="s">
        <v>178</v>
      </c>
      <c r="G955" s="100" t="s">
        <v>1320</v>
      </c>
      <c r="H955" s="101">
        <v>2682</v>
      </c>
      <c r="I955" s="99">
        <v>2</v>
      </c>
      <c r="J955" s="102">
        <f>นครพนม!F60</f>
        <v>168022.97</v>
      </c>
      <c r="K955" s="103">
        <f>นครพนม!AL60</f>
        <v>202942.05</v>
      </c>
      <c r="L955" s="104">
        <f>นครพนม!AM60</f>
        <v>2759384.0899999994</v>
      </c>
      <c r="M955" s="104">
        <f>นครพนม!AN60</f>
        <v>2857393.0700000003</v>
      </c>
      <c r="N955" s="100"/>
      <c r="O955" s="100"/>
      <c r="P955" s="100"/>
      <c r="Q955" s="92">
        <f t="shared" si="34"/>
        <v>-98008.980000000913</v>
      </c>
      <c r="R955" s="93">
        <f t="shared" si="35"/>
        <v>1028.8531282624904</v>
      </c>
    </row>
    <row r="956" spans="1:18" hidden="1" x14ac:dyDescent="0.55000000000000004">
      <c r="A956" s="99">
        <v>8</v>
      </c>
      <c r="B956" s="100" t="s">
        <v>56</v>
      </c>
      <c r="C956" s="100" t="s">
        <v>549</v>
      </c>
      <c r="D956" s="100" t="s">
        <v>91</v>
      </c>
      <c r="E956" s="100" t="s">
        <v>550</v>
      </c>
      <c r="F956" s="100" t="s">
        <v>178</v>
      </c>
      <c r="G956" s="100" t="s">
        <v>1321</v>
      </c>
      <c r="H956" s="101">
        <v>4067</v>
      </c>
      <c r="I956" s="99">
        <v>3</v>
      </c>
      <c r="J956" s="102">
        <f>นครพนม!F61</f>
        <v>298259.49</v>
      </c>
      <c r="K956" s="103">
        <f>นครพนม!AL61</f>
        <v>271114.49</v>
      </c>
      <c r="L956" s="104">
        <f>นครพนม!AM61</f>
        <v>3146645.34</v>
      </c>
      <c r="M956" s="104">
        <f>นครพนม!AN61</f>
        <v>3222517.18</v>
      </c>
      <c r="N956" s="100"/>
      <c r="O956" s="100"/>
      <c r="P956" s="100"/>
      <c r="Q956" s="92">
        <f t="shared" si="34"/>
        <v>-75871.840000000317</v>
      </c>
      <c r="R956" s="93">
        <f t="shared" si="35"/>
        <v>773.70182935824926</v>
      </c>
    </row>
    <row r="957" spans="1:18" hidden="1" x14ac:dyDescent="0.55000000000000004">
      <c r="A957" s="99">
        <v>9</v>
      </c>
      <c r="B957" s="100" t="s">
        <v>56</v>
      </c>
      <c r="C957" s="100" t="s">
        <v>549</v>
      </c>
      <c r="D957" s="100" t="s">
        <v>91</v>
      </c>
      <c r="E957" s="100" t="s">
        <v>550</v>
      </c>
      <c r="F957" s="100" t="s">
        <v>178</v>
      </c>
      <c r="G957" s="100" t="s">
        <v>1322</v>
      </c>
      <c r="H957" s="101">
        <v>2581</v>
      </c>
      <c r="I957" s="99">
        <v>2</v>
      </c>
      <c r="J957" s="102">
        <f>นครพนม!F62</f>
        <v>232399.11</v>
      </c>
      <c r="K957" s="103">
        <f>นครพนม!AL62</f>
        <v>282813.33999999997</v>
      </c>
      <c r="L957" s="104">
        <f>นครพนม!AM62</f>
        <v>1834497.9</v>
      </c>
      <c r="M957" s="104">
        <f>นครพนม!AN62</f>
        <v>1936645.27</v>
      </c>
      <c r="N957" s="100"/>
      <c r="O957" s="100"/>
      <c r="P957" s="100"/>
      <c r="Q957" s="92">
        <f t="shared" si="34"/>
        <v>-102147.37000000011</v>
      </c>
      <c r="R957" s="93">
        <f t="shared" si="35"/>
        <v>710.77020534676478</v>
      </c>
    </row>
    <row r="958" spans="1:18" hidden="1" x14ac:dyDescent="0.55000000000000004">
      <c r="A958" s="99">
        <v>10</v>
      </c>
      <c r="B958" s="100" t="s">
        <v>56</v>
      </c>
      <c r="C958" s="100" t="s">
        <v>549</v>
      </c>
      <c r="D958" s="100" t="s">
        <v>91</v>
      </c>
      <c r="E958" s="100" t="s">
        <v>550</v>
      </c>
      <c r="F958" s="100" t="s">
        <v>178</v>
      </c>
      <c r="G958" s="100" t="s">
        <v>1323</v>
      </c>
      <c r="H958" s="101">
        <v>1424</v>
      </c>
      <c r="I958" s="99">
        <v>1</v>
      </c>
      <c r="J958" s="102">
        <f>นครพนม!F63</f>
        <v>195169.17</v>
      </c>
      <c r="K958" s="103">
        <f>นครพนม!AL63</f>
        <v>186263.75</v>
      </c>
      <c r="L958" s="104">
        <f>นครพนม!AM63</f>
        <v>2551929.89</v>
      </c>
      <c r="M958" s="104">
        <f>นครพนม!AN63</f>
        <v>2620586.75</v>
      </c>
      <c r="N958" s="100"/>
      <c r="O958" s="100"/>
      <c r="P958" s="100"/>
      <c r="Q958" s="92">
        <f t="shared" si="34"/>
        <v>-68656.85999999987</v>
      </c>
      <c r="R958" s="93">
        <f t="shared" si="35"/>
        <v>1792.0855969101124</v>
      </c>
    </row>
    <row r="959" spans="1:18" s="111" customFormat="1" hidden="1" x14ac:dyDescent="0.55000000000000004">
      <c r="A959" s="105">
        <v>4</v>
      </c>
      <c r="B959" s="106" t="s">
        <v>56</v>
      </c>
      <c r="C959" s="106"/>
      <c r="D959" s="106"/>
      <c r="E959" s="106" t="s">
        <v>75</v>
      </c>
      <c r="F959" s="106"/>
      <c r="G959" s="106" t="s">
        <v>552</v>
      </c>
      <c r="H959" s="112">
        <f>SUM(H949:H958)</f>
        <v>19803</v>
      </c>
      <c r="I959" s="105"/>
      <c r="J959" s="108">
        <f>SUM(J949:J958)</f>
        <v>2514087.86</v>
      </c>
      <c r="K959" s="108">
        <f>SUM(K949:K958)</f>
        <v>2707621.93</v>
      </c>
      <c r="L959" s="108">
        <f>SUM(L949:L958)</f>
        <v>20259618.050000001</v>
      </c>
      <c r="M959" s="108">
        <f>SUM(M949:M958)</f>
        <v>20585448.77</v>
      </c>
      <c r="N959" s="106">
        <v>9</v>
      </c>
      <c r="O959" s="106">
        <v>9</v>
      </c>
      <c r="P959" s="106">
        <f>N959-O959</f>
        <v>0</v>
      </c>
      <c r="Q959" s="109">
        <f t="shared" si="34"/>
        <v>-325830.71999999881</v>
      </c>
      <c r="R959" s="110">
        <f>L959/H959</f>
        <v>1023.0580240367622</v>
      </c>
    </row>
    <row r="960" spans="1:18" hidden="1" x14ac:dyDescent="0.55000000000000004">
      <c r="A960" s="99">
        <v>1</v>
      </c>
      <c r="B960" s="100" t="s">
        <v>56</v>
      </c>
      <c r="C960" s="100" t="s">
        <v>553</v>
      </c>
      <c r="D960" s="100" t="s">
        <v>134</v>
      </c>
      <c r="E960" s="100" t="s">
        <v>554</v>
      </c>
      <c r="F960" s="100" t="s">
        <v>327</v>
      </c>
      <c r="G960" s="100" t="s">
        <v>555</v>
      </c>
      <c r="H960" s="101"/>
      <c r="I960" s="99"/>
      <c r="J960" s="102"/>
      <c r="K960" s="103"/>
      <c r="L960" s="104"/>
      <c r="M960" s="104"/>
      <c r="N960" s="100"/>
      <c r="O960" s="100"/>
      <c r="P960" s="100"/>
    </row>
    <row r="961" spans="1:18" hidden="1" x14ac:dyDescent="0.55000000000000004">
      <c r="A961" s="99">
        <v>2</v>
      </c>
      <c r="B961" s="100" t="s">
        <v>56</v>
      </c>
      <c r="C961" s="100" t="s">
        <v>553</v>
      </c>
      <c r="D961" s="100" t="s">
        <v>134</v>
      </c>
      <c r="E961" s="100" t="s">
        <v>554</v>
      </c>
      <c r="F961" s="100" t="s">
        <v>178</v>
      </c>
      <c r="G961" s="100" t="s">
        <v>1324</v>
      </c>
      <c r="H961" s="101">
        <v>4840</v>
      </c>
      <c r="I961" s="99">
        <v>4</v>
      </c>
      <c r="J961" s="102">
        <f>นครพนม!F64</f>
        <v>569358.98</v>
      </c>
      <c r="K961" s="103">
        <f>นครพนม!AL64</f>
        <v>813689.11</v>
      </c>
      <c r="L961" s="104">
        <f>นครพนม!AM64</f>
        <v>3232624.6</v>
      </c>
      <c r="M961" s="104">
        <f>นครพนม!AN64</f>
        <v>3146244.39</v>
      </c>
      <c r="N961" s="100"/>
      <c r="O961" s="100"/>
      <c r="P961" s="100"/>
      <c r="Q961" s="92">
        <f t="shared" si="34"/>
        <v>86380.209999999963</v>
      </c>
      <c r="R961" s="93">
        <f t="shared" si="35"/>
        <v>667.89764462809921</v>
      </c>
    </row>
    <row r="962" spans="1:18" hidden="1" x14ac:dyDescent="0.55000000000000004">
      <c r="A962" s="99">
        <v>3</v>
      </c>
      <c r="B962" s="100" t="s">
        <v>56</v>
      </c>
      <c r="C962" s="100" t="s">
        <v>553</v>
      </c>
      <c r="D962" s="100" t="s">
        <v>134</v>
      </c>
      <c r="E962" s="100" t="s">
        <v>554</v>
      </c>
      <c r="F962" s="100" t="s">
        <v>178</v>
      </c>
      <c r="G962" s="100" t="s">
        <v>1325</v>
      </c>
      <c r="H962" s="101">
        <v>1989</v>
      </c>
      <c r="I962" s="99">
        <v>2</v>
      </c>
      <c r="J962" s="102">
        <f>นครพนม!F65</f>
        <v>688508.13</v>
      </c>
      <c r="K962" s="103">
        <f>นครพนม!AL65</f>
        <v>587386.82999999996</v>
      </c>
      <c r="L962" s="104">
        <f>นครพนม!AM65</f>
        <v>1814264.3499999999</v>
      </c>
      <c r="M962" s="104">
        <f>นครพนม!AN65</f>
        <v>1760654.14</v>
      </c>
      <c r="N962" s="100"/>
      <c r="O962" s="100"/>
      <c r="P962" s="100"/>
      <c r="Q962" s="92">
        <f t="shared" si="34"/>
        <v>53610.209999999963</v>
      </c>
      <c r="R962" s="93">
        <f t="shared" si="35"/>
        <v>912.14899446958259</v>
      </c>
    </row>
    <row r="963" spans="1:18" hidden="1" x14ac:dyDescent="0.55000000000000004">
      <c r="A963" s="99">
        <v>4</v>
      </c>
      <c r="B963" s="100" t="s">
        <v>56</v>
      </c>
      <c r="C963" s="100" t="s">
        <v>553</v>
      </c>
      <c r="D963" s="100" t="s">
        <v>134</v>
      </c>
      <c r="E963" s="100" t="s">
        <v>554</v>
      </c>
      <c r="F963" s="100" t="s">
        <v>178</v>
      </c>
      <c r="G963" s="100" t="s">
        <v>1326</v>
      </c>
      <c r="H963" s="101">
        <v>1664</v>
      </c>
      <c r="I963" s="99">
        <v>2</v>
      </c>
      <c r="J963" s="102">
        <f>นครพนม!F66</f>
        <v>465324.68</v>
      </c>
      <c r="K963" s="103">
        <f>นครพนม!AL66</f>
        <v>515420.82999999996</v>
      </c>
      <c r="L963" s="104">
        <f>นครพนม!AM66</f>
        <v>2141526.6800000002</v>
      </c>
      <c r="M963" s="104">
        <f>นครพนม!AN66</f>
        <v>2427543.5099999998</v>
      </c>
      <c r="N963" s="100"/>
      <c r="O963" s="100"/>
      <c r="P963" s="100"/>
      <c r="Q963" s="92">
        <f t="shared" si="34"/>
        <v>-286016.82999999961</v>
      </c>
      <c r="R963" s="93">
        <f t="shared" si="35"/>
        <v>1286.9751682692308</v>
      </c>
    </row>
    <row r="964" spans="1:18" hidden="1" x14ac:dyDescent="0.55000000000000004">
      <c r="A964" s="99">
        <v>5</v>
      </c>
      <c r="B964" s="100" t="s">
        <v>56</v>
      </c>
      <c r="C964" s="100" t="s">
        <v>553</v>
      </c>
      <c r="D964" s="100" t="s">
        <v>134</v>
      </c>
      <c r="E964" s="100" t="s">
        <v>554</v>
      </c>
      <c r="F964" s="100" t="s">
        <v>178</v>
      </c>
      <c r="G964" s="100" t="s">
        <v>1327</v>
      </c>
      <c r="H964" s="101">
        <v>4566</v>
      </c>
      <c r="I964" s="99">
        <v>4</v>
      </c>
      <c r="J964" s="102">
        <f>นครพนม!F67</f>
        <v>403177.34</v>
      </c>
      <c r="K964" s="103">
        <f>นครพนม!AL67</f>
        <v>513003.77</v>
      </c>
      <c r="L964" s="104">
        <f>นครพนม!AM67</f>
        <v>2566855</v>
      </c>
      <c r="M964" s="104">
        <f>นครพนม!AN67</f>
        <v>2656217.15</v>
      </c>
      <c r="N964" s="100"/>
      <c r="O964" s="100"/>
      <c r="P964" s="100"/>
      <c r="Q964" s="92">
        <f t="shared" si="34"/>
        <v>-89362.149999999907</v>
      </c>
      <c r="R964" s="93">
        <f t="shared" si="35"/>
        <v>562.16710468681561</v>
      </c>
    </row>
    <row r="965" spans="1:18" hidden="1" x14ac:dyDescent="0.55000000000000004">
      <c r="A965" s="99">
        <v>6</v>
      </c>
      <c r="B965" s="100" t="s">
        <v>56</v>
      </c>
      <c r="C965" s="100" t="s">
        <v>553</v>
      </c>
      <c r="D965" s="100" t="s">
        <v>134</v>
      </c>
      <c r="E965" s="100" t="s">
        <v>554</v>
      </c>
      <c r="F965" s="100" t="s">
        <v>178</v>
      </c>
      <c r="G965" s="100" t="s">
        <v>1328</v>
      </c>
      <c r="H965" s="101">
        <v>3846</v>
      </c>
      <c r="I965" s="99">
        <v>3</v>
      </c>
      <c r="J965" s="102">
        <f>นครพนม!F68</f>
        <v>523152.96</v>
      </c>
      <c r="K965" s="103">
        <f>นครพนม!AL68</f>
        <v>-31044.280000000028</v>
      </c>
      <c r="L965" s="104">
        <f>นครพนม!AM68</f>
        <v>3610905.07</v>
      </c>
      <c r="M965" s="104">
        <f>นครพนม!AN68</f>
        <v>5544083.1099999994</v>
      </c>
      <c r="N965" s="100"/>
      <c r="O965" s="100"/>
      <c r="P965" s="100"/>
      <c r="Q965" s="92">
        <f t="shared" si="34"/>
        <v>-1933178.0399999996</v>
      </c>
      <c r="R965" s="93">
        <f t="shared" si="35"/>
        <v>938.87287311492457</v>
      </c>
    </row>
    <row r="966" spans="1:18" hidden="1" x14ac:dyDescent="0.55000000000000004">
      <c r="A966" s="99">
        <v>7</v>
      </c>
      <c r="B966" s="100" t="s">
        <v>56</v>
      </c>
      <c r="C966" s="100" t="s">
        <v>553</v>
      </c>
      <c r="D966" s="100" t="s">
        <v>134</v>
      </c>
      <c r="E966" s="100" t="s">
        <v>554</v>
      </c>
      <c r="F966" s="100" t="s">
        <v>178</v>
      </c>
      <c r="G966" s="100" t="s">
        <v>1329</v>
      </c>
      <c r="H966" s="101">
        <v>2300</v>
      </c>
      <c r="I966" s="99">
        <v>2</v>
      </c>
      <c r="J966" s="102">
        <f>นครพนม!F69</f>
        <v>820360.21</v>
      </c>
      <c r="K966" s="103">
        <f>นครพนม!AL69</f>
        <v>1016750.9299999999</v>
      </c>
      <c r="L966" s="104">
        <f>นครพนม!AM69</f>
        <v>2320349</v>
      </c>
      <c r="M966" s="104">
        <f>นครพนม!AN69</f>
        <v>2204945.91</v>
      </c>
      <c r="N966" s="100"/>
      <c r="O966" s="100"/>
      <c r="P966" s="100"/>
      <c r="Q966" s="92">
        <f t="shared" si="34"/>
        <v>115403.08999999985</v>
      </c>
      <c r="R966" s="93">
        <f t="shared" si="35"/>
        <v>1008.8473913043479</v>
      </c>
    </row>
    <row r="967" spans="1:18" hidden="1" x14ac:dyDescent="0.55000000000000004">
      <c r="A967" s="99">
        <v>8</v>
      </c>
      <c r="B967" s="100" t="s">
        <v>56</v>
      </c>
      <c r="C967" s="100" t="s">
        <v>553</v>
      </c>
      <c r="D967" s="100" t="s">
        <v>134</v>
      </c>
      <c r="E967" s="100" t="s">
        <v>554</v>
      </c>
      <c r="F967" s="100" t="s">
        <v>178</v>
      </c>
      <c r="G967" s="100" t="s">
        <v>1330</v>
      </c>
      <c r="H967" s="101">
        <v>2685</v>
      </c>
      <c r="I967" s="99">
        <v>2</v>
      </c>
      <c r="J967" s="102">
        <f>นครพนม!F70</f>
        <v>736876.07</v>
      </c>
      <c r="K967" s="103">
        <f>นครพนม!AL70</f>
        <v>725910.09</v>
      </c>
      <c r="L967" s="104">
        <f>นครพนม!AM70</f>
        <v>2589517.6900000004</v>
      </c>
      <c r="M967" s="104">
        <f>นครพนม!AN70</f>
        <v>2557542.77</v>
      </c>
      <c r="N967" s="100"/>
      <c r="O967" s="100"/>
      <c r="P967" s="100"/>
      <c r="Q967" s="92">
        <f t="shared" ref="Q967:Q1029" si="36">L967-M967</f>
        <v>31974.920000000391</v>
      </c>
      <c r="R967" s="93">
        <f t="shared" ref="R967:R1028" si="37">L967/H967</f>
        <v>964.43861824953456</v>
      </c>
    </row>
    <row r="968" spans="1:18" hidden="1" x14ac:dyDescent="0.55000000000000004">
      <c r="A968" s="99">
        <v>9</v>
      </c>
      <c r="B968" s="100" t="s">
        <v>56</v>
      </c>
      <c r="C968" s="100" t="s">
        <v>553</v>
      </c>
      <c r="D968" s="100" t="s">
        <v>134</v>
      </c>
      <c r="E968" s="100" t="s">
        <v>554</v>
      </c>
      <c r="F968" s="100" t="s">
        <v>178</v>
      </c>
      <c r="G968" s="100" t="s">
        <v>1331</v>
      </c>
      <c r="H968" s="101">
        <v>4912</v>
      </c>
      <c r="I968" s="99">
        <v>4</v>
      </c>
      <c r="J968" s="102">
        <f>นครพนม!F71</f>
        <v>497577.6</v>
      </c>
      <c r="K968" s="103">
        <f>นครพนม!AL71</f>
        <v>518676.94999999995</v>
      </c>
      <c r="L968" s="104">
        <f>นครพนม!AM71</f>
        <v>3036396.17</v>
      </c>
      <c r="M968" s="104">
        <f>นครพนม!AN71</f>
        <v>3089690.54</v>
      </c>
      <c r="N968" s="100"/>
      <c r="O968" s="100"/>
      <c r="P968" s="100"/>
      <c r="Q968" s="92">
        <f t="shared" si="36"/>
        <v>-53294.370000000112</v>
      </c>
      <c r="R968" s="93">
        <f t="shared" si="37"/>
        <v>618.15882939739413</v>
      </c>
    </row>
    <row r="969" spans="1:18" hidden="1" x14ac:dyDescent="0.55000000000000004">
      <c r="A969" s="99">
        <v>10</v>
      </c>
      <c r="B969" s="100" t="s">
        <v>56</v>
      </c>
      <c r="C969" s="100" t="s">
        <v>553</v>
      </c>
      <c r="D969" s="100" t="s">
        <v>134</v>
      </c>
      <c r="E969" s="100" t="s">
        <v>554</v>
      </c>
      <c r="F969" s="100" t="s">
        <v>178</v>
      </c>
      <c r="G969" s="100" t="s">
        <v>1332</v>
      </c>
      <c r="H969" s="101">
        <v>4333</v>
      </c>
      <c r="I969" s="99">
        <v>3</v>
      </c>
      <c r="J969" s="102">
        <f>นครพนม!F72</f>
        <v>359908.94</v>
      </c>
      <c r="K969" s="103">
        <f>นครพนม!AL72</f>
        <v>437820.23</v>
      </c>
      <c r="L969" s="104">
        <f>นครพนม!AM72</f>
        <v>2859640.71</v>
      </c>
      <c r="M969" s="104">
        <f>นครพนม!AN72</f>
        <v>3082377.7399999998</v>
      </c>
      <c r="N969" s="100"/>
      <c r="O969" s="100"/>
      <c r="P969" s="100"/>
      <c r="Q969" s="92">
        <f t="shared" si="36"/>
        <v>-222737.0299999998</v>
      </c>
      <c r="R969" s="93">
        <f t="shared" si="37"/>
        <v>659.96785368105236</v>
      </c>
    </row>
    <row r="970" spans="1:18" hidden="1" x14ac:dyDescent="0.55000000000000004">
      <c r="A970" s="99">
        <v>11</v>
      </c>
      <c r="B970" s="100" t="s">
        <v>56</v>
      </c>
      <c r="C970" s="100" t="s">
        <v>553</v>
      </c>
      <c r="D970" s="100" t="s">
        <v>134</v>
      </c>
      <c r="E970" s="100" t="s">
        <v>554</v>
      </c>
      <c r="F970" s="100" t="s">
        <v>178</v>
      </c>
      <c r="G970" s="100" t="s">
        <v>1333</v>
      </c>
      <c r="H970" s="101">
        <v>3150</v>
      </c>
      <c r="I970" s="99">
        <v>3</v>
      </c>
      <c r="J970" s="102">
        <f>นครพนม!F73</f>
        <v>673866.83</v>
      </c>
      <c r="K970" s="103">
        <f>นครพนม!AL73</f>
        <v>618922.6100000001</v>
      </c>
      <c r="L970" s="104">
        <f>นครพนม!AM73</f>
        <v>2325702.34</v>
      </c>
      <c r="M970" s="104">
        <f>นครพนม!AN73</f>
        <v>2397224.5499999998</v>
      </c>
      <c r="N970" s="100"/>
      <c r="O970" s="100"/>
      <c r="P970" s="100"/>
      <c r="Q970" s="92">
        <f t="shared" si="36"/>
        <v>-71522.209999999963</v>
      </c>
      <c r="R970" s="93">
        <f t="shared" si="37"/>
        <v>738.31820317460313</v>
      </c>
    </row>
    <row r="971" spans="1:18" hidden="1" x14ac:dyDescent="0.55000000000000004">
      <c r="A971" s="99">
        <v>12</v>
      </c>
      <c r="B971" s="100" t="s">
        <v>56</v>
      </c>
      <c r="C971" s="100" t="s">
        <v>553</v>
      </c>
      <c r="D971" s="100" t="s">
        <v>134</v>
      </c>
      <c r="E971" s="100" t="s">
        <v>554</v>
      </c>
      <c r="F971" s="100" t="s">
        <v>178</v>
      </c>
      <c r="G971" s="100" t="s">
        <v>1334</v>
      </c>
      <c r="H971" s="101">
        <v>1574</v>
      </c>
      <c r="I971" s="99">
        <v>2</v>
      </c>
      <c r="J971" s="102">
        <f>นครพนม!F74</f>
        <v>809240.69</v>
      </c>
      <c r="K971" s="103">
        <f>นครพนม!AL74</f>
        <v>804525.12</v>
      </c>
      <c r="L971" s="104">
        <f>นครพนม!AM74</f>
        <v>2312880.6599999997</v>
      </c>
      <c r="M971" s="104">
        <f>นครพนม!AN74</f>
        <v>2256609.0299999998</v>
      </c>
      <c r="N971" s="100"/>
      <c r="O971" s="100"/>
      <c r="P971" s="100"/>
      <c r="Q971" s="92">
        <f t="shared" si="36"/>
        <v>56271.629999999888</v>
      </c>
      <c r="R971" s="93">
        <f t="shared" si="37"/>
        <v>1469.4286277001268</v>
      </c>
    </row>
    <row r="972" spans="1:18" hidden="1" x14ac:dyDescent="0.55000000000000004">
      <c r="A972" s="99">
        <v>13</v>
      </c>
      <c r="B972" s="100" t="s">
        <v>56</v>
      </c>
      <c r="C972" s="100" t="s">
        <v>553</v>
      </c>
      <c r="D972" s="100" t="s">
        <v>134</v>
      </c>
      <c r="E972" s="100" t="s">
        <v>554</v>
      </c>
      <c r="F972" s="100" t="s">
        <v>178</v>
      </c>
      <c r="G972" s="100" t="s">
        <v>1335</v>
      </c>
      <c r="H972" s="101">
        <v>4253</v>
      </c>
      <c r="I972" s="99">
        <v>3</v>
      </c>
      <c r="J972" s="102">
        <f>นครพนม!F75</f>
        <v>450889.87</v>
      </c>
      <c r="K972" s="103">
        <f>นครพนม!AL75</f>
        <v>518469.83999999997</v>
      </c>
      <c r="L972" s="104">
        <f>นครพนม!AM75</f>
        <v>2706358.88</v>
      </c>
      <c r="M972" s="104">
        <f>นครพนม!AN75</f>
        <v>2855765.47</v>
      </c>
      <c r="N972" s="100"/>
      <c r="O972" s="100"/>
      <c r="P972" s="100"/>
      <c r="Q972" s="92">
        <f t="shared" si="36"/>
        <v>-149406.59000000032</v>
      </c>
      <c r="R972" s="93">
        <f t="shared" si="37"/>
        <v>636.34114272278384</v>
      </c>
    </row>
    <row r="973" spans="1:18" hidden="1" x14ac:dyDescent="0.55000000000000004">
      <c r="A973" s="99">
        <v>14</v>
      </c>
      <c r="B973" s="100" t="s">
        <v>56</v>
      </c>
      <c r="C973" s="100" t="s">
        <v>553</v>
      </c>
      <c r="D973" s="100" t="s">
        <v>134</v>
      </c>
      <c r="E973" s="100" t="s">
        <v>554</v>
      </c>
      <c r="F973" s="100" t="s">
        <v>178</v>
      </c>
      <c r="G973" s="100" t="s">
        <v>1336</v>
      </c>
      <c r="H973" s="101">
        <v>4225</v>
      </c>
      <c r="I973" s="99">
        <v>3</v>
      </c>
      <c r="J973" s="102">
        <f>นครพนม!F76</f>
        <v>786202.49</v>
      </c>
      <c r="K973" s="103">
        <f>นครพนม!AL76</f>
        <v>744751.01</v>
      </c>
      <c r="L973" s="104">
        <f>นครพนม!AM76</f>
        <v>2200335.44</v>
      </c>
      <c r="M973" s="104">
        <f>นครพนม!AN76</f>
        <v>2169374.58</v>
      </c>
      <c r="N973" s="100"/>
      <c r="O973" s="100"/>
      <c r="P973" s="100"/>
      <c r="Q973" s="92">
        <f t="shared" si="36"/>
        <v>30960.85999999987</v>
      </c>
      <c r="R973" s="93">
        <f t="shared" si="37"/>
        <v>520.78945325443783</v>
      </c>
    </row>
    <row r="974" spans="1:18" hidden="1" x14ac:dyDescent="0.55000000000000004">
      <c r="A974" s="99">
        <v>15</v>
      </c>
      <c r="B974" s="100" t="s">
        <v>56</v>
      </c>
      <c r="C974" s="100" t="s">
        <v>553</v>
      </c>
      <c r="D974" s="100" t="s">
        <v>134</v>
      </c>
      <c r="E974" s="100" t="s">
        <v>554</v>
      </c>
      <c r="F974" s="100" t="s">
        <v>178</v>
      </c>
      <c r="G974" s="100" t="s">
        <v>1337</v>
      </c>
      <c r="H974" s="101">
        <v>3156</v>
      </c>
      <c r="I974" s="99">
        <v>3</v>
      </c>
      <c r="J974" s="102">
        <f>นครพนม!F77</f>
        <v>535979.30000000005</v>
      </c>
      <c r="K974" s="103">
        <f>นครพนม!AL77</f>
        <v>11744.640000000014</v>
      </c>
      <c r="L974" s="104">
        <f>นครพนม!AM77</f>
        <v>2521401.84</v>
      </c>
      <c r="M974" s="104">
        <f>นครพนม!AN77</f>
        <v>2741866.28</v>
      </c>
      <c r="N974" s="100"/>
      <c r="O974" s="100"/>
      <c r="P974" s="100"/>
      <c r="Q974" s="92">
        <f t="shared" si="36"/>
        <v>-220464.43999999994</v>
      </c>
      <c r="R974" s="93">
        <f t="shared" si="37"/>
        <v>798.9232699619771</v>
      </c>
    </row>
    <row r="975" spans="1:18" hidden="1" x14ac:dyDescent="0.55000000000000004">
      <c r="A975" s="99">
        <v>16</v>
      </c>
      <c r="B975" s="100" t="s">
        <v>56</v>
      </c>
      <c r="C975" s="100" t="s">
        <v>553</v>
      </c>
      <c r="D975" s="100" t="s">
        <v>134</v>
      </c>
      <c r="E975" s="100" t="s">
        <v>554</v>
      </c>
      <c r="F975" s="100" t="s">
        <v>178</v>
      </c>
      <c r="G975" s="100" t="s">
        <v>1338</v>
      </c>
      <c r="H975" s="101">
        <v>2114</v>
      </c>
      <c r="I975" s="99">
        <v>2</v>
      </c>
      <c r="J975" s="102">
        <f>นครพนม!F78</f>
        <v>759481.95</v>
      </c>
      <c r="K975" s="103">
        <f>นครพนม!AL78</f>
        <v>816219.42999999993</v>
      </c>
      <c r="L975" s="104">
        <f>นครพนม!AM78</f>
        <v>1989482.01</v>
      </c>
      <c r="M975" s="104">
        <f>นครพนม!AN78</f>
        <v>2035412.51</v>
      </c>
      <c r="N975" s="100"/>
      <c r="O975" s="100"/>
      <c r="P975" s="100"/>
      <c r="Q975" s="92">
        <f t="shared" si="36"/>
        <v>-45930.5</v>
      </c>
      <c r="R975" s="93">
        <f t="shared" si="37"/>
        <v>941.09839640491964</v>
      </c>
    </row>
    <row r="976" spans="1:18" s="111" customFormat="1" hidden="1" x14ac:dyDescent="0.55000000000000004">
      <c r="A976" s="105">
        <v>5</v>
      </c>
      <c r="B976" s="106" t="s">
        <v>56</v>
      </c>
      <c r="C976" s="106"/>
      <c r="D976" s="106"/>
      <c r="E976" s="106" t="s">
        <v>75</v>
      </c>
      <c r="F976" s="106"/>
      <c r="G976" s="106" t="s">
        <v>556</v>
      </c>
      <c r="H976" s="112">
        <f>SUM(H960:H974)</f>
        <v>47493</v>
      </c>
      <c r="I976" s="105"/>
      <c r="J976" s="108">
        <f>SUM(J960:J974)</f>
        <v>8320424.0899999999</v>
      </c>
      <c r="K976" s="108">
        <f>SUM(K960:K974)</f>
        <v>7796027.6799999988</v>
      </c>
      <c r="L976" s="108">
        <f>SUM(L960:L974)</f>
        <v>36238758.430000007</v>
      </c>
      <c r="M976" s="108">
        <f>SUM(M960:M974)</f>
        <v>38890139.170000002</v>
      </c>
      <c r="N976" s="106">
        <v>15</v>
      </c>
      <c r="O976" s="106">
        <v>15</v>
      </c>
      <c r="P976" s="106">
        <f>N976-O976</f>
        <v>0</v>
      </c>
      <c r="Q976" s="109">
        <f t="shared" si="36"/>
        <v>-2651380.7399999946</v>
      </c>
      <c r="R976" s="110">
        <f>L976/H976</f>
        <v>763.0336771734784</v>
      </c>
    </row>
    <row r="977" spans="1:18" hidden="1" x14ac:dyDescent="0.55000000000000004">
      <c r="A977" s="99">
        <v>1</v>
      </c>
      <c r="B977" s="100" t="s">
        <v>56</v>
      </c>
      <c r="C977" s="100" t="s">
        <v>557</v>
      </c>
      <c r="D977" s="100" t="s">
        <v>105</v>
      </c>
      <c r="E977" s="100" t="s">
        <v>558</v>
      </c>
      <c r="F977" s="100" t="s">
        <v>208</v>
      </c>
      <c r="G977" s="100" t="s">
        <v>559</v>
      </c>
      <c r="H977" s="101"/>
      <c r="I977" s="99"/>
      <c r="J977" s="102"/>
      <c r="K977" s="103"/>
      <c r="L977" s="104"/>
      <c r="M977" s="104"/>
      <c r="N977" s="100"/>
      <c r="O977" s="100"/>
      <c r="P977" s="100"/>
    </row>
    <row r="978" spans="1:18" hidden="1" x14ac:dyDescent="0.55000000000000004">
      <c r="A978" s="99">
        <v>2</v>
      </c>
      <c r="B978" s="100" t="s">
        <v>56</v>
      </c>
      <c r="C978" s="100" t="s">
        <v>557</v>
      </c>
      <c r="D978" s="100" t="s">
        <v>105</v>
      </c>
      <c r="E978" s="100" t="s">
        <v>558</v>
      </c>
      <c r="F978" s="100" t="s">
        <v>178</v>
      </c>
      <c r="G978" s="100" t="s">
        <v>1339</v>
      </c>
      <c r="H978" s="101">
        <v>3378</v>
      </c>
      <c r="I978" s="99">
        <v>3</v>
      </c>
      <c r="J978" s="102">
        <f>นครพนม!F79</f>
        <v>227712.2</v>
      </c>
      <c r="K978" s="103">
        <f>นครพนม!AL79</f>
        <v>287091.93</v>
      </c>
      <c r="L978" s="104">
        <f>นครพนม!AM79</f>
        <v>2818286.01</v>
      </c>
      <c r="M978" s="104">
        <f>นครพนม!AN79</f>
        <v>2715118.9699999997</v>
      </c>
      <c r="N978" s="100"/>
      <c r="O978" s="100"/>
      <c r="P978" s="100"/>
      <c r="Q978" s="92">
        <f t="shared" si="36"/>
        <v>103167.04000000004</v>
      </c>
      <c r="R978" s="93">
        <f t="shared" si="37"/>
        <v>834.30610124333919</v>
      </c>
    </row>
    <row r="979" spans="1:18" hidden="1" x14ac:dyDescent="0.55000000000000004">
      <c r="A979" s="99">
        <v>3</v>
      </c>
      <c r="B979" s="100" t="s">
        <v>56</v>
      </c>
      <c r="C979" s="100" t="s">
        <v>557</v>
      </c>
      <c r="D979" s="100" t="s">
        <v>105</v>
      </c>
      <c r="E979" s="100" t="s">
        <v>558</v>
      </c>
      <c r="F979" s="100" t="s">
        <v>178</v>
      </c>
      <c r="G979" s="100" t="s">
        <v>1340</v>
      </c>
      <c r="H979" s="101">
        <v>2146</v>
      </c>
      <c r="I979" s="99">
        <v>2</v>
      </c>
      <c r="J979" s="102">
        <f>นครพนม!F80</f>
        <v>179443.85</v>
      </c>
      <c r="K979" s="103">
        <f>นครพนม!AL80</f>
        <v>12563.559999999998</v>
      </c>
      <c r="L979" s="104">
        <f>นครพนม!AM80</f>
        <v>2120521.9900000002</v>
      </c>
      <c r="M979" s="104">
        <f>นครพนม!AN80</f>
        <v>2293550.4300000002</v>
      </c>
      <c r="N979" s="100"/>
      <c r="O979" s="100"/>
      <c r="P979" s="100"/>
      <c r="Q979" s="92">
        <f t="shared" si="36"/>
        <v>-173028.43999999994</v>
      </c>
      <c r="R979" s="93">
        <f t="shared" si="37"/>
        <v>988.12767474370935</v>
      </c>
    </row>
    <row r="980" spans="1:18" hidden="1" x14ac:dyDescent="0.55000000000000004">
      <c r="A980" s="99">
        <v>4</v>
      </c>
      <c r="B980" s="100" t="s">
        <v>56</v>
      </c>
      <c r="C980" s="100" t="s">
        <v>557</v>
      </c>
      <c r="D980" s="100" t="s">
        <v>105</v>
      </c>
      <c r="E980" s="100" t="s">
        <v>558</v>
      </c>
      <c r="F980" s="100" t="s">
        <v>178</v>
      </c>
      <c r="G980" s="100" t="s">
        <v>1341</v>
      </c>
      <c r="H980" s="101">
        <v>4006</v>
      </c>
      <c r="I980" s="99">
        <v>3</v>
      </c>
      <c r="J980" s="102">
        <f>นครพนม!F81</f>
        <v>366678.51</v>
      </c>
      <c r="K980" s="103">
        <f>นครพนม!AL81</f>
        <v>206368.84000000003</v>
      </c>
      <c r="L980" s="104">
        <f>นครพนม!AM81</f>
        <v>2655714.9699999997</v>
      </c>
      <c r="M980" s="104">
        <f>นครพนม!AN81</f>
        <v>3094146.02</v>
      </c>
      <c r="N980" s="100"/>
      <c r="O980" s="100"/>
      <c r="P980" s="100"/>
      <c r="Q980" s="92">
        <f t="shared" si="36"/>
        <v>-438431.05000000028</v>
      </c>
      <c r="R980" s="93">
        <f t="shared" si="37"/>
        <v>662.93434098851719</v>
      </c>
    </row>
    <row r="981" spans="1:18" hidden="1" x14ac:dyDescent="0.55000000000000004">
      <c r="A981" s="99">
        <v>5</v>
      </c>
      <c r="B981" s="100" t="s">
        <v>56</v>
      </c>
      <c r="C981" s="100" t="s">
        <v>557</v>
      </c>
      <c r="D981" s="100" t="s">
        <v>105</v>
      </c>
      <c r="E981" s="100" t="s">
        <v>558</v>
      </c>
      <c r="F981" s="100" t="s">
        <v>178</v>
      </c>
      <c r="G981" s="100" t="s">
        <v>1342</v>
      </c>
      <c r="H981" s="101">
        <v>2776</v>
      </c>
      <c r="I981" s="99">
        <v>2</v>
      </c>
      <c r="J981" s="102">
        <f>นครพนม!F82</f>
        <v>58924.5</v>
      </c>
      <c r="K981" s="103">
        <f>นครพนม!AL82</f>
        <v>27553.539999999979</v>
      </c>
      <c r="L981" s="104">
        <f>นครพนม!AM82</f>
        <v>2268103.0299999998</v>
      </c>
      <c r="M981" s="104">
        <f>นครพนม!AN82</f>
        <v>2531505.8399999994</v>
      </c>
      <c r="N981" s="100"/>
      <c r="O981" s="100"/>
      <c r="P981" s="100"/>
      <c r="Q981" s="92">
        <f t="shared" si="36"/>
        <v>-263402.80999999959</v>
      </c>
      <c r="R981" s="93">
        <f t="shared" si="37"/>
        <v>817.03999639769449</v>
      </c>
    </row>
    <row r="982" spans="1:18" hidden="1" x14ac:dyDescent="0.55000000000000004">
      <c r="A982" s="99">
        <v>6</v>
      </c>
      <c r="B982" s="100" t="s">
        <v>56</v>
      </c>
      <c r="C982" s="100" t="s">
        <v>557</v>
      </c>
      <c r="D982" s="100" t="s">
        <v>105</v>
      </c>
      <c r="E982" s="100" t="s">
        <v>558</v>
      </c>
      <c r="F982" s="100" t="s">
        <v>178</v>
      </c>
      <c r="G982" s="100" t="s">
        <v>1343</v>
      </c>
      <c r="H982" s="101">
        <v>2929</v>
      </c>
      <c r="I982" s="99">
        <v>2</v>
      </c>
      <c r="J982" s="102">
        <f>นครพนม!F83</f>
        <v>985687.28</v>
      </c>
      <c r="K982" s="103">
        <f>นครพนม!AL83</f>
        <v>960551.89</v>
      </c>
      <c r="L982" s="104">
        <f>นครพนม!AM83</f>
        <v>4751484.95</v>
      </c>
      <c r="M982" s="104">
        <f>นครพนม!AN83</f>
        <v>3876973.88</v>
      </c>
      <c r="N982" s="100"/>
      <c r="O982" s="100"/>
      <c r="P982" s="100"/>
      <c r="Q982" s="92">
        <f t="shared" si="36"/>
        <v>874511.0700000003</v>
      </c>
      <c r="R982" s="93">
        <f t="shared" si="37"/>
        <v>1622.2208774325709</v>
      </c>
    </row>
    <row r="983" spans="1:18" hidden="1" x14ac:dyDescent="0.55000000000000004">
      <c r="A983" s="99">
        <v>7</v>
      </c>
      <c r="B983" s="100" t="s">
        <v>56</v>
      </c>
      <c r="C983" s="100" t="s">
        <v>557</v>
      </c>
      <c r="D983" s="100" t="s">
        <v>105</v>
      </c>
      <c r="E983" s="100" t="s">
        <v>558</v>
      </c>
      <c r="F983" s="100" t="s">
        <v>178</v>
      </c>
      <c r="G983" s="100" t="s">
        <v>1344</v>
      </c>
      <c r="H983" s="101">
        <v>1882</v>
      </c>
      <c r="I983" s="99">
        <v>2</v>
      </c>
      <c r="J983" s="102">
        <f>นครพนม!F84</f>
        <v>270787.48</v>
      </c>
      <c r="K983" s="103">
        <f>นครพนม!AL84</f>
        <v>374391.51</v>
      </c>
      <c r="L983" s="104">
        <f>นครพนม!AM84</f>
        <v>2889525.7199999997</v>
      </c>
      <c r="M983" s="104">
        <f>นครพนม!AN84</f>
        <v>2726743.78</v>
      </c>
      <c r="N983" s="100"/>
      <c r="O983" s="100"/>
      <c r="P983" s="100"/>
      <c r="Q983" s="92">
        <f t="shared" si="36"/>
        <v>162781.93999999994</v>
      </c>
      <c r="R983" s="93">
        <f t="shared" si="37"/>
        <v>1535.3484165781083</v>
      </c>
    </row>
    <row r="984" spans="1:18" hidden="1" x14ac:dyDescent="0.55000000000000004">
      <c r="A984" s="99">
        <v>8</v>
      </c>
      <c r="B984" s="100" t="s">
        <v>56</v>
      </c>
      <c r="C984" s="100" t="s">
        <v>557</v>
      </c>
      <c r="D984" s="100" t="s">
        <v>105</v>
      </c>
      <c r="E984" s="100" t="s">
        <v>558</v>
      </c>
      <c r="F984" s="100" t="s">
        <v>178</v>
      </c>
      <c r="G984" s="100" t="s">
        <v>1345</v>
      </c>
      <c r="H984" s="101">
        <v>2733</v>
      </c>
      <c r="I984" s="99">
        <v>2</v>
      </c>
      <c r="J984" s="102">
        <f>นครพนม!F85</f>
        <v>431314.06</v>
      </c>
      <c r="K984" s="103">
        <f>นครพนม!AL85</f>
        <v>394090.1</v>
      </c>
      <c r="L984" s="104">
        <f>นครพนม!AM85</f>
        <v>2704854.41</v>
      </c>
      <c r="M984" s="104">
        <f>นครพนม!AN85</f>
        <v>2740203.8099999996</v>
      </c>
      <c r="N984" s="100"/>
      <c r="O984" s="100"/>
      <c r="P984" s="100"/>
      <c r="Q984" s="92">
        <f t="shared" si="36"/>
        <v>-35349.399999999441</v>
      </c>
      <c r="R984" s="93">
        <f t="shared" si="37"/>
        <v>989.70157702158804</v>
      </c>
    </row>
    <row r="985" spans="1:18" hidden="1" x14ac:dyDescent="0.55000000000000004">
      <c r="A985" s="99">
        <v>9</v>
      </c>
      <c r="B985" s="100" t="s">
        <v>56</v>
      </c>
      <c r="C985" s="100" t="s">
        <v>557</v>
      </c>
      <c r="D985" s="100" t="s">
        <v>105</v>
      </c>
      <c r="E985" s="100" t="s">
        <v>558</v>
      </c>
      <c r="F985" s="100" t="s">
        <v>178</v>
      </c>
      <c r="G985" s="100" t="s">
        <v>1346</v>
      </c>
      <c r="H985" s="101">
        <v>1930</v>
      </c>
      <c r="I985" s="99">
        <v>2</v>
      </c>
      <c r="J985" s="102">
        <f>นครพนม!F86</f>
        <v>75425.179999999993</v>
      </c>
      <c r="K985" s="103">
        <f>นครพนม!AL86</f>
        <v>161721.74</v>
      </c>
      <c r="L985" s="104">
        <f>นครพนม!AM86</f>
        <v>2324037.36</v>
      </c>
      <c r="M985" s="104">
        <f>นครพนม!AN86</f>
        <v>2376560.13</v>
      </c>
      <c r="N985" s="100"/>
      <c r="O985" s="100"/>
      <c r="P985" s="100"/>
      <c r="Q985" s="92">
        <f t="shared" si="36"/>
        <v>-52522.770000000019</v>
      </c>
      <c r="R985" s="93">
        <f t="shared" si="37"/>
        <v>1204.1644352331605</v>
      </c>
    </row>
    <row r="986" spans="1:18" hidden="1" x14ac:dyDescent="0.55000000000000004">
      <c r="A986" s="99">
        <v>10</v>
      </c>
      <c r="B986" s="100" t="s">
        <v>56</v>
      </c>
      <c r="C986" s="100" t="s">
        <v>557</v>
      </c>
      <c r="D986" s="100" t="s">
        <v>105</v>
      </c>
      <c r="E986" s="100" t="s">
        <v>558</v>
      </c>
      <c r="F986" s="100" t="s">
        <v>178</v>
      </c>
      <c r="G986" s="100" t="s">
        <v>1347</v>
      </c>
      <c r="H986" s="101">
        <v>2859</v>
      </c>
      <c r="I986" s="99">
        <v>2</v>
      </c>
      <c r="J986" s="102">
        <f>นครพนม!F87</f>
        <v>512354.74</v>
      </c>
      <c r="K986" s="103">
        <f>นครพนม!AL87</f>
        <v>422161.41999999993</v>
      </c>
      <c r="L986" s="104">
        <f>นครพนม!AM87</f>
        <v>2879047.3</v>
      </c>
      <c r="M986" s="104">
        <f>นครพนม!AN87</f>
        <v>2942135.0100000002</v>
      </c>
      <c r="N986" s="100"/>
      <c r="O986" s="100"/>
      <c r="P986" s="100"/>
      <c r="Q986" s="92">
        <f t="shared" si="36"/>
        <v>-63087.710000000428</v>
      </c>
      <c r="R986" s="93">
        <f t="shared" si="37"/>
        <v>1007.0119972018188</v>
      </c>
    </row>
    <row r="987" spans="1:18" s="197" customFormat="1" hidden="1" x14ac:dyDescent="0.55000000000000004">
      <c r="A987" s="192">
        <v>11</v>
      </c>
      <c r="B987" s="193" t="s">
        <v>56</v>
      </c>
      <c r="C987" s="193" t="s">
        <v>557</v>
      </c>
      <c r="D987" s="193" t="s">
        <v>105</v>
      </c>
      <c r="E987" s="193" t="s">
        <v>558</v>
      </c>
      <c r="F987" s="193" t="s">
        <v>178</v>
      </c>
      <c r="G987" s="100" t="s">
        <v>1348</v>
      </c>
      <c r="H987" s="194">
        <v>1615</v>
      </c>
      <c r="I987" s="192">
        <v>2</v>
      </c>
      <c r="J987" s="102">
        <f>นครพนม!F88</f>
        <v>207425.64</v>
      </c>
      <c r="K987" s="103">
        <f>นครพนม!AL88</f>
        <v>232297.37</v>
      </c>
      <c r="L987" s="104">
        <f>นครพนม!AM88</f>
        <v>2447989.13</v>
      </c>
      <c r="M987" s="104">
        <f>นครพนม!AN88</f>
        <v>2435946.19</v>
      </c>
      <c r="N987" s="193"/>
      <c r="O987" s="193"/>
      <c r="P987" s="193"/>
      <c r="Q987" s="195">
        <f t="shared" si="36"/>
        <v>12042.939999999944</v>
      </c>
      <c r="R987" s="196">
        <f t="shared" si="37"/>
        <v>1515.7827430340556</v>
      </c>
    </row>
    <row r="988" spans="1:18" s="111" customFormat="1" hidden="1" x14ac:dyDescent="0.55000000000000004">
      <c r="A988" s="105">
        <v>6</v>
      </c>
      <c r="B988" s="106" t="s">
        <v>56</v>
      </c>
      <c r="C988" s="106"/>
      <c r="D988" s="106"/>
      <c r="E988" s="106" t="s">
        <v>75</v>
      </c>
      <c r="F988" s="106"/>
      <c r="G988" s="106" t="s">
        <v>560</v>
      </c>
      <c r="H988" s="112">
        <f>SUM(H977:H987)</f>
        <v>26254</v>
      </c>
      <c r="I988" s="105"/>
      <c r="J988" s="108">
        <f>SUM(J977:J987)</f>
        <v>3315753.44</v>
      </c>
      <c r="K988" s="108">
        <f>SUM(K977:K987)</f>
        <v>3078791.9000000004</v>
      </c>
      <c r="L988" s="108">
        <f>SUM(L977:L987)</f>
        <v>27859564.869999997</v>
      </c>
      <c r="M988" s="108">
        <f>SUM(M977:M987)</f>
        <v>27732884.060000002</v>
      </c>
      <c r="N988" s="106">
        <v>10</v>
      </c>
      <c r="O988" s="106">
        <v>10</v>
      </c>
      <c r="P988" s="106">
        <f>N988-O988</f>
        <v>0</v>
      </c>
      <c r="Q988" s="109">
        <f t="shared" si="36"/>
        <v>126680.80999999493</v>
      </c>
      <c r="R988" s="110">
        <f>L988/H988</f>
        <v>1061.1550571341509</v>
      </c>
    </row>
    <row r="989" spans="1:18" hidden="1" x14ac:dyDescent="0.55000000000000004">
      <c r="A989" s="99">
        <v>1</v>
      </c>
      <c r="B989" s="100" t="s">
        <v>56</v>
      </c>
      <c r="C989" s="100" t="s">
        <v>561</v>
      </c>
      <c r="D989" s="100" t="s">
        <v>112</v>
      </c>
      <c r="E989" s="100" t="s">
        <v>562</v>
      </c>
      <c r="F989" s="100" t="s">
        <v>208</v>
      </c>
      <c r="G989" s="100" t="s">
        <v>563</v>
      </c>
      <c r="H989" s="101"/>
      <c r="I989" s="99"/>
      <c r="J989" s="102"/>
      <c r="K989" s="103"/>
      <c r="L989" s="104"/>
      <c r="M989" s="104"/>
      <c r="N989" s="100"/>
      <c r="O989" s="100"/>
      <c r="P989" s="100"/>
    </row>
    <row r="990" spans="1:18" hidden="1" x14ac:dyDescent="0.55000000000000004">
      <c r="A990" s="99">
        <v>2</v>
      </c>
      <c r="B990" s="100" t="s">
        <v>56</v>
      </c>
      <c r="C990" s="100" t="s">
        <v>561</v>
      </c>
      <c r="D990" s="100" t="s">
        <v>112</v>
      </c>
      <c r="E990" s="100" t="s">
        <v>562</v>
      </c>
      <c r="F990" s="100" t="s">
        <v>178</v>
      </c>
      <c r="G990" s="100" t="s">
        <v>1349</v>
      </c>
      <c r="H990" s="101">
        <v>3691</v>
      </c>
      <c r="I990" s="99">
        <v>3</v>
      </c>
      <c r="J990" s="102">
        <f>นครพนม!F89</f>
        <v>98454.69</v>
      </c>
      <c r="K990" s="103">
        <f>นครพนม!AL89</f>
        <v>103777.94</v>
      </c>
      <c r="L990" s="104">
        <f>นครพนม!AM89</f>
        <v>690068.0199999999</v>
      </c>
      <c r="M990" s="104">
        <f>นครพนม!AN89</f>
        <v>1062111.51</v>
      </c>
      <c r="N990" s="100"/>
      <c r="O990" s="100"/>
      <c r="P990" s="100"/>
      <c r="Q990" s="92">
        <f t="shared" si="36"/>
        <v>-372043.49000000011</v>
      </c>
      <c r="R990" s="93">
        <f t="shared" si="37"/>
        <v>186.95963695475479</v>
      </c>
    </row>
    <row r="991" spans="1:18" hidden="1" x14ac:dyDescent="0.55000000000000004">
      <c r="A991" s="99">
        <v>3</v>
      </c>
      <c r="B991" s="100" t="s">
        <v>56</v>
      </c>
      <c r="C991" s="100" t="s">
        <v>561</v>
      </c>
      <c r="D991" s="100" t="s">
        <v>112</v>
      </c>
      <c r="E991" s="100" t="s">
        <v>562</v>
      </c>
      <c r="F991" s="100" t="s">
        <v>178</v>
      </c>
      <c r="G991" s="100" t="s">
        <v>1350</v>
      </c>
      <c r="H991" s="101">
        <v>1589</v>
      </c>
      <c r="I991" s="99">
        <v>2</v>
      </c>
      <c r="J991" s="102">
        <f>นครพนม!F90</f>
        <v>308120.14</v>
      </c>
      <c r="K991" s="103">
        <f>นครพนม!AL90</f>
        <v>309255.55</v>
      </c>
      <c r="L991" s="104">
        <f>นครพนม!AM90</f>
        <v>3028047.97</v>
      </c>
      <c r="M991" s="104">
        <f>นครพนม!AN90</f>
        <v>3218157.92</v>
      </c>
      <c r="N991" s="100"/>
      <c r="O991" s="100"/>
      <c r="P991" s="100"/>
      <c r="Q991" s="92">
        <f t="shared" si="36"/>
        <v>-190109.94999999972</v>
      </c>
      <c r="R991" s="93">
        <f t="shared" si="37"/>
        <v>1905.6311957205792</v>
      </c>
    </row>
    <row r="992" spans="1:18" hidden="1" x14ac:dyDescent="0.55000000000000004">
      <c r="A992" s="99">
        <v>4</v>
      </c>
      <c r="B992" s="100" t="s">
        <v>56</v>
      </c>
      <c r="C992" s="100" t="s">
        <v>561</v>
      </c>
      <c r="D992" s="100" t="s">
        <v>112</v>
      </c>
      <c r="E992" s="100" t="s">
        <v>562</v>
      </c>
      <c r="F992" s="100" t="s">
        <v>178</v>
      </c>
      <c r="G992" s="100" t="s">
        <v>1351</v>
      </c>
      <c r="H992" s="101">
        <v>3400</v>
      </c>
      <c r="I992" s="99">
        <v>3</v>
      </c>
      <c r="J992" s="102">
        <f>นครพนม!F91</f>
        <v>212184.46</v>
      </c>
      <c r="K992" s="103">
        <f>นครพนม!AL91</f>
        <v>247783.44</v>
      </c>
      <c r="L992" s="104">
        <f>นครพนม!AM91</f>
        <v>2771692.62</v>
      </c>
      <c r="M992" s="104">
        <f>นครพนม!AN91</f>
        <v>2966669.5</v>
      </c>
      <c r="N992" s="100"/>
      <c r="O992" s="100"/>
      <c r="P992" s="100"/>
      <c r="Q992" s="92">
        <f t="shared" si="36"/>
        <v>-194976.87999999989</v>
      </c>
      <c r="R992" s="93">
        <f t="shared" si="37"/>
        <v>815.20371176470587</v>
      </c>
    </row>
    <row r="993" spans="1:18" hidden="1" x14ac:dyDescent="0.55000000000000004">
      <c r="A993" s="99">
        <v>5</v>
      </c>
      <c r="B993" s="100" t="s">
        <v>56</v>
      </c>
      <c r="C993" s="100" t="s">
        <v>561</v>
      </c>
      <c r="D993" s="100" t="s">
        <v>112</v>
      </c>
      <c r="E993" s="100" t="s">
        <v>562</v>
      </c>
      <c r="F993" s="100" t="s">
        <v>178</v>
      </c>
      <c r="G993" s="100" t="s">
        <v>1352</v>
      </c>
      <c r="H993" s="101">
        <v>2389</v>
      </c>
      <c r="I993" s="99">
        <v>2</v>
      </c>
      <c r="J993" s="102">
        <f>นครพนม!F92</f>
        <v>234293.02</v>
      </c>
      <c r="K993" s="103">
        <f>นครพนม!AL92</f>
        <v>371184.87</v>
      </c>
      <c r="L993" s="104">
        <f>นครพนม!AM92</f>
        <v>2014869.51</v>
      </c>
      <c r="M993" s="104">
        <f>นครพนม!AN92</f>
        <v>2135787.17</v>
      </c>
      <c r="N993" s="100"/>
      <c r="O993" s="100"/>
      <c r="P993" s="100"/>
      <c r="Q993" s="92">
        <f t="shared" si="36"/>
        <v>-120917.65999999992</v>
      </c>
      <c r="R993" s="93">
        <f t="shared" si="37"/>
        <v>843.39452071996652</v>
      </c>
    </row>
    <row r="994" spans="1:18" hidden="1" x14ac:dyDescent="0.55000000000000004">
      <c r="A994" s="99">
        <v>6</v>
      </c>
      <c r="B994" s="100" t="s">
        <v>56</v>
      </c>
      <c r="C994" s="100" t="s">
        <v>561</v>
      </c>
      <c r="D994" s="100" t="s">
        <v>112</v>
      </c>
      <c r="E994" s="100" t="s">
        <v>562</v>
      </c>
      <c r="F994" s="100" t="s">
        <v>178</v>
      </c>
      <c r="G994" s="100" t="s">
        <v>1353</v>
      </c>
      <c r="H994" s="101">
        <v>2341</v>
      </c>
      <c r="I994" s="99">
        <v>2</v>
      </c>
      <c r="J994" s="102">
        <f>นครพนม!F93</f>
        <v>111736.88</v>
      </c>
      <c r="K994" s="103">
        <f>นครพนม!AL93</f>
        <v>116989.96</v>
      </c>
      <c r="L994" s="104">
        <f>นครพนม!AM93</f>
        <v>0</v>
      </c>
      <c r="M994" s="104">
        <f>นครพนม!AN93</f>
        <v>0</v>
      </c>
      <c r="N994" s="100"/>
      <c r="O994" s="100"/>
      <c r="P994" s="100"/>
      <c r="Q994" s="92">
        <f t="shared" si="36"/>
        <v>0</v>
      </c>
      <c r="R994" s="93">
        <f t="shared" si="37"/>
        <v>0</v>
      </c>
    </row>
    <row r="995" spans="1:18" hidden="1" x14ac:dyDescent="0.55000000000000004">
      <c r="A995" s="99">
        <v>7</v>
      </c>
      <c r="B995" s="100" t="s">
        <v>56</v>
      </c>
      <c r="C995" s="100" t="s">
        <v>561</v>
      </c>
      <c r="D995" s="100" t="s">
        <v>112</v>
      </c>
      <c r="E995" s="100" t="s">
        <v>562</v>
      </c>
      <c r="F995" s="100" t="s">
        <v>178</v>
      </c>
      <c r="G995" s="100" t="s">
        <v>1354</v>
      </c>
      <c r="H995" s="101">
        <v>1781</v>
      </c>
      <c r="I995" s="99">
        <v>2</v>
      </c>
      <c r="J995" s="102">
        <f>นครพนม!F94</f>
        <v>435706.99</v>
      </c>
      <c r="K995" s="103">
        <f>นครพนม!AL94</f>
        <v>495668.01999999996</v>
      </c>
      <c r="L995" s="104">
        <f>นครพนม!AM94</f>
        <v>1664260.1600000001</v>
      </c>
      <c r="M995" s="104">
        <f>นครพนม!AN94</f>
        <v>1433450.18</v>
      </c>
      <c r="N995" s="100"/>
      <c r="O995" s="100"/>
      <c r="P995" s="100"/>
      <c r="Q995" s="92">
        <f t="shared" si="36"/>
        <v>230809.98000000021</v>
      </c>
      <c r="R995" s="93">
        <f t="shared" si="37"/>
        <v>934.45264458169572</v>
      </c>
    </row>
    <row r="996" spans="1:18" hidden="1" x14ac:dyDescent="0.55000000000000004">
      <c r="A996" s="99">
        <v>8</v>
      </c>
      <c r="B996" s="100" t="s">
        <v>56</v>
      </c>
      <c r="C996" s="100" t="s">
        <v>561</v>
      </c>
      <c r="D996" s="100" t="s">
        <v>112</v>
      </c>
      <c r="E996" s="100" t="s">
        <v>562</v>
      </c>
      <c r="F996" s="100" t="s">
        <v>178</v>
      </c>
      <c r="G996" s="100" t="s">
        <v>1355</v>
      </c>
      <c r="H996" s="101">
        <v>2682</v>
      </c>
      <c r="I996" s="99">
        <v>2</v>
      </c>
      <c r="J996" s="102">
        <f>นครพนม!F95</f>
        <v>368851.57</v>
      </c>
      <c r="K996" s="103">
        <f>นครพนม!AL95</f>
        <v>488900.82</v>
      </c>
      <c r="L996" s="104">
        <f>นครพนม!AM95</f>
        <v>2466508.3199999998</v>
      </c>
      <c r="M996" s="104">
        <f>นครพนม!AN95</f>
        <v>2488571.8800000004</v>
      </c>
      <c r="N996" s="100"/>
      <c r="O996" s="100"/>
      <c r="P996" s="100"/>
      <c r="Q996" s="92">
        <f t="shared" si="36"/>
        <v>-22063.560000000522</v>
      </c>
      <c r="R996" s="93">
        <f t="shared" si="37"/>
        <v>919.65261744966438</v>
      </c>
    </row>
    <row r="997" spans="1:18" hidden="1" x14ac:dyDescent="0.55000000000000004">
      <c r="A997" s="99">
        <v>9</v>
      </c>
      <c r="B997" s="100" t="s">
        <v>56</v>
      </c>
      <c r="C997" s="100" t="s">
        <v>561</v>
      </c>
      <c r="D997" s="100" t="s">
        <v>112</v>
      </c>
      <c r="E997" s="100" t="s">
        <v>562</v>
      </c>
      <c r="F997" s="100" t="s">
        <v>178</v>
      </c>
      <c r="G997" s="100" t="s">
        <v>1356</v>
      </c>
      <c r="H997" s="101">
        <v>1785</v>
      </c>
      <c r="I997" s="99">
        <v>2</v>
      </c>
      <c r="J997" s="102">
        <f>นครพนม!F96</f>
        <v>100110.85</v>
      </c>
      <c r="K997" s="103">
        <f>นครพนม!AL96</f>
        <v>252064.24000000002</v>
      </c>
      <c r="L997" s="104">
        <f>นครพนม!AM96</f>
        <v>2038217.2000000002</v>
      </c>
      <c r="M997" s="104">
        <f>นครพนม!AN96</f>
        <v>2216811.5499999998</v>
      </c>
      <c r="N997" s="100"/>
      <c r="O997" s="100"/>
      <c r="P997" s="100"/>
      <c r="Q997" s="92">
        <f t="shared" si="36"/>
        <v>-178594.34999999963</v>
      </c>
      <c r="R997" s="93">
        <f t="shared" si="37"/>
        <v>1141.8583753501402</v>
      </c>
    </row>
    <row r="998" spans="1:18" hidden="1" x14ac:dyDescent="0.55000000000000004">
      <c r="A998" s="99">
        <v>10</v>
      </c>
      <c r="B998" s="100" t="s">
        <v>56</v>
      </c>
      <c r="C998" s="100" t="s">
        <v>561</v>
      </c>
      <c r="D998" s="100" t="s">
        <v>112</v>
      </c>
      <c r="E998" s="100" t="s">
        <v>562</v>
      </c>
      <c r="F998" s="100" t="s">
        <v>178</v>
      </c>
      <c r="G998" s="100" t="s">
        <v>1357</v>
      </c>
      <c r="H998" s="101">
        <v>3086</v>
      </c>
      <c r="I998" s="99">
        <v>3</v>
      </c>
      <c r="J998" s="102">
        <f>นครพนม!F97</f>
        <v>307583.05</v>
      </c>
      <c r="K998" s="103">
        <f>นครพนม!AL97</f>
        <v>442042.72</v>
      </c>
      <c r="L998" s="104">
        <f>นครพนม!AM97</f>
        <v>2377454.65</v>
      </c>
      <c r="M998" s="104">
        <f>นครพนม!AN97</f>
        <v>2151464.79</v>
      </c>
      <c r="N998" s="100"/>
      <c r="O998" s="100"/>
      <c r="P998" s="100"/>
      <c r="Q998" s="92">
        <f t="shared" si="36"/>
        <v>225989.85999999987</v>
      </c>
      <c r="R998" s="93">
        <f t="shared" si="37"/>
        <v>770.40008101101751</v>
      </c>
    </row>
    <row r="999" spans="1:18" hidden="1" x14ac:dyDescent="0.55000000000000004">
      <c r="A999" s="99">
        <v>11</v>
      </c>
      <c r="B999" s="100" t="s">
        <v>56</v>
      </c>
      <c r="C999" s="100" t="s">
        <v>561</v>
      </c>
      <c r="D999" s="100" t="s">
        <v>112</v>
      </c>
      <c r="E999" s="100" t="s">
        <v>562</v>
      </c>
      <c r="F999" s="100" t="s">
        <v>178</v>
      </c>
      <c r="G999" s="100" t="s">
        <v>1358</v>
      </c>
      <c r="H999" s="101">
        <v>2935</v>
      </c>
      <c r="I999" s="99">
        <v>2</v>
      </c>
      <c r="J999" s="102">
        <f>นครพนม!F98</f>
        <v>629348.19999999995</v>
      </c>
      <c r="K999" s="103">
        <f>นครพนม!AL98</f>
        <v>648011.43999999994</v>
      </c>
      <c r="L999" s="104">
        <f>นครพนม!AM98</f>
        <v>2638993.06</v>
      </c>
      <c r="M999" s="104">
        <f>นครพนม!AN98</f>
        <v>2598081.7599999998</v>
      </c>
      <c r="N999" s="100"/>
      <c r="O999" s="100"/>
      <c r="P999" s="100"/>
      <c r="Q999" s="92">
        <f t="shared" si="36"/>
        <v>40911.300000000279</v>
      </c>
      <c r="R999" s="93">
        <f t="shared" si="37"/>
        <v>899.14584667802387</v>
      </c>
    </row>
    <row r="1000" spans="1:18" hidden="1" x14ac:dyDescent="0.55000000000000004">
      <c r="A1000" s="99">
        <v>12</v>
      </c>
      <c r="B1000" s="100" t="s">
        <v>56</v>
      </c>
      <c r="C1000" s="100" t="s">
        <v>561</v>
      </c>
      <c r="D1000" s="100" t="s">
        <v>112</v>
      </c>
      <c r="E1000" s="100" t="s">
        <v>562</v>
      </c>
      <c r="F1000" s="100" t="s">
        <v>178</v>
      </c>
      <c r="G1000" s="100" t="s">
        <v>1359</v>
      </c>
      <c r="H1000" s="101">
        <v>3083</v>
      </c>
      <c r="I1000" s="99">
        <v>3</v>
      </c>
      <c r="J1000" s="102">
        <f>นครพนม!F99</f>
        <v>451784.18</v>
      </c>
      <c r="K1000" s="103">
        <f>นครพนม!AL99</f>
        <v>591209.07999999996</v>
      </c>
      <c r="L1000" s="104">
        <f>นครพนม!AM99</f>
        <v>2863246.65</v>
      </c>
      <c r="M1000" s="104">
        <f>นครพนม!AN99</f>
        <v>2712933.1</v>
      </c>
      <c r="N1000" s="100"/>
      <c r="O1000" s="100"/>
      <c r="P1000" s="100"/>
      <c r="Q1000" s="92">
        <f t="shared" si="36"/>
        <v>150313.54999999981</v>
      </c>
      <c r="R1000" s="93">
        <f t="shared" si="37"/>
        <v>928.72093739863772</v>
      </c>
    </row>
    <row r="1001" spans="1:18" hidden="1" x14ac:dyDescent="0.55000000000000004">
      <c r="A1001" s="99">
        <v>13</v>
      </c>
      <c r="B1001" s="100" t="s">
        <v>56</v>
      </c>
      <c r="C1001" s="100" t="s">
        <v>561</v>
      </c>
      <c r="D1001" s="100" t="s">
        <v>112</v>
      </c>
      <c r="E1001" s="100" t="s">
        <v>562</v>
      </c>
      <c r="F1001" s="100" t="s">
        <v>178</v>
      </c>
      <c r="G1001" s="100" t="s">
        <v>1360</v>
      </c>
      <c r="H1001" s="101">
        <v>2178</v>
      </c>
      <c r="I1001" s="99">
        <v>2</v>
      </c>
      <c r="J1001" s="102">
        <f>นครพนม!F100</f>
        <v>203559.33</v>
      </c>
      <c r="K1001" s="103">
        <f>นครพนม!AL100</f>
        <v>351560.81999999995</v>
      </c>
      <c r="L1001" s="104">
        <f>นครพนม!AM100</f>
        <v>2221462.02</v>
      </c>
      <c r="M1001" s="104">
        <f>นครพนม!AN100</f>
        <v>2090732.73</v>
      </c>
      <c r="N1001" s="100"/>
      <c r="O1001" s="100"/>
      <c r="P1001" s="100"/>
      <c r="Q1001" s="92">
        <f t="shared" si="36"/>
        <v>130729.29000000004</v>
      </c>
      <c r="R1001" s="93">
        <f t="shared" si="37"/>
        <v>1019.9550137741047</v>
      </c>
    </row>
    <row r="1002" spans="1:18" hidden="1" x14ac:dyDescent="0.55000000000000004">
      <c r="A1002" s="99">
        <v>14</v>
      </c>
      <c r="B1002" s="100" t="s">
        <v>56</v>
      </c>
      <c r="C1002" s="100" t="s">
        <v>561</v>
      </c>
      <c r="D1002" s="100" t="s">
        <v>112</v>
      </c>
      <c r="E1002" s="100" t="s">
        <v>562</v>
      </c>
      <c r="F1002" s="100" t="s">
        <v>178</v>
      </c>
      <c r="G1002" s="100" t="s">
        <v>1361</v>
      </c>
      <c r="H1002" s="101">
        <v>1955</v>
      </c>
      <c r="I1002" s="99">
        <v>2</v>
      </c>
      <c r="J1002" s="102">
        <f>นครพนม!F101</f>
        <v>386381.93</v>
      </c>
      <c r="K1002" s="103">
        <f>นครพนม!AL101</f>
        <v>497809.20999999996</v>
      </c>
      <c r="L1002" s="104">
        <f>นครพนม!AM101</f>
        <v>2352231.88</v>
      </c>
      <c r="M1002" s="104">
        <f>นครพนม!AN101</f>
        <v>2677308.12</v>
      </c>
      <c r="N1002" s="100"/>
      <c r="O1002" s="100"/>
      <c r="P1002" s="100"/>
      <c r="Q1002" s="92">
        <f t="shared" si="36"/>
        <v>-325076.24000000022</v>
      </c>
      <c r="R1002" s="93">
        <f t="shared" si="37"/>
        <v>1203.187662404092</v>
      </c>
    </row>
    <row r="1003" spans="1:18" hidden="1" x14ac:dyDescent="0.55000000000000004">
      <c r="A1003" s="99">
        <v>15</v>
      </c>
      <c r="B1003" s="100" t="s">
        <v>56</v>
      </c>
      <c r="C1003" s="100" t="s">
        <v>561</v>
      </c>
      <c r="D1003" s="100" t="s">
        <v>112</v>
      </c>
      <c r="E1003" s="100" t="s">
        <v>562</v>
      </c>
      <c r="F1003" s="100" t="s">
        <v>178</v>
      </c>
      <c r="G1003" s="100" t="s">
        <v>1362</v>
      </c>
      <c r="H1003" s="101">
        <v>2753</v>
      </c>
      <c r="I1003" s="99">
        <v>2</v>
      </c>
      <c r="J1003" s="102">
        <f>นครพนม!F102</f>
        <v>0</v>
      </c>
      <c r="K1003" s="103">
        <f>นครพนม!AL102</f>
        <v>0</v>
      </c>
      <c r="L1003" s="104">
        <f>นครพนม!AM102</f>
        <v>0</v>
      </c>
      <c r="M1003" s="104">
        <f>นครพนม!AN102</f>
        <v>0</v>
      </c>
      <c r="N1003" s="100"/>
      <c r="O1003" s="100"/>
      <c r="P1003" s="100"/>
      <c r="Q1003" s="92">
        <f t="shared" si="36"/>
        <v>0</v>
      </c>
      <c r="R1003" s="93">
        <f t="shared" si="37"/>
        <v>0</v>
      </c>
    </row>
    <row r="1004" spans="1:18" hidden="1" x14ac:dyDescent="0.55000000000000004">
      <c r="A1004" s="99">
        <v>16</v>
      </c>
      <c r="B1004" s="100" t="s">
        <v>56</v>
      </c>
      <c r="C1004" s="100" t="s">
        <v>561</v>
      </c>
      <c r="D1004" s="100" t="s">
        <v>112</v>
      </c>
      <c r="E1004" s="100" t="s">
        <v>562</v>
      </c>
      <c r="F1004" s="100" t="s">
        <v>178</v>
      </c>
      <c r="G1004" s="100" t="s">
        <v>1363</v>
      </c>
      <c r="H1004" s="101">
        <v>2934</v>
      </c>
      <c r="I1004" s="99">
        <v>2</v>
      </c>
      <c r="J1004" s="102">
        <f>นครพนม!F103</f>
        <v>130496.11</v>
      </c>
      <c r="K1004" s="103">
        <f>นครพนม!AL103</f>
        <v>211239.12</v>
      </c>
      <c r="L1004" s="104">
        <f>นครพนม!AM103</f>
        <v>522971.16999999993</v>
      </c>
      <c r="M1004" s="104">
        <f>นครพนม!AN103</f>
        <v>2676101.2400000002</v>
      </c>
      <c r="N1004" s="100"/>
      <c r="O1004" s="100"/>
      <c r="P1004" s="100"/>
      <c r="Q1004" s="92">
        <f t="shared" si="36"/>
        <v>-2153130.0700000003</v>
      </c>
      <c r="R1004" s="93">
        <f t="shared" si="37"/>
        <v>178.24511588275391</v>
      </c>
    </row>
    <row r="1005" spans="1:18" hidden="1" x14ac:dyDescent="0.55000000000000004">
      <c r="A1005" s="99">
        <v>17</v>
      </c>
      <c r="B1005" s="100" t="s">
        <v>56</v>
      </c>
      <c r="C1005" s="100" t="s">
        <v>561</v>
      </c>
      <c r="D1005" s="100" t="s">
        <v>112</v>
      </c>
      <c r="E1005" s="100" t="s">
        <v>562</v>
      </c>
      <c r="F1005" s="100" t="s">
        <v>178</v>
      </c>
      <c r="G1005" s="100" t="s">
        <v>1364</v>
      </c>
      <c r="H1005" s="101">
        <v>3440</v>
      </c>
      <c r="I1005" s="99">
        <v>3</v>
      </c>
      <c r="J1005" s="102">
        <f>นครพนม!F104</f>
        <v>316377.40999999997</v>
      </c>
      <c r="K1005" s="103">
        <f>นครพนม!AL104</f>
        <v>621631.90999999992</v>
      </c>
      <c r="L1005" s="104">
        <f>นครพนม!AM104</f>
        <v>2736111.4999999995</v>
      </c>
      <c r="M1005" s="104">
        <f>นครพนม!AN104</f>
        <v>2645000.69</v>
      </c>
      <c r="N1005" s="100"/>
      <c r="O1005" s="100"/>
      <c r="P1005" s="100"/>
      <c r="Q1005" s="92">
        <f t="shared" si="36"/>
        <v>91110.80999999959</v>
      </c>
      <c r="R1005" s="93">
        <f t="shared" si="37"/>
        <v>795.38124999999991</v>
      </c>
    </row>
    <row r="1006" spans="1:18" hidden="1" x14ac:dyDescent="0.55000000000000004">
      <c r="A1006" s="99">
        <v>18</v>
      </c>
      <c r="B1006" s="100" t="s">
        <v>56</v>
      </c>
      <c r="C1006" s="100" t="s">
        <v>561</v>
      </c>
      <c r="D1006" s="100" t="s">
        <v>112</v>
      </c>
      <c r="E1006" s="100" t="s">
        <v>562</v>
      </c>
      <c r="F1006" s="100" t="s">
        <v>178</v>
      </c>
      <c r="G1006" s="100" t="s">
        <v>1365</v>
      </c>
      <c r="H1006" s="101">
        <v>1937</v>
      </c>
      <c r="I1006" s="99">
        <v>2</v>
      </c>
      <c r="J1006" s="102">
        <f>นครพนม!F105</f>
        <v>0</v>
      </c>
      <c r="K1006" s="103">
        <f>นครพนม!AL105</f>
        <v>0</v>
      </c>
      <c r="L1006" s="104">
        <f>นครพนม!AM105</f>
        <v>0</v>
      </c>
      <c r="M1006" s="104">
        <f>นครพนม!AN105</f>
        <v>0</v>
      </c>
      <c r="N1006" s="100"/>
      <c r="O1006" s="100"/>
      <c r="P1006" s="100"/>
      <c r="Q1006" s="92">
        <f t="shared" si="36"/>
        <v>0</v>
      </c>
      <c r="R1006" s="93">
        <f t="shared" si="37"/>
        <v>0</v>
      </c>
    </row>
    <row r="1007" spans="1:18" hidden="1" x14ac:dyDescent="0.55000000000000004">
      <c r="A1007" s="99">
        <v>19</v>
      </c>
      <c r="B1007" s="100" t="s">
        <v>56</v>
      </c>
      <c r="C1007" s="100" t="s">
        <v>561</v>
      </c>
      <c r="D1007" s="100" t="s">
        <v>112</v>
      </c>
      <c r="E1007" s="100" t="s">
        <v>562</v>
      </c>
      <c r="F1007" s="100" t="s">
        <v>178</v>
      </c>
      <c r="G1007" s="100" t="s">
        <v>1366</v>
      </c>
      <c r="H1007" s="101">
        <v>2642</v>
      </c>
      <c r="I1007" s="99">
        <v>2</v>
      </c>
      <c r="J1007" s="102">
        <f>นครพนม!F106</f>
        <v>106568.99</v>
      </c>
      <c r="K1007" s="103">
        <f>นครพนม!AL106</f>
        <v>140066.72</v>
      </c>
      <c r="L1007" s="104">
        <f>นครพนม!AM106</f>
        <v>2224911.27</v>
      </c>
      <c r="M1007" s="104">
        <f>นครพนม!AN106</f>
        <v>2389780.38</v>
      </c>
      <c r="N1007" s="100"/>
      <c r="O1007" s="100"/>
      <c r="P1007" s="100"/>
      <c r="Q1007" s="92">
        <f t="shared" si="36"/>
        <v>-164869.10999999987</v>
      </c>
      <c r="R1007" s="93">
        <f t="shared" si="37"/>
        <v>842.13144208932624</v>
      </c>
    </row>
    <row r="1008" spans="1:18" hidden="1" x14ac:dyDescent="0.55000000000000004">
      <c r="A1008" s="99">
        <v>20</v>
      </c>
      <c r="B1008" s="100" t="s">
        <v>56</v>
      </c>
      <c r="C1008" s="100" t="s">
        <v>561</v>
      </c>
      <c r="D1008" s="100" t="s">
        <v>112</v>
      </c>
      <c r="E1008" s="100" t="s">
        <v>562</v>
      </c>
      <c r="F1008" s="100" t="s">
        <v>178</v>
      </c>
      <c r="G1008" s="100" t="s">
        <v>1367</v>
      </c>
      <c r="H1008" s="101">
        <v>2293</v>
      </c>
      <c r="I1008" s="99">
        <v>2</v>
      </c>
      <c r="J1008" s="102">
        <f>นครพนม!F107</f>
        <v>759859.19999999995</v>
      </c>
      <c r="K1008" s="103">
        <f>นครพนม!AL107</f>
        <v>759916</v>
      </c>
      <c r="L1008" s="104">
        <f>นครพนม!AM107</f>
        <v>2117300.31</v>
      </c>
      <c r="M1008" s="104">
        <f>นครพนม!AN107</f>
        <v>2206464.6500000004</v>
      </c>
      <c r="N1008" s="100"/>
      <c r="O1008" s="100"/>
      <c r="P1008" s="100"/>
      <c r="Q1008" s="92">
        <f t="shared" si="36"/>
        <v>-89164.340000000317</v>
      </c>
      <c r="R1008" s="93">
        <f t="shared" si="37"/>
        <v>923.37562581770612</v>
      </c>
    </row>
    <row r="1009" spans="1:18" s="111" customFormat="1" hidden="1" x14ac:dyDescent="0.55000000000000004">
      <c r="A1009" s="105">
        <v>7</v>
      </c>
      <c r="B1009" s="106" t="s">
        <v>56</v>
      </c>
      <c r="C1009" s="106"/>
      <c r="D1009" s="106"/>
      <c r="E1009" s="198" t="s">
        <v>75</v>
      </c>
      <c r="F1009" s="198"/>
      <c r="G1009" s="198" t="s">
        <v>564</v>
      </c>
      <c r="H1009" s="112">
        <f>SUM(H989:H1008)</f>
        <v>48894</v>
      </c>
      <c r="I1009" s="105"/>
      <c r="J1009" s="108">
        <f>SUM(J989:J1008)</f>
        <v>5161417.0000000009</v>
      </c>
      <c r="K1009" s="108">
        <f>SUM(K989:K1008)</f>
        <v>6649111.8600000003</v>
      </c>
      <c r="L1009" s="108">
        <f>SUM(L989:L1008)</f>
        <v>34728346.309999995</v>
      </c>
      <c r="M1009" s="108">
        <f>SUM(M989:M1008)</f>
        <v>37669427.170000002</v>
      </c>
      <c r="N1009" s="106">
        <v>19</v>
      </c>
      <c r="O1009" s="106">
        <v>17</v>
      </c>
      <c r="P1009" s="106">
        <f>N1009-O1009</f>
        <v>2</v>
      </c>
      <c r="Q1009" s="109">
        <f t="shared" si="36"/>
        <v>-2941080.8600000069</v>
      </c>
      <c r="R1009" s="110">
        <f>L1009/H1009</f>
        <v>710.27828179326696</v>
      </c>
    </row>
    <row r="1010" spans="1:18" hidden="1" x14ac:dyDescent="0.55000000000000004">
      <c r="A1010" s="99">
        <v>1</v>
      </c>
      <c r="B1010" s="100" t="s">
        <v>56</v>
      </c>
      <c r="C1010" s="100" t="s">
        <v>565</v>
      </c>
      <c r="D1010" s="100" t="s">
        <v>119</v>
      </c>
      <c r="E1010" s="100" t="s">
        <v>566</v>
      </c>
      <c r="F1010" s="100" t="s">
        <v>208</v>
      </c>
      <c r="G1010" s="100" t="s">
        <v>567</v>
      </c>
      <c r="H1010" s="101"/>
      <c r="I1010" s="99"/>
      <c r="J1010" s="102"/>
      <c r="K1010" s="103"/>
      <c r="L1010" s="104"/>
      <c r="M1010" s="104"/>
      <c r="N1010" s="100"/>
      <c r="O1010" s="100"/>
      <c r="P1010" s="100"/>
    </row>
    <row r="1011" spans="1:18" hidden="1" x14ac:dyDescent="0.55000000000000004">
      <c r="A1011" s="99">
        <v>2</v>
      </c>
      <c r="B1011" s="100" t="s">
        <v>56</v>
      </c>
      <c r="C1011" s="100" t="s">
        <v>565</v>
      </c>
      <c r="D1011" s="100" t="s">
        <v>119</v>
      </c>
      <c r="E1011" s="100" t="s">
        <v>566</v>
      </c>
      <c r="F1011" s="100" t="s">
        <v>178</v>
      </c>
      <c r="G1011" s="100" t="s">
        <v>1368</v>
      </c>
      <c r="H1011" s="101">
        <v>2877</v>
      </c>
      <c r="I1011" s="99">
        <v>2</v>
      </c>
      <c r="J1011" s="102">
        <f>นครพนม!F108</f>
        <v>282808.75</v>
      </c>
      <c r="K1011" s="103">
        <f>นครพนม!AL108</f>
        <v>314284.89999999997</v>
      </c>
      <c r="L1011" s="104">
        <f>นครพนม!AM108</f>
        <v>2644971.5600000005</v>
      </c>
      <c r="M1011" s="104">
        <f>นครพนม!AN108</f>
        <v>2579811.92</v>
      </c>
      <c r="N1011" s="100"/>
      <c r="O1011" s="100"/>
      <c r="P1011" s="100"/>
      <c r="Q1011" s="92">
        <f t="shared" si="36"/>
        <v>65159.640000000596</v>
      </c>
      <c r="R1011" s="93">
        <f t="shared" si="37"/>
        <v>919.35055961070577</v>
      </c>
    </row>
    <row r="1012" spans="1:18" hidden="1" x14ac:dyDescent="0.55000000000000004">
      <c r="A1012" s="99">
        <v>3</v>
      </c>
      <c r="B1012" s="100" t="s">
        <v>56</v>
      </c>
      <c r="C1012" s="100" t="s">
        <v>565</v>
      </c>
      <c r="D1012" s="100" t="s">
        <v>119</v>
      </c>
      <c r="E1012" s="100" t="s">
        <v>566</v>
      </c>
      <c r="F1012" s="100" t="s">
        <v>178</v>
      </c>
      <c r="G1012" s="100" t="s">
        <v>1369</v>
      </c>
      <c r="H1012" s="101">
        <v>2927</v>
      </c>
      <c r="I1012" s="99">
        <v>2</v>
      </c>
      <c r="J1012" s="102">
        <f>นครพนม!F109</f>
        <v>535990.78</v>
      </c>
      <c r="K1012" s="103">
        <f>นครพนม!AL109</f>
        <v>549017.43000000005</v>
      </c>
      <c r="L1012" s="104">
        <f>นครพนม!AM109</f>
        <v>2196998.6</v>
      </c>
      <c r="M1012" s="104">
        <f>นครพนม!AN109</f>
        <v>2306902.96</v>
      </c>
      <c r="N1012" s="100"/>
      <c r="O1012" s="100"/>
      <c r="P1012" s="100"/>
      <c r="Q1012" s="92">
        <f t="shared" si="36"/>
        <v>-109904.35999999987</v>
      </c>
      <c r="R1012" s="93">
        <f t="shared" si="37"/>
        <v>750.5974034847967</v>
      </c>
    </row>
    <row r="1013" spans="1:18" hidden="1" x14ac:dyDescent="0.55000000000000004">
      <c r="A1013" s="99">
        <v>4</v>
      </c>
      <c r="B1013" s="100" t="s">
        <v>56</v>
      </c>
      <c r="C1013" s="100" t="s">
        <v>565</v>
      </c>
      <c r="D1013" s="100" t="s">
        <v>119</v>
      </c>
      <c r="E1013" s="100" t="s">
        <v>566</v>
      </c>
      <c r="F1013" s="100" t="s">
        <v>178</v>
      </c>
      <c r="G1013" s="100" t="s">
        <v>1370</v>
      </c>
      <c r="H1013" s="101">
        <v>4184</v>
      </c>
      <c r="I1013" s="99">
        <v>3</v>
      </c>
      <c r="J1013" s="102">
        <f>นครพนม!F110</f>
        <v>369915.02</v>
      </c>
      <c r="K1013" s="103">
        <f>นครพนม!AL110</f>
        <v>413290.02</v>
      </c>
      <c r="L1013" s="104">
        <f>นครพนม!AM110</f>
        <v>2839896.47</v>
      </c>
      <c r="M1013" s="104">
        <f>นครพนม!AN110</f>
        <v>2697413.6399999997</v>
      </c>
      <c r="N1013" s="100"/>
      <c r="O1013" s="100"/>
      <c r="P1013" s="100"/>
      <c r="Q1013" s="92">
        <f t="shared" si="36"/>
        <v>142482.83000000054</v>
      </c>
      <c r="R1013" s="93">
        <f t="shared" si="37"/>
        <v>678.75154636711284</v>
      </c>
    </row>
    <row r="1014" spans="1:18" hidden="1" x14ac:dyDescent="0.55000000000000004">
      <c r="A1014" s="99">
        <v>5</v>
      </c>
      <c r="B1014" s="100" t="s">
        <v>56</v>
      </c>
      <c r="C1014" s="100" t="s">
        <v>565</v>
      </c>
      <c r="D1014" s="100" t="s">
        <v>119</v>
      </c>
      <c r="E1014" s="100" t="s">
        <v>566</v>
      </c>
      <c r="F1014" s="100" t="s">
        <v>178</v>
      </c>
      <c r="G1014" s="100" t="s">
        <v>1371</v>
      </c>
      <c r="H1014" s="101">
        <v>4677</v>
      </c>
      <c r="I1014" s="99">
        <v>4</v>
      </c>
      <c r="J1014" s="102">
        <f>นครพนม!F111</f>
        <v>426896.34</v>
      </c>
      <c r="K1014" s="103">
        <f>นครพนม!AL111</f>
        <v>548785.12</v>
      </c>
      <c r="L1014" s="104">
        <f>นครพนม!AM111</f>
        <v>2913342.24</v>
      </c>
      <c r="M1014" s="104">
        <f>นครพนม!AN111</f>
        <v>2838070.33</v>
      </c>
      <c r="N1014" s="100"/>
      <c r="O1014" s="100"/>
      <c r="P1014" s="100"/>
      <c r="Q1014" s="92">
        <f t="shared" si="36"/>
        <v>75271.910000000149</v>
      </c>
      <c r="R1014" s="93">
        <f t="shared" si="37"/>
        <v>622.9083258499038</v>
      </c>
    </row>
    <row r="1015" spans="1:18" hidden="1" x14ac:dyDescent="0.55000000000000004">
      <c r="A1015" s="99">
        <v>6</v>
      </c>
      <c r="B1015" s="100" t="s">
        <v>56</v>
      </c>
      <c r="C1015" s="100" t="s">
        <v>565</v>
      </c>
      <c r="D1015" s="100" t="s">
        <v>119</v>
      </c>
      <c r="E1015" s="100" t="s">
        <v>566</v>
      </c>
      <c r="F1015" s="100" t="s">
        <v>178</v>
      </c>
      <c r="G1015" s="100" t="s">
        <v>1372</v>
      </c>
      <c r="H1015" s="101">
        <v>2227</v>
      </c>
      <c r="I1015" s="99">
        <v>2</v>
      </c>
      <c r="J1015" s="102">
        <f>นครพนม!F112</f>
        <v>294633.09999999998</v>
      </c>
      <c r="K1015" s="103">
        <f>นครพนม!AL112</f>
        <v>326193.16999999993</v>
      </c>
      <c r="L1015" s="104">
        <f>นครพนม!AM112</f>
        <v>2043317.49</v>
      </c>
      <c r="M1015" s="104">
        <f>นครพนม!AN112</f>
        <v>1996825.62</v>
      </c>
      <c r="N1015" s="100"/>
      <c r="O1015" s="100"/>
      <c r="P1015" s="100"/>
      <c r="Q1015" s="92">
        <f t="shared" si="36"/>
        <v>46491.869999999879</v>
      </c>
      <c r="R1015" s="93">
        <f t="shared" si="37"/>
        <v>917.52020206555903</v>
      </c>
    </row>
    <row r="1016" spans="1:18" hidden="1" x14ac:dyDescent="0.55000000000000004">
      <c r="A1016" s="99">
        <v>7</v>
      </c>
      <c r="B1016" s="100" t="s">
        <v>56</v>
      </c>
      <c r="C1016" s="100" t="s">
        <v>565</v>
      </c>
      <c r="D1016" s="100" t="s">
        <v>119</v>
      </c>
      <c r="E1016" s="100" t="s">
        <v>566</v>
      </c>
      <c r="F1016" s="100" t="s">
        <v>178</v>
      </c>
      <c r="G1016" s="100" t="s">
        <v>1373</v>
      </c>
      <c r="H1016" s="101">
        <v>815</v>
      </c>
      <c r="I1016" s="99">
        <v>1</v>
      </c>
      <c r="J1016" s="102">
        <f>นครพนม!F113</f>
        <v>240120.27</v>
      </c>
      <c r="K1016" s="103">
        <f>นครพนม!AL113</f>
        <v>239495.28999999998</v>
      </c>
      <c r="L1016" s="104">
        <f>นครพนม!AM113</f>
        <v>1766603.7899999998</v>
      </c>
      <c r="M1016" s="104">
        <f>นครพนม!AN113</f>
        <v>1841289.0899999999</v>
      </c>
      <c r="N1016" s="100"/>
      <c r="O1016" s="100"/>
      <c r="P1016" s="100"/>
      <c r="Q1016" s="92">
        <f t="shared" si="36"/>
        <v>-74685.300000000047</v>
      </c>
      <c r="R1016" s="93">
        <f t="shared" si="37"/>
        <v>2167.6120122699385</v>
      </c>
    </row>
    <row r="1017" spans="1:18" hidden="1" x14ac:dyDescent="0.55000000000000004">
      <c r="A1017" s="99">
        <v>8</v>
      </c>
      <c r="B1017" s="100" t="s">
        <v>56</v>
      </c>
      <c r="C1017" s="100" t="s">
        <v>565</v>
      </c>
      <c r="D1017" s="100" t="s">
        <v>119</v>
      </c>
      <c r="E1017" s="100" t="s">
        <v>566</v>
      </c>
      <c r="F1017" s="100" t="s">
        <v>178</v>
      </c>
      <c r="G1017" s="100" t="s">
        <v>1374</v>
      </c>
      <c r="H1017" s="101">
        <v>3601</v>
      </c>
      <c r="I1017" s="99">
        <v>3</v>
      </c>
      <c r="J1017" s="102">
        <f>นครพนม!F114</f>
        <v>102392.14</v>
      </c>
      <c r="K1017" s="103">
        <f>นครพนม!AL114</f>
        <v>218225.61</v>
      </c>
      <c r="L1017" s="104">
        <f>นครพนม!AM114</f>
        <v>2442521.4700000002</v>
      </c>
      <c r="M1017" s="104">
        <f>นครพนม!AN114</f>
        <v>2554270.3800000004</v>
      </c>
      <c r="N1017" s="100"/>
      <c r="O1017" s="100"/>
      <c r="P1017" s="100"/>
      <c r="Q1017" s="92">
        <f t="shared" si="36"/>
        <v>-111748.91000000015</v>
      </c>
      <c r="R1017" s="93">
        <f t="shared" si="37"/>
        <v>678.28977228547626</v>
      </c>
    </row>
    <row r="1018" spans="1:18" hidden="1" x14ac:dyDescent="0.55000000000000004">
      <c r="A1018" s="99">
        <v>9</v>
      </c>
      <c r="B1018" s="100" t="s">
        <v>56</v>
      </c>
      <c r="C1018" s="100" t="s">
        <v>565</v>
      </c>
      <c r="D1018" s="100" t="s">
        <v>119</v>
      </c>
      <c r="E1018" s="100" t="s">
        <v>566</v>
      </c>
      <c r="F1018" s="100" t="s">
        <v>178</v>
      </c>
      <c r="G1018" s="100" t="s">
        <v>1375</v>
      </c>
      <c r="H1018" s="101">
        <v>2371</v>
      </c>
      <c r="I1018" s="99">
        <v>2</v>
      </c>
      <c r="J1018" s="102">
        <f>นครพนม!F115</f>
        <v>344049.47</v>
      </c>
      <c r="K1018" s="103">
        <f>นครพนม!AL115</f>
        <v>408100.92</v>
      </c>
      <c r="L1018" s="104">
        <f>นครพนม!AM115</f>
        <v>2347483.38</v>
      </c>
      <c r="M1018" s="104">
        <f>นครพนม!AN115</f>
        <v>2286509.79</v>
      </c>
      <c r="N1018" s="100"/>
      <c r="O1018" s="100"/>
      <c r="P1018" s="100"/>
      <c r="Q1018" s="92">
        <f t="shared" si="36"/>
        <v>60973.589999999851</v>
      </c>
      <c r="R1018" s="93">
        <f t="shared" si="37"/>
        <v>990.08156052298602</v>
      </c>
    </row>
    <row r="1019" spans="1:18" hidden="1" x14ac:dyDescent="0.55000000000000004">
      <c r="A1019" s="99">
        <v>10</v>
      </c>
      <c r="B1019" s="100" t="s">
        <v>56</v>
      </c>
      <c r="C1019" s="100" t="s">
        <v>565</v>
      </c>
      <c r="D1019" s="100" t="s">
        <v>119</v>
      </c>
      <c r="E1019" s="100" t="s">
        <v>566</v>
      </c>
      <c r="F1019" s="100" t="s">
        <v>178</v>
      </c>
      <c r="G1019" s="100" t="s">
        <v>1376</v>
      </c>
      <c r="H1019" s="101">
        <v>1293</v>
      </c>
      <c r="I1019" s="99">
        <v>1</v>
      </c>
      <c r="J1019" s="102">
        <f>นครพนม!F116</f>
        <v>405068.04</v>
      </c>
      <c r="K1019" s="103">
        <f>นครพนม!AL116</f>
        <v>445574.95</v>
      </c>
      <c r="L1019" s="104">
        <f>นครพนม!AM116</f>
        <v>1929200.96</v>
      </c>
      <c r="M1019" s="104">
        <f>นครพนม!AN116</f>
        <v>1891189.4800000002</v>
      </c>
      <c r="N1019" s="100"/>
      <c r="O1019" s="100"/>
      <c r="P1019" s="100"/>
      <c r="Q1019" s="92">
        <f t="shared" si="36"/>
        <v>38011.479999999749</v>
      </c>
      <c r="R1019" s="93">
        <f t="shared" si="37"/>
        <v>1492.0347718484145</v>
      </c>
    </row>
    <row r="1020" spans="1:18" hidden="1" x14ac:dyDescent="0.55000000000000004">
      <c r="A1020" s="99">
        <v>11</v>
      </c>
      <c r="B1020" s="100" t="s">
        <v>56</v>
      </c>
      <c r="C1020" s="100" t="s">
        <v>565</v>
      </c>
      <c r="D1020" s="100" t="s">
        <v>119</v>
      </c>
      <c r="E1020" s="100" t="s">
        <v>566</v>
      </c>
      <c r="F1020" s="100" t="s">
        <v>178</v>
      </c>
      <c r="G1020" s="100" t="s">
        <v>1377</v>
      </c>
      <c r="H1020" s="101">
        <v>3237</v>
      </c>
      <c r="I1020" s="99">
        <v>3</v>
      </c>
      <c r="J1020" s="102">
        <f>นครพนม!F117</f>
        <v>217354.49</v>
      </c>
      <c r="K1020" s="103">
        <f>นครพนม!AL117</f>
        <v>237605.47999999998</v>
      </c>
      <c r="L1020" s="104">
        <f>นครพนม!AM117</f>
        <v>3453796.42</v>
      </c>
      <c r="M1020" s="104">
        <f>นครพนม!AN117</f>
        <v>3232779.65</v>
      </c>
      <c r="N1020" s="100"/>
      <c r="O1020" s="100"/>
      <c r="P1020" s="100"/>
      <c r="Q1020" s="92">
        <f t="shared" si="36"/>
        <v>221016.77000000002</v>
      </c>
      <c r="R1020" s="93">
        <f t="shared" si="37"/>
        <v>1066.9744887241272</v>
      </c>
    </row>
    <row r="1021" spans="1:18" hidden="1" x14ac:dyDescent="0.55000000000000004">
      <c r="A1021" s="99">
        <v>12</v>
      </c>
      <c r="B1021" s="100" t="s">
        <v>56</v>
      </c>
      <c r="C1021" s="100" t="s">
        <v>565</v>
      </c>
      <c r="D1021" s="100" t="s">
        <v>119</v>
      </c>
      <c r="E1021" s="100" t="s">
        <v>566</v>
      </c>
      <c r="F1021" s="100" t="s">
        <v>178</v>
      </c>
      <c r="G1021" s="100" t="s">
        <v>1378</v>
      </c>
      <c r="H1021" s="101">
        <v>1500</v>
      </c>
      <c r="I1021" s="99">
        <v>1</v>
      </c>
      <c r="J1021" s="102">
        <f>นครพนม!F118</f>
        <v>213352.52</v>
      </c>
      <c r="K1021" s="103">
        <f>นครพนม!AL118</f>
        <v>234284.38999999998</v>
      </c>
      <c r="L1021" s="104">
        <f>นครพนม!AM118</f>
        <v>2088932.6199999999</v>
      </c>
      <c r="M1021" s="104">
        <f>นครพนม!AN118</f>
        <v>2104129.1100000003</v>
      </c>
      <c r="N1021" s="100"/>
      <c r="O1021" s="100"/>
      <c r="P1021" s="100"/>
      <c r="Q1021" s="92">
        <f t="shared" si="36"/>
        <v>-15196.490000000456</v>
      </c>
      <c r="R1021" s="93">
        <f t="shared" si="37"/>
        <v>1392.6217466666667</v>
      </c>
    </row>
    <row r="1022" spans="1:18" hidden="1" x14ac:dyDescent="0.55000000000000004">
      <c r="A1022" s="99">
        <v>13</v>
      </c>
      <c r="B1022" s="100" t="s">
        <v>56</v>
      </c>
      <c r="C1022" s="100" t="s">
        <v>565</v>
      </c>
      <c r="D1022" s="100" t="s">
        <v>119</v>
      </c>
      <c r="E1022" s="100" t="s">
        <v>566</v>
      </c>
      <c r="F1022" s="100" t="s">
        <v>178</v>
      </c>
      <c r="G1022" s="100" t="s">
        <v>1379</v>
      </c>
      <c r="H1022" s="101">
        <v>2077</v>
      </c>
      <c r="I1022" s="99">
        <v>2</v>
      </c>
      <c r="J1022" s="102">
        <f>นครพนม!F119</f>
        <v>114340.45</v>
      </c>
      <c r="K1022" s="103">
        <f>นครพนม!AL119</f>
        <v>123580.70000000001</v>
      </c>
      <c r="L1022" s="104">
        <f>นครพนม!AM119</f>
        <v>2376893.67</v>
      </c>
      <c r="M1022" s="104">
        <f>นครพนม!AN119</f>
        <v>2406113.89</v>
      </c>
      <c r="N1022" s="100"/>
      <c r="O1022" s="100"/>
      <c r="P1022" s="100"/>
      <c r="Q1022" s="92">
        <f t="shared" si="36"/>
        <v>-29220.220000000205</v>
      </c>
      <c r="R1022" s="93">
        <f t="shared" si="37"/>
        <v>1144.3879008184881</v>
      </c>
    </row>
    <row r="1023" spans="1:18" hidden="1" x14ac:dyDescent="0.55000000000000004">
      <c r="A1023" s="99">
        <v>14</v>
      </c>
      <c r="B1023" s="100" t="s">
        <v>56</v>
      </c>
      <c r="C1023" s="100" t="s">
        <v>565</v>
      </c>
      <c r="D1023" s="100" t="s">
        <v>119</v>
      </c>
      <c r="E1023" s="100" t="s">
        <v>566</v>
      </c>
      <c r="F1023" s="100" t="s">
        <v>178</v>
      </c>
      <c r="G1023" s="100" t="s">
        <v>1380</v>
      </c>
      <c r="H1023" s="101">
        <v>2981</v>
      </c>
      <c r="I1023" s="99">
        <v>2</v>
      </c>
      <c r="J1023" s="102">
        <f>นครพนม!F120</f>
        <v>246168.72</v>
      </c>
      <c r="K1023" s="103">
        <f>นครพนม!AL120</f>
        <v>284991.95</v>
      </c>
      <c r="L1023" s="104">
        <f>นครพนม!AM120</f>
        <v>2345340.54</v>
      </c>
      <c r="M1023" s="104">
        <f>นครพนม!AN120</f>
        <v>2369321.16</v>
      </c>
      <c r="N1023" s="100"/>
      <c r="O1023" s="100"/>
      <c r="P1023" s="100"/>
      <c r="Q1023" s="92">
        <f t="shared" si="36"/>
        <v>-23980.620000000112</v>
      </c>
      <c r="R1023" s="93">
        <f t="shared" si="37"/>
        <v>786.76301241194233</v>
      </c>
    </row>
    <row r="1024" spans="1:18" hidden="1" x14ac:dyDescent="0.55000000000000004">
      <c r="A1024" s="99">
        <v>15</v>
      </c>
      <c r="B1024" s="100" t="s">
        <v>56</v>
      </c>
      <c r="C1024" s="100" t="s">
        <v>565</v>
      </c>
      <c r="D1024" s="100" t="s">
        <v>119</v>
      </c>
      <c r="E1024" s="100" t="s">
        <v>566</v>
      </c>
      <c r="F1024" s="100" t="s">
        <v>178</v>
      </c>
      <c r="G1024" s="100" t="s">
        <v>1381</v>
      </c>
      <c r="H1024" s="101">
        <v>2573</v>
      </c>
      <c r="I1024" s="99">
        <v>2</v>
      </c>
      <c r="J1024" s="102">
        <f>นครพนม!F121</f>
        <v>348483.24</v>
      </c>
      <c r="K1024" s="103">
        <f>นครพนม!AL121</f>
        <v>220732.47999999998</v>
      </c>
      <c r="L1024" s="104">
        <f>นครพนม!AM121</f>
        <v>2414901.9299999997</v>
      </c>
      <c r="M1024" s="104">
        <f>นครพนม!AN121</f>
        <v>2386597.2599999998</v>
      </c>
      <c r="N1024" s="100"/>
      <c r="O1024" s="100"/>
      <c r="P1024" s="100"/>
      <c r="Q1024" s="92">
        <f t="shared" si="36"/>
        <v>28304.669999999925</v>
      </c>
      <c r="R1024" s="93">
        <f t="shared" si="37"/>
        <v>938.55496696463263</v>
      </c>
    </row>
    <row r="1025" spans="1:18" hidden="1" x14ac:dyDescent="0.55000000000000004">
      <c r="A1025" s="99">
        <v>16</v>
      </c>
      <c r="B1025" s="100" t="s">
        <v>56</v>
      </c>
      <c r="C1025" s="100" t="s">
        <v>565</v>
      </c>
      <c r="D1025" s="100" t="s">
        <v>119</v>
      </c>
      <c r="E1025" s="100" t="s">
        <v>566</v>
      </c>
      <c r="F1025" s="100" t="s">
        <v>178</v>
      </c>
      <c r="G1025" s="100" t="s">
        <v>1382</v>
      </c>
      <c r="H1025" s="101">
        <v>1978</v>
      </c>
      <c r="I1025" s="99">
        <v>2</v>
      </c>
      <c r="J1025" s="102">
        <f>นครพนม!F122</f>
        <v>131801.43</v>
      </c>
      <c r="K1025" s="103">
        <f>นครพนม!AL122</f>
        <v>318776.63</v>
      </c>
      <c r="L1025" s="104">
        <f>นครพนม!AM122</f>
        <v>1363875.5</v>
      </c>
      <c r="M1025" s="104">
        <f>นครพนม!AN122</f>
        <v>1529451.14</v>
      </c>
      <c r="N1025" s="100"/>
      <c r="O1025" s="100"/>
      <c r="P1025" s="100"/>
      <c r="Q1025" s="92">
        <f t="shared" si="36"/>
        <v>-165575.6399999999</v>
      </c>
      <c r="R1025" s="93">
        <f t="shared" si="37"/>
        <v>689.52249747219412</v>
      </c>
    </row>
    <row r="1026" spans="1:18" hidden="1" x14ac:dyDescent="0.55000000000000004">
      <c r="A1026" s="99">
        <v>17</v>
      </c>
      <c r="B1026" s="100" t="s">
        <v>56</v>
      </c>
      <c r="C1026" s="100" t="s">
        <v>565</v>
      </c>
      <c r="D1026" s="100" t="s">
        <v>119</v>
      </c>
      <c r="E1026" s="100" t="s">
        <v>566</v>
      </c>
      <c r="F1026" s="100" t="s">
        <v>178</v>
      </c>
      <c r="G1026" s="100" t="s">
        <v>1383</v>
      </c>
      <c r="H1026" s="101">
        <v>2350</v>
      </c>
      <c r="I1026" s="99">
        <v>2</v>
      </c>
      <c r="J1026" s="102">
        <f>นครพนม!F123</f>
        <v>286214.55</v>
      </c>
      <c r="K1026" s="103">
        <f>นครพนม!AL123</f>
        <v>341925.33999999997</v>
      </c>
      <c r="L1026" s="104">
        <f>นครพนม!AM123</f>
        <v>2146301.12</v>
      </c>
      <c r="M1026" s="104">
        <f>นครพนม!AN123</f>
        <v>2194541.98</v>
      </c>
      <c r="N1026" s="100"/>
      <c r="O1026" s="100"/>
      <c r="P1026" s="100"/>
      <c r="Q1026" s="92">
        <f t="shared" si="36"/>
        <v>-48240.85999999987</v>
      </c>
      <c r="R1026" s="93">
        <f t="shared" si="37"/>
        <v>913.31962553191499</v>
      </c>
    </row>
    <row r="1027" spans="1:18" hidden="1" x14ac:dyDescent="0.55000000000000004">
      <c r="A1027" s="99">
        <v>18</v>
      </c>
      <c r="B1027" s="100" t="s">
        <v>56</v>
      </c>
      <c r="C1027" s="100" t="s">
        <v>565</v>
      </c>
      <c r="D1027" s="100" t="s">
        <v>119</v>
      </c>
      <c r="E1027" s="100" t="s">
        <v>566</v>
      </c>
      <c r="F1027" s="100" t="s">
        <v>178</v>
      </c>
      <c r="G1027" s="100" t="s">
        <v>1384</v>
      </c>
      <c r="H1027" s="101">
        <v>1698</v>
      </c>
      <c r="I1027" s="99">
        <v>2</v>
      </c>
      <c r="J1027" s="102">
        <f>นครพนม!F124</f>
        <v>236859.73</v>
      </c>
      <c r="K1027" s="103">
        <f>นครพนม!AL124</f>
        <v>338874.69</v>
      </c>
      <c r="L1027" s="104">
        <f>นครพนม!AM124</f>
        <v>1411182.4</v>
      </c>
      <c r="M1027" s="104">
        <f>นครพนม!AN124</f>
        <v>1230815.8899999999</v>
      </c>
      <c r="N1027" s="100"/>
      <c r="O1027" s="100"/>
      <c r="P1027" s="100"/>
      <c r="Q1027" s="92">
        <f t="shared" si="36"/>
        <v>180366.51</v>
      </c>
      <c r="R1027" s="93">
        <f t="shared" si="37"/>
        <v>831.0850412249705</v>
      </c>
    </row>
    <row r="1028" spans="1:18" hidden="1" x14ac:dyDescent="0.55000000000000004">
      <c r="A1028" s="99">
        <v>19</v>
      </c>
      <c r="B1028" s="100" t="s">
        <v>56</v>
      </c>
      <c r="C1028" s="100" t="s">
        <v>565</v>
      </c>
      <c r="D1028" s="100" t="s">
        <v>119</v>
      </c>
      <c r="E1028" s="100" t="s">
        <v>566</v>
      </c>
      <c r="F1028" s="100" t="s">
        <v>178</v>
      </c>
      <c r="G1028" s="100" t="s">
        <v>1385</v>
      </c>
      <c r="H1028" s="101">
        <v>2110</v>
      </c>
      <c r="I1028" s="99">
        <v>2</v>
      </c>
      <c r="J1028" s="102">
        <f>นครพนม!F125</f>
        <v>140619.81</v>
      </c>
      <c r="K1028" s="103">
        <f>นครพนม!AL125</f>
        <v>160355.19</v>
      </c>
      <c r="L1028" s="104">
        <f>นครพนม!AM125</f>
        <v>1962989.1400000001</v>
      </c>
      <c r="M1028" s="104">
        <f>นครพนม!AN125</f>
        <v>1857155.14</v>
      </c>
      <c r="N1028" s="100"/>
      <c r="O1028" s="100"/>
      <c r="P1028" s="100"/>
      <c r="Q1028" s="92">
        <f t="shared" si="36"/>
        <v>105834.00000000023</v>
      </c>
      <c r="R1028" s="93">
        <f t="shared" si="37"/>
        <v>930.32660663507113</v>
      </c>
    </row>
    <row r="1029" spans="1:18" s="111" customFormat="1" hidden="1" x14ac:dyDescent="0.55000000000000004">
      <c r="A1029" s="105">
        <v>8</v>
      </c>
      <c r="B1029" s="106" t="s">
        <v>56</v>
      </c>
      <c r="C1029" s="106"/>
      <c r="D1029" s="106"/>
      <c r="E1029" s="106" t="s">
        <v>75</v>
      </c>
      <c r="F1029" s="106"/>
      <c r="G1029" s="106" t="s">
        <v>568</v>
      </c>
      <c r="H1029" s="112">
        <f>SUM(H1010:H1028)</f>
        <v>45476</v>
      </c>
      <c r="I1029" s="105"/>
      <c r="J1029" s="108">
        <f>SUM(J1010:J1028)</f>
        <v>4937068.8500000006</v>
      </c>
      <c r="K1029" s="143">
        <f>SUM(K1010:K1028)</f>
        <v>5724094.2600000007</v>
      </c>
      <c r="L1029" s="108">
        <f>SUM(L1010:L1028)</f>
        <v>40688549.299999997</v>
      </c>
      <c r="M1029" s="108">
        <f>SUM(M1010:M1028)</f>
        <v>40303188.429999992</v>
      </c>
      <c r="N1029" s="106">
        <v>18</v>
      </c>
      <c r="O1029" s="106">
        <v>18</v>
      </c>
      <c r="P1029" s="106">
        <f>N1029-O1029</f>
        <v>0</v>
      </c>
      <c r="Q1029" s="109">
        <f t="shared" si="36"/>
        <v>385360.87000000477</v>
      </c>
      <c r="R1029" s="110">
        <f>L1029/H1029</f>
        <v>894.72577403465561</v>
      </c>
    </row>
    <row r="1030" spans="1:18" hidden="1" x14ac:dyDescent="0.55000000000000004">
      <c r="A1030" s="99">
        <v>1</v>
      </c>
      <c r="B1030" s="100" t="s">
        <v>56</v>
      </c>
      <c r="C1030" s="100" t="s">
        <v>569</v>
      </c>
      <c r="D1030" s="100" t="s">
        <v>125</v>
      </c>
      <c r="E1030" s="100" t="s">
        <v>570</v>
      </c>
      <c r="F1030" s="100" t="s">
        <v>208</v>
      </c>
      <c r="G1030" s="100" t="s">
        <v>571</v>
      </c>
      <c r="H1030" s="101"/>
      <c r="I1030" s="99"/>
      <c r="J1030" s="102"/>
      <c r="K1030" s="103"/>
      <c r="L1030" s="104"/>
      <c r="M1030" s="104"/>
      <c r="N1030" s="100"/>
      <c r="O1030" s="100"/>
      <c r="P1030" s="100"/>
    </row>
    <row r="1031" spans="1:18" hidden="1" x14ac:dyDescent="0.55000000000000004">
      <c r="A1031" s="99">
        <v>2</v>
      </c>
      <c r="B1031" s="100" t="s">
        <v>56</v>
      </c>
      <c r="C1031" s="100" t="s">
        <v>569</v>
      </c>
      <c r="D1031" s="100" t="s">
        <v>125</v>
      </c>
      <c r="E1031" s="100" t="s">
        <v>570</v>
      </c>
      <c r="F1031" s="100" t="s">
        <v>178</v>
      </c>
      <c r="G1031" s="100" t="s">
        <v>1386</v>
      </c>
      <c r="H1031" s="101">
        <v>3653</v>
      </c>
      <c r="I1031" s="99">
        <v>3</v>
      </c>
      <c r="J1031" s="102">
        <f>นครพนม!F126</f>
        <v>306486.83</v>
      </c>
      <c r="K1031" s="103">
        <f>นครพนม!AL126</f>
        <v>558494.03</v>
      </c>
      <c r="L1031" s="104">
        <f>นครพนม!AM126</f>
        <v>2963493.23</v>
      </c>
      <c r="M1031" s="104">
        <f>นครพนม!AN126</f>
        <v>3080354.97</v>
      </c>
      <c r="N1031" s="100"/>
      <c r="O1031" s="100"/>
      <c r="P1031" s="100"/>
      <c r="Q1031" s="92">
        <f t="shared" ref="Q1031:Q1068" si="38">L1031-M1031</f>
        <v>-116861.74000000022</v>
      </c>
      <c r="R1031" s="93">
        <f t="shared" ref="R1031:R1069" si="39">L1031/H1031</f>
        <v>811.24917328223376</v>
      </c>
    </row>
    <row r="1032" spans="1:18" hidden="1" x14ac:dyDescent="0.55000000000000004">
      <c r="A1032" s="99">
        <v>3</v>
      </c>
      <c r="B1032" s="100" t="s">
        <v>56</v>
      </c>
      <c r="C1032" s="100" t="s">
        <v>569</v>
      </c>
      <c r="D1032" s="100" t="s">
        <v>125</v>
      </c>
      <c r="E1032" s="100" t="s">
        <v>570</v>
      </c>
      <c r="F1032" s="100" t="s">
        <v>178</v>
      </c>
      <c r="G1032" s="100" t="s">
        <v>1387</v>
      </c>
      <c r="H1032" s="101">
        <v>1433</v>
      </c>
      <c r="I1032" s="99">
        <v>1</v>
      </c>
      <c r="J1032" s="102">
        <f>นครพนม!F127</f>
        <v>265573.75</v>
      </c>
      <c r="K1032" s="103">
        <f>นครพนม!AL127</f>
        <v>313356.05</v>
      </c>
      <c r="L1032" s="104">
        <f>นครพนม!AM127</f>
        <v>1675838.6</v>
      </c>
      <c r="M1032" s="104">
        <f>นครพนม!AN127</f>
        <v>1548680.08</v>
      </c>
      <c r="N1032" s="100"/>
      <c r="O1032" s="100"/>
      <c r="P1032" s="100"/>
      <c r="Q1032" s="92">
        <f t="shared" si="38"/>
        <v>127158.52000000002</v>
      </c>
      <c r="R1032" s="93">
        <f t="shared" si="39"/>
        <v>1169.4616887648292</v>
      </c>
    </row>
    <row r="1033" spans="1:18" hidden="1" x14ac:dyDescent="0.55000000000000004">
      <c r="A1033" s="99">
        <v>4</v>
      </c>
      <c r="B1033" s="100" t="s">
        <v>56</v>
      </c>
      <c r="C1033" s="100" t="s">
        <v>569</v>
      </c>
      <c r="D1033" s="100" t="s">
        <v>125</v>
      </c>
      <c r="E1033" s="100" t="s">
        <v>570</v>
      </c>
      <c r="F1033" s="100" t="s">
        <v>178</v>
      </c>
      <c r="G1033" s="100" t="s">
        <v>1388</v>
      </c>
      <c r="H1033" s="101">
        <v>2145</v>
      </c>
      <c r="I1033" s="99">
        <v>2</v>
      </c>
      <c r="J1033" s="102">
        <f>นครพนม!F128</f>
        <v>410991.55</v>
      </c>
      <c r="K1033" s="103">
        <f>นครพนม!AL128</f>
        <v>712316.37</v>
      </c>
      <c r="L1033" s="104">
        <f>นครพนม!AM128</f>
        <v>2668160.61</v>
      </c>
      <c r="M1033" s="104">
        <f>นครพนม!AN128</f>
        <v>2502997.65</v>
      </c>
      <c r="N1033" s="100"/>
      <c r="O1033" s="100"/>
      <c r="P1033" s="100"/>
      <c r="Q1033" s="92">
        <f t="shared" si="38"/>
        <v>165162.95999999996</v>
      </c>
      <c r="R1033" s="93">
        <f t="shared" si="39"/>
        <v>1243.8977202797203</v>
      </c>
    </row>
    <row r="1034" spans="1:18" hidden="1" x14ac:dyDescent="0.55000000000000004">
      <c r="A1034" s="99">
        <v>5</v>
      </c>
      <c r="B1034" s="100" t="s">
        <v>56</v>
      </c>
      <c r="C1034" s="100" t="s">
        <v>569</v>
      </c>
      <c r="D1034" s="100" t="s">
        <v>125</v>
      </c>
      <c r="E1034" s="100" t="s">
        <v>570</v>
      </c>
      <c r="F1034" s="100" t="s">
        <v>178</v>
      </c>
      <c r="G1034" s="100" t="s">
        <v>1389</v>
      </c>
      <c r="H1034" s="101">
        <v>2238</v>
      </c>
      <c r="I1034" s="99">
        <v>2</v>
      </c>
      <c r="J1034" s="102">
        <f>นครพนม!F129</f>
        <v>278246.15000000002</v>
      </c>
      <c r="K1034" s="103">
        <f>นครพนม!AL129</f>
        <v>319607.49</v>
      </c>
      <c r="L1034" s="104">
        <f>นครพนม!AM129</f>
        <v>2259473.2800000003</v>
      </c>
      <c r="M1034" s="104">
        <f>นครพนม!AN129</f>
        <v>2521563.94</v>
      </c>
      <c r="N1034" s="100"/>
      <c r="O1034" s="100"/>
      <c r="P1034" s="100"/>
      <c r="Q1034" s="92">
        <f t="shared" si="38"/>
        <v>-262090.65999999968</v>
      </c>
      <c r="R1034" s="93">
        <f t="shared" si="39"/>
        <v>1009.594852546917</v>
      </c>
    </row>
    <row r="1035" spans="1:18" hidden="1" x14ac:dyDescent="0.55000000000000004">
      <c r="A1035" s="99">
        <v>6</v>
      </c>
      <c r="B1035" s="100" t="s">
        <v>56</v>
      </c>
      <c r="C1035" s="100" t="s">
        <v>569</v>
      </c>
      <c r="D1035" s="100" t="s">
        <v>125</v>
      </c>
      <c r="E1035" s="100" t="s">
        <v>570</v>
      </c>
      <c r="F1035" s="100" t="s">
        <v>178</v>
      </c>
      <c r="G1035" s="100" t="s">
        <v>1390</v>
      </c>
      <c r="H1035" s="101">
        <v>2480</v>
      </c>
      <c r="I1035" s="99">
        <v>2</v>
      </c>
      <c r="J1035" s="102">
        <f>นครพนม!F130</f>
        <v>303566.07</v>
      </c>
      <c r="K1035" s="103">
        <f>นครพนม!AL130</f>
        <v>337105.23</v>
      </c>
      <c r="L1035" s="104">
        <f>นครพนม!AM130</f>
        <v>2044109.62</v>
      </c>
      <c r="M1035" s="104">
        <f>นครพนม!AN130</f>
        <v>2238527.37</v>
      </c>
      <c r="N1035" s="100"/>
      <c r="O1035" s="100"/>
      <c r="P1035" s="100"/>
      <c r="Q1035" s="92">
        <f t="shared" si="38"/>
        <v>-194417.75</v>
      </c>
      <c r="R1035" s="93">
        <f t="shared" si="39"/>
        <v>824.23775000000001</v>
      </c>
    </row>
    <row r="1036" spans="1:18" hidden="1" x14ac:dyDescent="0.55000000000000004">
      <c r="A1036" s="99">
        <v>7</v>
      </c>
      <c r="B1036" s="100" t="s">
        <v>56</v>
      </c>
      <c r="C1036" s="100" t="s">
        <v>569</v>
      </c>
      <c r="D1036" s="100" t="s">
        <v>125</v>
      </c>
      <c r="E1036" s="100" t="s">
        <v>570</v>
      </c>
      <c r="F1036" s="100" t="s">
        <v>178</v>
      </c>
      <c r="G1036" s="100" t="s">
        <v>1391</v>
      </c>
      <c r="H1036" s="101">
        <v>3442</v>
      </c>
      <c r="I1036" s="99">
        <v>3</v>
      </c>
      <c r="J1036" s="102">
        <f>นครพนม!F131</f>
        <v>374588.12</v>
      </c>
      <c r="K1036" s="103">
        <f>นครพนม!AL131</f>
        <v>390632.95</v>
      </c>
      <c r="L1036" s="104">
        <f>นครพนม!AM131</f>
        <v>2567323.02</v>
      </c>
      <c r="M1036" s="104">
        <f>นครพนม!AN131</f>
        <v>2570714.0699999998</v>
      </c>
      <c r="N1036" s="100"/>
      <c r="O1036" s="100"/>
      <c r="P1036" s="100"/>
      <c r="Q1036" s="92">
        <f t="shared" si="38"/>
        <v>-3391.0499999998137</v>
      </c>
      <c r="R1036" s="93">
        <f t="shared" si="39"/>
        <v>745.88117954677512</v>
      </c>
    </row>
    <row r="1037" spans="1:18" hidden="1" x14ac:dyDescent="0.55000000000000004">
      <c r="A1037" s="99">
        <v>8</v>
      </c>
      <c r="B1037" s="100" t="s">
        <v>56</v>
      </c>
      <c r="C1037" s="100" t="s">
        <v>569</v>
      </c>
      <c r="D1037" s="100" t="s">
        <v>125</v>
      </c>
      <c r="E1037" s="100" t="s">
        <v>570</v>
      </c>
      <c r="F1037" s="100" t="s">
        <v>178</v>
      </c>
      <c r="G1037" s="100" t="s">
        <v>1392</v>
      </c>
      <c r="H1037" s="101">
        <v>3463</v>
      </c>
      <c r="I1037" s="99">
        <v>3</v>
      </c>
      <c r="J1037" s="102">
        <f>นครพนม!F132</f>
        <v>491236.56</v>
      </c>
      <c r="K1037" s="103">
        <f>นครพนม!AL132</f>
        <v>494829.12</v>
      </c>
      <c r="L1037" s="104">
        <f>นครพนม!AM132</f>
        <v>2448119.81</v>
      </c>
      <c r="M1037" s="104">
        <f>นครพนม!AN132</f>
        <v>2720083.6100000003</v>
      </c>
      <c r="N1037" s="100"/>
      <c r="O1037" s="100"/>
      <c r="P1037" s="100"/>
      <c r="Q1037" s="92">
        <f t="shared" si="38"/>
        <v>-271963.80000000028</v>
      </c>
      <c r="R1037" s="93">
        <f t="shared" si="39"/>
        <v>706.93612763499857</v>
      </c>
    </row>
    <row r="1038" spans="1:18" hidden="1" x14ac:dyDescent="0.55000000000000004">
      <c r="A1038" s="99">
        <v>9</v>
      </c>
      <c r="B1038" s="100" t="s">
        <v>56</v>
      </c>
      <c r="C1038" s="100" t="s">
        <v>569</v>
      </c>
      <c r="D1038" s="100" t="s">
        <v>125</v>
      </c>
      <c r="E1038" s="100" t="s">
        <v>570</v>
      </c>
      <c r="F1038" s="100" t="s">
        <v>178</v>
      </c>
      <c r="G1038" s="100" t="s">
        <v>1393</v>
      </c>
      <c r="H1038" s="101">
        <v>3634</v>
      </c>
      <c r="I1038" s="99">
        <v>3</v>
      </c>
      <c r="J1038" s="102">
        <f>นครพนม!F133</f>
        <v>348175.25</v>
      </c>
      <c r="K1038" s="103">
        <f>นครพนม!AL133</f>
        <v>480905.44000000006</v>
      </c>
      <c r="L1038" s="104">
        <f>นครพนม!AM133</f>
        <v>2270569.7999999998</v>
      </c>
      <c r="M1038" s="104">
        <f>นครพนม!AN133</f>
        <v>2216632.94</v>
      </c>
      <c r="N1038" s="100"/>
      <c r="O1038" s="100"/>
      <c r="P1038" s="100"/>
      <c r="Q1038" s="92">
        <f t="shared" si="38"/>
        <v>53936.85999999987</v>
      </c>
      <c r="R1038" s="93">
        <f t="shared" si="39"/>
        <v>624.81282333516776</v>
      </c>
    </row>
    <row r="1039" spans="1:18" hidden="1" x14ac:dyDescent="0.55000000000000004">
      <c r="A1039" s="99">
        <v>10</v>
      </c>
      <c r="B1039" s="100" t="s">
        <v>56</v>
      </c>
      <c r="C1039" s="100" t="s">
        <v>569</v>
      </c>
      <c r="D1039" s="100" t="s">
        <v>125</v>
      </c>
      <c r="E1039" s="100" t="s">
        <v>570</v>
      </c>
      <c r="F1039" s="100" t="s">
        <v>178</v>
      </c>
      <c r="G1039" s="100" t="s">
        <v>1394</v>
      </c>
      <c r="H1039" s="101">
        <v>4283</v>
      </c>
      <c r="I1039" s="99">
        <v>3</v>
      </c>
      <c r="J1039" s="102">
        <f>นครพนม!F134</f>
        <v>292996.88</v>
      </c>
      <c r="K1039" s="103">
        <f>นครพนม!AL134</f>
        <v>441342.04000000004</v>
      </c>
      <c r="L1039" s="104">
        <f>นครพนม!AM134</f>
        <v>2514120.54</v>
      </c>
      <c r="M1039" s="104">
        <f>นครพนม!AN134</f>
        <v>2710812.6</v>
      </c>
      <c r="N1039" s="100"/>
      <c r="O1039" s="100"/>
      <c r="P1039" s="100"/>
      <c r="Q1039" s="92">
        <f t="shared" si="38"/>
        <v>-196692.06000000006</v>
      </c>
      <c r="R1039" s="93">
        <f t="shared" si="39"/>
        <v>586.99989259864583</v>
      </c>
    </row>
    <row r="1040" spans="1:18" s="111" customFormat="1" hidden="1" x14ac:dyDescent="0.55000000000000004">
      <c r="A1040" s="105">
        <v>9</v>
      </c>
      <c r="B1040" s="106" t="s">
        <v>56</v>
      </c>
      <c r="C1040" s="106"/>
      <c r="D1040" s="106"/>
      <c r="E1040" s="106" t="s">
        <v>75</v>
      </c>
      <c r="F1040" s="106"/>
      <c r="G1040" s="106" t="s">
        <v>572</v>
      </c>
      <c r="H1040" s="112">
        <f>SUM(H1030:H1039)</f>
        <v>26771</v>
      </c>
      <c r="I1040" s="105"/>
      <c r="J1040" s="108">
        <f>SUM(J1030:J1039)</f>
        <v>3071861.16</v>
      </c>
      <c r="K1040" s="108">
        <f>SUM(K1030:K1039)</f>
        <v>4048588.72</v>
      </c>
      <c r="L1040" s="108">
        <f>SUM(L1030:L1039)</f>
        <v>21411208.509999998</v>
      </c>
      <c r="M1040" s="108">
        <f>SUM(M1030:M1039)</f>
        <v>22110367.230000004</v>
      </c>
      <c r="N1040" s="106">
        <v>9</v>
      </c>
      <c r="O1040" s="106">
        <v>9</v>
      </c>
      <c r="P1040" s="106">
        <f>N1040-O1040</f>
        <v>0</v>
      </c>
      <c r="Q1040" s="109">
        <f t="shared" si="38"/>
        <v>-699158.72000000626</v>
      </c>
      <c r="R1040" s="110">
        <f>L1040/H1040</f>
        <v>799.79113630420966</v>
      </c>
    </row>
    <row r="1041" spans="1:18" hidden="1" x14ac:dyDescent="0.55000000000000004">
      <c r="A1041" s="99">
        <v>1</v>
      </c>
      <c r="B1041" s="100" t="s">
        <v>56</v>
      </c>
      <c r="C1041" s="100" t="s">
        <v>573</v>
      </c>
      <c r="D1041" s="100" t="s">
        <v>130</v>
      </c>
      <c r="E1041" s="100" t="s">
        <v>574</v>
      </c>
      <c r="F1041" s="100" t="s">
        <v>208</v>
      </c>
      <c r="G1041" s="100" t="s">
        <v>575</v>
      </c>
      <c r="H1041" s="101"/>
      <c r="I1041" s="99"/>
      <c r="J1041" s="102"/>
      <c r="K1041" s="103"/>
      <c r="L1041" s="104"/>
      <c r="M1041" s="104"/>
      <c r="N1041" s="100"/>
      <c r="O1041" s="100"/>
      <c r="P1041" s="100"/>
    </row>
    <row r="1042" spans="1:18" hidden="1" x14ac:dyDescent="0.55000000000000004">
      <c r="A1042" s="99">
        <v>2</v>
      </c>
      <c r="B1042" s="100" t="s">
        <v>56</v>
      </c>
      <c r="C1042" s="100" t="s">
        <v>573</v>
      </c>
      <c r="D1042" s="100" t="s">
        <v>130</v>
      </c>
      <c r="E1042" s="100" t="s">
        <v>574</v>
      </c>
      <c r="F1042" s="100" t="s">
        <v>178</v>
      </c>
      <c r="G1042" s="100" t="s">
        <v>1395</v>
      </c>
      <c r="H1042" s="101">
        <v>2029</v>
      </c>
      <c r="I1042" s="99">
        <v>2</v>
      </c>
      <c r="J1042" s="102">
        <f>นครพนม!F135</f>
        <v>398294.16</v>
      </c>
      <c r="K1042" s="103">
        <f>นครพนม!AL135</f>
        <v>765094.44</v>
      </c>
      <c r="L1042" s="104">
        <f>นครพนม!AM135</f>
        <v>2242318.59</v>
      </c>
      <c r="M1042" s="104">
        <f>นครพนม!AN135</f>
        <v>2373702.5699999998</v>
      </c>
      <c r="N1042" s="100"/>
      <c r="O1042" s="100"/>
      <c r="P1042" s="100"/>
      <c r="R1042" s="93">
        <f t="shared" si="39"/>
        <v>1105.1348398225725</v>
      </c>
    </row>
    <row r="1043" spans="1:18" hidden="1" x14ac:dyDescent="0.55000000000000004">
      <c r="A1043" s="99">
        <v>3</v>
      </c>
      <c r="B1043" s="100" t="s">
        <v>56</v>
      </c>
      <c r="C1043" s="100" t="s">
        <v>573</v>
      </c>
      <c r="D1043" s="100" t="s">
        <v>130</v>
      </c>
      <c r="E1043" s="100" t="s">
        <v>574</v>
      </c>
      <c r="F1043" s="100" t="s">
        <v>178</v>
      </c>
      <c r="G1043" s="100" t="s">
        <v>1396</v>
      </c>
      <c r="H1043" s="101">
        <v>3205</v>
      </c>
      <c r="I1043" s="99">
        <v>3</v>
      </c>
      <c r="J1043" s="102">
        <f>นครพนม!F136</f>
        <v>448657.2</v>
      </c>
      <c r="K1043" s="103">
        <f>นครพนม!AL136</f>
        <v>650874.31000000006</v>
      </c>
      <c r="L1043" s="104">
        <f>นครพนม!AM136</f>
        <v>2172594.1900000004</v>
      </c>
      <c r="M1043" s="104">
        <f>นครพนม!AN136</f>
        <v>2024018.0000000002</v>
      </c>
      <c r="N1043" s="100"/>
      <c r="O1043" s="100"/>
      <c r="P1043" s="100"/>
      <c r="Q1043" s="92">
        <f t="shared" si="38"/>
        <v>148576.19000000018</v>
      </c>
      <c r="R1043" s="93">
        <f t="shared" si="39"/>
        <v>677.87650234009368</v>
      </c>
    </row>
    <row r="1044" spans="1:18" hidden="1" x14ac:dyDescent="0.55000000000000004">
      <c r="A1044" s="99">
        <v>4</v>
      </c>
      <c r="B1044" s="100" t="s">
        <v>56</v>
      </c>
      <c r="C1044" s="100" t="s">
        <v>573</v>
      </c>
      <c r="D1044" s="100" t="s">
        <v>130</v>
      </c>
      <c r="E1044" s="100" t="s">
        <v>574</v>
      </c>
      <c r="F1044" s="100" t="s">
        <v>178</v>
      </c>
      <c r="G1044" s="100" t="s">
        <v>1397</v>
      </c>
      <c r="H1044" s="101">
        <v>1268</v>
      </c>
      <c r="I1044" s="99">
        <v>1</v>
      </c>
      <c r="J1044" s="102">
        <f>นครพนม!F137</f>
        <v>472817.22</v>
      </c>
      <c r="K1044" s="103">
        <f>นครพนม!AL137</f>
        <v>561648.54999999993</v>
      </c>
      <c r="L1044" s="104">
        <f>นครพนม!AM137</f>
        <v>894072.52999999991</v>
      </c>
      <c r="M1044" s="104">
        <f>นครพนม!AN137</f>
        <v>601966.05999999994</v>
      </c>
      <c r="N1044" s="100"/>
      <c r="O1044" s="100"/>
      <c r="P1044" s="100"/>
      <c r="Q1044" s="92">
        <f t="shared" si="38"/>
        <v>292106.46999999997</v>
      </c>
      <c r="R1044" s="93">
        <f t="shared" si="39"/>
        <v>705.1045189274447</v>
      </c>
    </row>
    <row r="1045" spans="1:18" hidden="1" x14ac:dyDescent="0.55000000000000004">
      <c r="A1045" s="99">
        <v>5</v>
      </c>
      <c r="B1045" s="100" t="s">
        <v>56</v>
      </c>
      <c r="C1045" s="100" t="s">
        <v>573</v>
      </c>
      <c r="D1045" s="100" t="s">
        <v>130</v>
      </c>
      <c r="E1045" s="100" t="s">
        <v>574</v>
      </c>
      <c r="F1045" s="100" t="s">
        <v>178</v>
      </c>
      <c r="G1045" s="100" t="s">
        <v>1398</v>
      </c>
      <c r="H1045" s="101">
        <v>2239</v>
      </c>
      <c r="I1045" s="99">
        <v>2</v>
      </c>
      <c r="J1045" s="102">
        <f>นครพนม!F138</f>
        <v>161096.63</v>
      </c>
      <c r="K1045" s="103">
        <f>นครพนม!AL138</f>
        <v>619654.17999999993</v>
      </c>
      <c r="L1045" s="104">
        <f>นครพนม!AM138</f>
        <v>890863.93</v>
      </c>
      <c r="M1045" s="104">
        <f>นครพนม!AN138</f>
        <v>1005652.86</v>
      </c>
      <c r="N1045" s="100"/>
      <c r="O1045" s="100"/>
      <c r="P1045" s="100"/>
      <c r="Q1045" s="92">
        <f t="shared" si="38"/>
        <v>-114788.92999999993</v>
      </c>
      <c r="R1045" s="93">
        <f t="shared" si="39"/>
        <v>397.88473872264404</v>
      </c>
    </row>
    <row r="1046" spans="1:18" hidden="1" x14ac:dyDescent="0.55000000000000004">
      <c r="A1046" s="99">
        <v>6</v>
      </c>
      <c r="B1046" s="100" t="s">
        <v>56</v>
      </c>
      <c r="C1046" s="100" t="s">
        <v>573</v>
      </c>
      <c r="D1046" s="100" t="s">
        <v>130</v>
      </c>
      <c r="E1046" s="100" t="s">
        <v>574</v>
      </c>
      <c r="F1046" s="100" t="s">
        <v>178</v>
      </c>
      <c r="G1046" s="100" t="s">
        <v>1399</v>
      </c>
      <c r="H1046" s="101">
        <v>4836</v>
      </c>
      <c r="I1046" s="99">
        <v>4</v>
      </c>
      <c r="J1046" s="102">
        <f>นครพนม!F139</f>
        <v>659983.53</v>
      </c>
      <c r="K1046" s="103">
        <f>นครพนม!AL139</f>
        <v>830395.09000000008</v>
      </c>
      <c r="L1046" s="104">
        <f>นครพนม!AM139</f>
        <v>2996736.08</v>
      </c>
      <c r="M1046" s="104">
        <f>นครพนม!AN139</f>
        <v>2919224.8</v>
      </c>
      <c r="N1046" s="100"/>
      <c r="O1046" s="100"/>
      <c r="P1046" s="100"/>
      <c r="Q1046" s="92">
        <f t="shared" si="38"/>
        <v>77511.280000000261</v>
      </c>
      <c r="R1046" s="93">
        <f t="shared" si="39"/>
        <v>619.67247311827964</v>
      </c>
    </row>
    <row r="1047" spans="1:18" hidden="1" x14ac:dyDescent="0.55000000000000004">
      <c r="A1047" s="99">
        <v>7</v>
      </c>
      <c r="B1047" s="100" t="s">
        <v>56</v>
      </c>
      <c r="C1047" s="100" t="s">
        <v>573</v>
      </c>
      <c r="D1047" s="100" t="s">
        <v>130</v>
      </c>
      <c r="E1047" s="100" t="s">
        <v>574</v>
      </c>
      <c r="F1047" s="100" t="s">
        <v>178</v>
      </c>
      <c r="G1047" s="100" t="s">
        <v>1400</v>
      </c>
      <c r="H1047" s="101">
        <v>4185</v>
      </c>
      <c r="I1047" s="99">
        <v>3</v>
      </c>
      <c r="J1047" s="102">
        <f>นครพนม!F140</f>
        <v>464315.89</v>
      </c>
      <c r="K1047" s="103">
        <f>นครพนม!AL140</f>
        <v>831986.69</v>
      </c>
      <c r="L1047" s="104">
        <f>นครพนม!AM140</f>
        <v>2137654.5499999998</v>
      </c>
      <c r="M1047" s="104">
        <f>นครพนม!AN140</f>
        <v>1787095.8699999999</v>
      </c>
      <c r="N1047" s="100"/>
      <c r="O1047" s="100"/>
      <c r="P1047" s="100"/>
      <c r="Q1047" s="92">
        <f t="shared" si="38"/>
        <v>350558.67999999993</v>
      </c>
      <c r="R1047" s="93">
        <f t="shared" si="39"/>
        <v>510.7896176821983</v>
      </c>
    </row>
    <row r="1048" spans="1:18" hidden="1" x14ac:dyDescent="0.55000000000000004">
      <c r="A1048" s="99">
        <v>8</v>
      </c>
      <c r="B1048" s="100" t="s">
        <v>56</v>
      </c>
      <c r="C1048" s="100" t="s">
        <v>573</v>
      </c>
      <c r="D1048" s="100" t="s">
        <v>130</v>
      </c>
      <c r="E1048" s="100" t="s">
        <v>574</v>
      </c>
      <c r="F1048" s="100" t="s">
        <v>178</v>
      </c>
      <c r="G1048" s="100" t="s">
        <v>1401</v>
      </c>
      <c r="H1048" s="101">
        <v>4152</v>
      </c>
      <c r="I1048" s="99">
        <v>3</v>
      </c>
      <c r="J1048" s="102">
        <f>นครพนม!F141</f>
        <v>633279.5</v>
      </c>
      <c r="K1048" s="103">
        <f>นครพนม!AL141</f>
        <v>1254311.52</v>
      </c>
      <c r="L1048" s="104">
        <f>นครพนม!AM141</f>
        <v>2824352.26</v>
      </c>
      <c r="M1048" s="104">
        <f>นครพนม!AN141</f>
        <v>2755692.0100000002</v>
      </c>
      <c r="N1048" s="100"/>
      <c r="O1048" s="100"/>
      <c r="P1048" s="100"/>
      <c r="Q1048" s="92">
        <f t="shared" si="38"/>
        <v>68660.249999999534</v>
      </c>
      <c r="R1048" s="93">
        <f t="shared" si="39"/>
        <v>680.23898362235059</v>
      </c>
    </row>
    <row r="1049" spans="1:18" hidden="1" x14ac:dyDescent="0.55000000000000004">
      <c r="A1049" s="99">
        <v>9</v>
      </c>
      <c r="B1049" s="100" t="s">
        <v>56</v>
      </c>
      <c r="C1049" s="100" t="s">
        <v>573</v>
      </c>
      <c r="D1049" s="100" t="s">
        <v>130</v>
      </c>
      <c r="E1049" s="100" t="s">
        <v>574</v>
      </c>
      <c r="F1049" s="100" t="s">
        <v>178</v>
      </c>
      <c r="G1049" s="100" t="s">
        <v>1402</v>
      </c>
      <c r="H1049" s="101">
        <v>2523</v>
      </c>
      <c r="I1049" s="99">
        <v>2</v>
      </c>
      <c r="J1049" s="102">
        <f>นครพนม!F142</f>
        <v>479019.08</v>
      </c>
      <c r="K1049" s="102">
        <f>นครพนม!AL142</f>
        <v>512696.2</v>
      </c>
      <c r="L1049" s="104">
        <f>นครพนม!AM142</f>
        <v>2987524.76</v>
      </c>
      <c r="M1049" s="104">
        <f>นครพนม!AN142</f>
        <v>3039432.75</v>
      </c>
      <c r="N1049" s="100"/>
      <c r="O1049" s="100"/>
      <c r="P1049" s="100"/>
      <c r="Q1049" s="92">
        <f t="shared" si="38"/>
        <v>-51907.990000000224</v>
      </c>
      <c r="R1049" s="93">
        <f t="shared" si="39"/>
        <v>1184.1160364645264</v>
      </c>
    </row>
    <row r="1050" spans="1:18" hidden="1" x14ac:dyDescent="0.55000000000000004">
      <c r="A1050" s="99">
        <v>10</v>
      </c>
      <c r="B1050" s="100" t="s">
        <v>56</v>
      </c>
      <c r="C1050" s="100" t="s">
        <v>573</v>
      </c>
      <c r="D1050" s="100" t="s">
        <v>130</v>
      </c>
      <c r="E1050" s="100" t="s">
        <v>574</v>
      </c>
      <c r="F1050" s="100" t="s">
        <v>178</v>
      </c>
      <c r="G1050" s="100" t="s">
        <v>1403</v>
      </c>
      <c r="H1050" s="101">
        <v>3309</v>
      </c>
      <c r="I1050" s="99">
        <v>3</v>
      </c>
      <c r="J1050" s="102">
        <f>นครพนม!F143</f>
        <v>518662.67</v>
      </c>
      <c r="K1050" s="102">
        <f>นครพนม!AL143</f>
        <v>580521.31999999995</v>
      </c>
      <c r="L1050" s="104">
        <f>นครพนม!AM143</f>
        <v>2251515.25</v>
      </c>
      <c r="M1050" s="104">
        <f>นครพนม!AN143</f>
        <v>2236018.23</v>
      </c>
      <c r="N1050" s="100"/>
      <c r="O1050" s="100"/>
      <c r="P1050" s="100"/>
      <c r="Q1050" s="92">
        <f t="shared" si="38"/>
        <v>15497.020000000019</v>
      </c>
      <c r="R1050" s="93">
        <f t="shared" si="39"/>
        <v>680.42165306739196</v>
      </c>
    </row>
    <row r="1051" spans="1:18" hidden="1" x14ac:dyDescent="0.55000000000000004">
      <c r="A1051" s="99">
        <v>11</v>
      </c>
      <c r="B1051" s="100" t="s">
        <v>56</v>
      </c>
      <c r="C1051" s="100" t="s">
        <v>573</v>
      </c>
      <c r="D1051" s="100" t="s">
        <v>130</v>
      </c>
      <c r="E1051" s="100" t="s">
        <v>574</v>
      </c>
      <c r="F1051" s="100" t="s">
        <v>178</v>
      </c>
      <c r="G1051" s="100" t="s">
        <v>1404</v>
      </c>
      <c r="H1051" s="101">
        <v>3484</v>
      </c>
      <c r="I1051" s="99">
        <v>3</v>
      </c>
      <c r="J1051" s="102">
        <f>นครพนม!F144</f>
        <v>442941.49</v>
      </c>
      <c r="K1051" s="103">
        <f>นครพนม!AL144</f>
        <v>447737</v>
      </c>
      <c r="L1051" s="104">
        <f>นครพนม!AM144</f>
        <v>1731919.63</v>
      </c>
      <c r="M1051" s="104">
        <f>นครพนม!AN144</f>
        <v>1958140.5699999998</v>
      </c>
      <c r="N1051" s="100"/>
      <c r="O1051" s="100"/>
      <c r="P1051" s="100"/>
      <c r="Q1051" s="92">
        <f t="shared" si="38"/>
        <v>-226220.93999999994</v>
      </c>
      <c r="R1051" s="93">
        <f t="shared" si="39"/>
        <v>497.10666762342134</v>
      </c>
    </row>
    <row r="1052" spans="1:18" hidden="1" x14ac:dyDescent="0.55000000000000004">
      <c r="A1052" s="99">
        <v>12</v>
      </c>
      <c r="B1052" s="100" t="s">
        <v>56</v>
      </c>
      <c r="C1052" s="100" t="s">
        <v>573</v>
      </c>
      <c r="D1052" s="100" t="s">
        <v>130</v>
      </c>
      <c r="E1052" s="100" t="s">
        <v>574</v>
      </c>
      <c r="F1052" s="100" t="s">
        <v>178</v>
      </c>
      <c r="G1052" s="100" t="s">
        <v>1405</v>
      </c>
      <c r="H1052" s="101">
        <v>3542</v>
      </c>
      <c r="I1052" s="99">
        <v>3</v>
      </c>
      <c r="J1052" s="102">
        <f>นครพนม!F145</f>
        <v>869759.51</v>
      </c>
      <c r="K1052" s="103">
        <f>นครพนม!AL145</f>
        <v>945822.93</v>
      </c>
      <c r="L1052" s="104">
        <f>นครพนม!AM145</f>
        <v>1536235.2799999998</v>
      </c>
      <c r="M1052" s="104">
        <f>นครพนม!AN145</f>
        <v>1049235.33</v>
      </c>
      <c r="N1052" s="100"/>
      <c r="O1052" s="100"/>
      <c r="P1052" s="100"/>
      <c r="Q1052" s="92">
        <f t="shared" si="38"/>
        <v>486999.94999999972</v>
      </c>
      <c r="R1052" s="93">
        <f t="shared" si="39"/>
        <v>433.71972896668541</v>
      </c>
    </row>
    <row r="1053" spans="1:18" s="111" customFormat="1" hidden="1" x14ac:dyDescent="0.55000000000000004">
      <c r="A1053" s="105">
        <v>10</v>
      </c>
      <c r="B1053" s="106" t="s">
        <v>56</v>
      </c>
      <c r="C1053" s="106"/>
      <c r="D1053" s="106"/>
      <c r="E1053" s="106" t="s">
        <v>75</v>
      </c>
      <c r="F1053" s="106"/>
      <c r="G1053" s="106" t="s">
        <v>576</v>
      </c>
      <c r="H1053" s="112">
        <f>SUM(H1041:H1052)</f>
        <v>34772</v>
      </c>
      <c r="I1053" s="105"/>
      <c r="J1053" s="108">
        <f>SUM(J1041:J1052)</f>
        <v>5548826.8800000008</v>
      </c>
      <c r="K1053" s="143">
        <f>SUM(K1041:K1052)</f>
        <v>8000742.2299999995</v>
      </c>
      <c r="L1053" s="108">
        <f>SUM(L1041:L1052)</f>
        <v>22665787.050000001</v>
      </c>
      <c r="M1053" s="108">
        <f>SUM(M1041:M1052)</f>
        <v>21750179.049999997</v>
      </c>
      <c r="N1053" s="106">
        <v>11</v>
      </c>
      <c r="O1053" s="106">
        <v>11</v>
      </c>
      <c r="P1053" s="106">
        <f>N1053-O1053</f>
        <v>0</v>
      </c>
      <c r="Q1053" s="109">
        <f t="shared" si="38"/>
        <v>915608.00000000373</v>
      </c>
      <c r="R1053" s="110">
        <f>L1053/H1053</f>
        <v>651.84018894512826</v>
      </c>
    </row>
    <row r="1054" spans="1:18" hidden="1" x14ac:dyDescent="0.55000000000000004">
      <c r="A1054" s="99">
        <v>1</v>
      </c>
      <c r="B1054" s="100" t="s">
        <v>56</v>
      </c>
      <c r="C1054" s="100" t="s">
        <v>577</v>
      </c>
      <c r="D1054" s="100" t="s">
        <v>98</v>
      </c>
      <c r="E1054" s="100" t="s">
        <v>578</v>
      </c>
      <c r="F1054" s="100" t="s">
        <v>208</v>
      </c>
      <c r="G1054" s="100" t="s">
        <v>579</v>
      </c>
      <c r="H1054" s="101"/>
      <c r="I1054" s="99"/>
      <c r="J1054" s="102"/>
      <c r="K1054" s="103"/>
      <c r="L1054" s="104"/>
      <c r="M1054" s="104"/>
      <c r="N1054" s="100"/>
      <c r="O1054" s="100"/>
      <c r="P1054" s="100"/>
    </row>
    <row r="1055" spans="1:18" hidden="1" x14ac:dyDescent="0.55000000000000004">
      <c r="A1055" s="99">
        <v>2</v>
      </c>
      <c r="B1055" s="100" t="s">
        <v>56</v>
      </c>
      <c r="C1055" s="100" t="s">
        <v>577</v>
      </c>
      <c r="D1055" s="100" t="s">
        <v>98</v>
      </c>
      <c r="E1055" s="100" t="s">
        <v>578</v>
      </c>
      <c r="F1055" s="100" t="s">
        <v>178</v>
      </c>
      <c r="G1055" s="100" t="s">
        <v>1406</v>
      </c>
      <c r="H1055" s="101">
        <v>2245</v>
      </c>
      <c r="I1055" s="99">
        <v>2</v>
      </c>
      <c r="J1055" s="102">
        <f>นครพนม!F146</f>
        <v>167248.21</v>
      </c>
      <c r="K1055" s="103">
        <f>นครพนม!AL146</f>
        <v>438690.73</v>
      </c>
      <c r="L1055" s="104">
        <f>นครพนม!AM146</f>
        <v>2165982.79</v>
      </c>
      <c r="M1055" s="104">
        <f>นครพนม!AN146</f>
        <v>2009395.45</v>
      </c>
      <c r="N1055" s="100"/>
      <c r="O1055" s="100"/>
      <c r="P1055" s="100"/>
      <c r="Q1055" s="92">
        <f t="shared" si="38"/>
        <v>156587.34000000008</v>
      </c>
      <c r="R1055" s="93">
        <f t="shared" si="39"/>
        <v>964.80302449888643</v>
      </c>
    </row>
    <row r="1056" spans="1:18" hidden="1" x14ac:dyDescent="0.55000000000000004">
      <c r="A1056" s="99">
        <v>3</v>
      </c>
      <c r="B1056" s="100" t="s">
        <v>56</v>
      </c>
      <c r="C1056" s="100" t="s">
        <v>577</v>
      </c>
      <c r="D1056" s="100" t="s">
        <v>98</v>
      </c>
      <c r="E1056" s="100" t="s">
        <v>578</v>
      </c>
      <c r="F1056" s="100" t="s">
        <v>178</v>
      </c>
      <c r="G1056" s="100" t="s">
        <v>1407</v>
      </c>
      <c r="H1056" s="101">
        <v>3530</v>
      </c>
      <c r="I1056" s="99">
        <v>3</v>
      </c>
      <c r="J1056" s="102">
        <f>นครพนม!F147</f>
        <v>333769.52</v>
      </c>
      <c r="K1056" s="103">
        <f>นครพนม!AL147</f>
        <v>443802.15</v>
      </c>
      <c r="L1056" s="104">
        <f>นครพนม!AM147</f>
        <v>3081371.1100000003</v>
      </c>
      <c r="M1056" s="104">
        <f>นครพนม!AN147</f>
        <v>2760519.2600000002</v>
      </c>
      <c r="N1056" s="100"/>
      <c r="O1056" s="100"/>
      <c r="P1056" s="100"/>
      <c r="Q1056" s="92">
        <f t="shared" si="38"/>
        <v>320851.85000000009</v>
      </c>
      <c r="R1056" s="93">
        <f t="shared" si="39"/>
        <v>872.90966288951847</v>
      </c>
    </row>
    <row r="1057" spans="1:18" hidden="1" x14ac:dyDescent="0.55000000000000004">
      <c r="A1057" s="99">
        <v>4</v>
      </c>
      <c r="B1057" s="100" t="s">
        <v>56</v>
      </c>
      <c r="C1057" s="100" t="s">
        <v>577</v>
      </c>
      <c r="D1057" s="100" t="s">
        <v>98</v>
      </c>
      <c r="E1057" s="100" t="s">
        <v>578</v>
      </c>
      <c r="F1057" s="100" t="s">
        <v>178</v>
      </c>
      <c r="G1057" s="100" t="s">
        <v>1408</v>
      </c>
      <c r="H1057" s="101">
        <v>4925</v>
      </c>
      <c r="I1057" s="99">
        <v>4</v>
      </c>
      <c r="J1057" s="102">
        <f>นครพนม!F148</f>
        <v>176119.37</v>
      </c>
      <c r="K1057" s="103">
        <f>นครพนม!AL148</f>
        <v>203772.68</v>
      </c>
      <c r="L1057" s="104">
        <f>นครพนม!AM148</f>
        <v>2512417.62</v>
      </c>
      <c r="M1057" s="104">
        <f>นครพนม!AN148</f>
        <v>2758036.2</v>
      </c>
      <c r="N1057" s="100"/>
      <c r="O1057" s="100"/>
      <c r="P1057" s="100"/>
      <c r="Q1057" s="92">
        <f t="shared" si="38"/>
        <v>-245618.58000000007</v>
      </c>
      <c r="R1057" s="93">
        <f t="shared" si="39"/>
        <v>510.1355573604061</v>
      </c>
    </row>
    <row r="1058" spans="1:18" hidden="1" x14ac:dyDescent="0.55000000000000004">
      <c r="A1058" s="99">
        <v>5</v>
      </c>
      <c r="B1058" s="100" t="s">
        <v>56</v>
      </c>
      <c r="C1058" s="100" t="s">
        <v>580</v>
      </c>
      <c r="D1058" s="100" t="s">
        <v>98</v>
      </c>
      <c r="E1058" s="100" t="s">
        <v>578</v>
      </c>
      <c r="F1058" s="100" t="s">
        <v>178</v>
      </c>
      <c r="G1058" s="100" t="s">
        <v>1409</v>
      </c>
      <c r="H1058" s="101">
        <v>2110</v>
      </c>
      <c r="I1058" s="99">
        <v>2</v>
      </c>
      <c r="J1058" s="102">
        <f>นครพนม!F149</f>
        <v>190885.56</v>
      </c>
      <c r="K1058" s="103">
        <f>นครพนม!AL149</f>
        <v>172381.12</v>
      </c>
      <c r="L1058" s="104">
        <f>นครพนม!AM149</f>
        <v>2275820.64</v>
      </c>
      <c r="M1058" s="104">
        <f>นครพนม!AN149</f>
        <v>2796555.82</v>
      </c>
      <c r="N1058" s="100"/>
      <c r="O1058" s="100"/>
      <c r="P1058" s="100"/>
      <c r="Q1058" s="92">
        <f t="shared" si="38"/>
        <v>-520735.1799999997</v>
      </c>
      <c r="R1058" s="93">
        <f t="shared" si="39"/>
        <v>1078.5879810426541</v>
      </c>
    </row>
    <row r="1059" spans="1:18" hidden="1" x14ac:dyDescent="0.55000000000000004">
      <c r="A1059" s="99">
        <v>6</v>
      </c>
      <c r="B1059" s="100" t="s">
        <v>56</v>
      </c>
      <c r="C1059" s="100" t="s">
        <v>581</v>
      </c>
      <c r="D1059" s="100" t="s">
        <v>98</v>
      </c>
      <c r="E1059" s="100" t="s">
        <v>578</v>
      </c>
      <c r="F1059" s="100" t="s">
        <v>178</v>
      </c>
      <c r="G1059" s="100" t="s">
        <v>1410</v>
      </c>
      <c r="H1059" s="101">
        <v>2011</v>
      </c>
      <c r="I1059" s="99">
        <v>2</v>
      </c>
      <c r="J1059" s="102">
        <f>นครพนม!F150</f>
        <v>165767.78</v>
      </c>
      <c r="K1059" s="103">
        <f>นครพนม!AL150</f>
        <v>209991.01</v>
      </c>
      <c r="L1059" s="104">
        <f>นครพนม!AM150</f>
        <v>1592660.5899999999</v>
      </c>
      <c r="M1059" s="104">
        <f>นครพนม!AN150</f>
        <v>1691549.91</v>
      </c>
      <c r="N1059" s="100"/>
      <c r="O1059" s="100"/>
      <c r="P1059" s="100"/>
      <c r="Q1059" s="92">
        <f>L1059-M1059</f>
        <v>-98889.320000000065</v>
      </c>
      <c r="R1059" s="93">
        <f>L1059/H1059</f>
        <v>791.97443560417696</v>
      </c>
    </row>
    <row r="1060" spans="1:18" s="111" customFormat="1" hidden="1" x14ac:dyDescent="0.55000000000000004">
      <c r="A1060" s="105">
        <v>11</v>
      </c>
      <c r="B1060" s="106" t="s">
        <v>56</v>
      </c>
      <c r="C1060" s="106"/>
      <c r="D1060" s="106"/>
      <c r="E1060" s="106" t="s">
        <v>75</v>
      </c>
      <c r="F1060" s="106"/>
      <c r="G1060" s="106" t="s">
        <v>582</v>
      </c>
      <c r="H1060" s="112">
        <f>SUM(H1055:H1059)</f>
        <v>14821</v>
      </c>
      <c r="I1060" s="105"/>
      <c r="J1060" s="108">
        <f>SUM(J1054:J1059)</f>
        <v>1033790.44</v>
      </c>
      <c r="K1060" s="143">
        <f>SUM(K1054:K1059)</f>
        <v>1468637.6900000002</v>
      </c>
      <c r="L1060" s="108">
        <f>SUM(L1055:L1059)</f>
        <v>11628252.75</v>
      </c>
      <c r="M1060" s="108">
        <f>SUM(M1055:M1059)</f>
        <v>12016056.640000001</v>
      </c>
      <c r="N1060" s="106">
        <v>5</v>
      </c>
      <c r="O1060" s="106">
        <v>5</v>
      </c>
      <c r="P1060" s="106">
        <f>N1060-O1060</f>
        <v>0</v>
      </c>
      <c r="Q1060" s="109">
        <f t="shared" si="38"/>
        <v>-387803.8900000006</v>
      </c>
      <c r="R1060" s="110">
        <f>L1060/H1060</f>
        <v>784.57949868429932</v>
      </c>
    </row>
    <row r="1061" spans="1:18" hidden="1" x14ac:dyDescent="0.55000000000000004">
      <c r="A1061" s="99">
        <v>1</v>
      </c>
      <c r="B1061" s="100" t="s">
        <v>56</v>
      </c>
      <c r="C1061" s="100" t="s">
        <v>561</v>
      </c>
      <c r="D1061" s="100" t="s">
        <v>112</v>
      </c>
      <c r="E1061" s="100" t="s">
        <v>583</v>
      </c>
      <c r="F1061" s="100" t="s">
        <v>208</v>
      </c>
      <c r="G1061" s="100" t="s">
        <v>584</v>
      </c>
      <c r="H1061" s="101"/>
      <c r="I1061" s="99"/>
      <c r="J1061" s="102"/>
      <c r="K1061" s="103"/>
      <c r="L1061" s="104"/>
      <c r="M1061" s="104"/>
      <c r="N1061" s="100"/>
      <c r="O1061" s="100"/>
      <c r="P1061" s="100"/>
    </row>
    <row r="1062" spans="1:18" hidden="1" x14ac:dyDescent="0.55000000000000004">
      <c r="A1062" s="99">
        <v>2</v>
      </c>
      <c r="B1062" s="100" t="s">
        <v>56</v>
      </c>
      <c r="C1062" s="100" t="s">
        <v>561</v>
      </c>
      <c r="D1062" s="100" t="s">
        <v>112</v>
      </c>
      <c r="E1062" s="100" t="s">
        <v>583</v>
      </c>
      <c r="F1062" s="100" t="s">
        <v>178</v>
      </c>
      <c r="G1062" s="100" t="s">
        <v>1411</v>
      </c>
      <c r="H1062" s="101">
        <v>2552</v>
      </c>
      <c r="I1062" s="99">
        <v>2</v>
      </c>
      <c r="J1062" s="102">
        <f>นครพนม!F151</f>
        <v>311372.90000000002</v>
      </c>
      <c r="K1062" s="103">
        <f>นครพนม!AL151</f>
        <v>350652.46</v>
      </c>
      <c r="L1062" s="104">
        <f>นครพนม!AM151</f>
        <v>2267345.48</v>
      </c>
      <c r="M1062" s="104">
        <f>นครพนม!AN151</f>
        <v>2260095.13</v>
      </c>
      <c r="N1062" s="100"/>
      <c r="O1062" s="100"/>
      <c r="P1062" s="100"/>
      <c r="Q1062" s="92">
        <f t="shared" si="38"/>
        <v>7250.3500000000931</v>
      </c>
      <c r="R1062" s="93">
        <f t="shared" si="39"/>
        <v>888.45826018808782</v>
      </c>
    </row>
    <row r="1063" spans="1:18" hidden="1" x14ac:dyDescent="0.55000000000000004">
      <c r="A1063" s="99">
        <v>3</v>
      </c>
      <c r="B1063" s="100" t="s">
        <v>56</v>
      </c>
      <c r="C1063" s="100" t="s">
        <v>561</v>
      </c>
      <c r="D1063" s="100" t="s">
        <v>112</v>
      </c>
      <c r="E1063" s="100" t="s">
        <v>583</v>
      </c>
      <c r="F1063" s="100" t="s">
        <v>178</v>
      </c>
      <c r="G1063" s="100" t="s">
        <v>1412</v>
      </c>
      <c r="H1063" s="101">
        <v>996</v>
      </c>
      <c r="I1063" s="99">
        <v>1</v>
      </c>
      <c r="J1063" s="102">
        <f>นครพนม!F152</f>
        <v>209497.22</v>
      </c>
      <c r="K1063" s="103">
        <f>นครพนม!AL152</f>
        <v>322170.06</v>
      </c>
      <c r="L1063" s="104">
        <f>นครพนม!AM152</f>
        <v>1726482.43</v>
      </c>
      <c r="M1063" s="104">
        <f>นครพนม!AN152</f>
        <v>1851198.6400000001</v>
      </c>
      <c r="N1063" s="100"/>
      <c r="O1063" s="100"/>
      <c r="P1063" s="100"/>
      <c r="Q1063" s="92">
        <f t="shared" si="38"/>
        <v>-124716.2100000002</v>
      </c>
      <c r="R1063" s="93">
        <f t="shared" si="39"/>
        <v>1733.41609437751</v>
      </c>
    </row>
    <row r="1064" spans="1:18" hidden="1" x14ac:dyDescent="0.55000000000000004">
      <c r="A1064" s="99">
        <v>4</v>
      </c>
      <c r="B1064" s="100" t="s">
        <v>56</v>
      </c>
      <c r="C1064" s="100" t="s">
        <v>561</v>
      </c>
      <c r="D1064" s="100" t="s">
        <v>112</v>
      </c>
      <c r="E1064" s="100" t="s">
        <v>583</v>
      </c>
      <c r="F1064" s="100" t="s">
        <v>178</v>
      </c>
      <c r="G1064" s="100" t="s">
        <v>1413</v>
      </c>
      <c r="H1064" s="101">
        <v>3861</v>
      </c>
      <c r="I1064" s="99">
        <v>3</v>
      </c>
      <c r="J1064" s="102">
        <f>นครพนม!F153</f>
        <v>685992.94</v>
      </c>
      <c r="K1064" s="103">
        <f>นครพนม!AL153</f>
        <v>699209.16999999993</v>
      </c>
      <c r="L1064" s="104">
        <f>นครพนม!AM153</f>
        <v>3039560.5</v>
      </c>
      <c r="M1064" s="104">
        <f>นครพนม!AN153</f>
        <v>2671369.12</v>
      </c>
      <c r="N1064" s="100"/>
      <c r="O1064" s="100"/>
      <c r="P1064" s="100"/>
      <c r="Q1064" s="92">
        <f t="shared" si="38"/>
        <v>368191.37999999989</v>
      </c>
      <c r="R1064" s="93">
        <f t="shared" si="39"/>
        <v>787.2469567469567</v>
      </c>
    </row>
    <row r="1065" spans="1:18" hidden="1" x14ac:dyDescent="0.55000000000000004">
      <c r="A1065" s="99">
        <v>5</v>
      </c>
      <c r="B1065" s="100" t="s">
        <v>56</v>
      </c>
      <c r="C1065" s="100" t="s">
        <v>561</v>
      </c>
      <c r="D1065" s="100" t="s">
        <v>112</v>
      </c>
      <c r="E1065" s="100" t="s">
        <v>583</v>
      </c>
      <c r="F1065" s="100" t="s">
        <v>178</v>
      </c>
      <c r="G1065" s="100" t="s">
        <v>1414</v>
      </c>
      <c r="H1065" s="101">
        <v>1812</v>
      </c>
      <c r="I1065" s="99">
        <v>2</v>
      </c>
      <c r="J1065" s="102">
        <f>นครพนม!F154</f>
        <v>89967.69</v>
      </c>
      <c r="K1065" s="103">
        <f>นครพนม!AL154</f>
        <v>-36868.69</v>
      </c>
      <c r="L1065" s="104">
        <f>นครพนม!AM154</f>
        <v>1976493.7</v>
      </c>
      <c r="M1065" s="104">
        <f>นครพนม!AN154</f>
        <v>2395761.71</v>
      </c>
      <c r="N1065" s="100"/>
      <c r="O1065" s="100"/>
      <c r="P1065" s="100"/>
      <c r="Q1065" s="92">
        <f t="shared" si="38"/>
        <v>-419268.01</v>
      </c>
      <c r="R1065" s="93">
        <f t="shared" si="39"/>
        <v>1090.780187637969</v>
      </c>
    </row>
    <row r="1066" spans="1:18" s="111" customFormat="1" hidden="1" x14ac:dyDescent="0.55000000000000004">
      <c r="A1066" s="105">
        <v>12</v>
      </c>
      <c r="B1066" s="106" t="s">
        <v>56</v>
      </c>
      <c r="C1066" s="106"/>
      <c r="D1066" s="106"/>
      <c r="E1066" s="106" t="s">
        <v>75</v>
      </c>
      <c r="F1066" s="106"/>
      <c r="G1066" s="106" t="s">
        <v>585</v>
      </c>
      <c r="H1066" s="112">
        <f>SUM(H1062:H1065)</f>
        <v>9221</v>
      </c>
      <c r="I1066" s="105"/>
      <c r="J1066" s="108">
        <f>SUM(J1061:J1065)</f>
        <v>1296830.75</v>
      </c>
      <c r="K1066" s="143">
        <f>SUM(K1061:K1065)</f>
        <v>1335163</v>
      </c>
      <c r="L1066" s="108">
        <f>SUM(L1061:L1065)</f>
        <v>9009882.1099999994</v>
      </c>
      <c r="M1066" s="108">
        <f>SUM(M1061:M1065)</f>
        <v>9178424.6000000015</v>
      </c>
      <c r="N1066" s="106">
        <v>4</v>
      </c>
      <c r="O1066" s="106">
        <v>4</v>
      </c>
      <c r="P1066" s="106">
        <f>N1066-O1066</f>
        <v>0</v>
      </c>
      <c r="Q1066" s="109">
        <f t="shared" si="38"/>
        <v>-168542.49000000209</v>
      </c>
      <c r="R1066" s="110">
        <f t="shared" si="39"/>
        <v>977.10466435310695</v>
      </c>
    </row>
    <row r="1067" spans="1:18" s="111" customFormat="1" hidden="1" x14ac:dyDescent="0.55000000000000004">
      <c r="A1067" s="178"/>
      <c r="B1067" s="179" t="s">
        <v>56</v>
      </c>
      <c r="C1067" s="179" t="s">
        <v>56</v>
      </c>
      <c r="D1067" s="179" t="s">
        <v>56</v>
      </c>
      <c r="E1067" s="179" t="s">
        <v>56</v>
      </c>
      <c r="F1067" s="179"/>
      <c r="G1067" s="179" t="s">
        <v>586</v>
      </c>
      <c r="H1067" s="180">
        <f>H918+H929+H948+H959+H976+H988+H1009+H1029+H1040+H1053+H1060+H1066</f>
        <v>429728</v>
      </c>
      <c r="I1067" s="178"/>
      <c r="J1067" s="181">
        <f t="shared" ref="J1067:O1067" si="40">J918+J929+J948+J959+J976+J988+J1009+J1029+J1040+J1053+J1060+J1066</f>
        <v>53392243.730000012</v>
      </c>
      <c r="K1067" s="182">
        <f t="shared" si="40"/>
        <v>62442528.36999999</v>
      </c>
      <c r="L1067" s="181">
        <f t="shared" si="40"/>
        <v>337214218.82000005</v>
      </c>
      <c r="M1067" s="181">
        <f t="shared" si="40"/>
        <v>342274110.35000008</v>
      </c>
      <c r="N1067" s="179">
        <f t="shared" si="40"/>
        <v>151</v>
      </c>
      <c r="O1067" s="179">
        <f t="shared" si="40"/>
        <v>149</v>
      </c>
      <c r="P1067" s="179">
        <f>N1067-O1067</f>
        <v>2</v>
      </c>
      <c r="Q1067" s="109">
        <f t="shared" si="38"/>
        <v>-5059891.530000031</v>
      </c>
      <c r="R1067" s="110">
        <f t="shared" si="39"/>
        <v>784.71549170638184</v>
      </c>
    </row>
    <row r="1068" spans="1:18" hidden="1" x14ac:dyDescent="0.55000000000000004">
      <c r="A1068" s="199"/>
      <c r="B1068" s="200"/>
      <c r="C1068" s="200"/>
      <c r="D1068" s="200"/>
      <c r="E1068" s="405" t="s">
        <v>587</v>
      </c>
      <c r="F1068" s="406"/>
      <c r="G1068" s="407"/>
      <c r="H1068" s="201"/>
      <c r="I1068" s="199"/>
      <c r="J1068" s="202">
        <f>J1067/O1067</f>
        <v>358337.20624161081</v>
      </c>
      <c r="K1068" s="203">
        <f>K1067/O1067</f>
        <v>419077.37161073816</v>
      </c>
      <c r="L1068" s="202">
        <f>L1067/O1067</f>
        <v>2263182.6766442955</v>
      </c>
      <c r="M1068" s="202">
        <f>M1067/O1067</f>
        <v>2297141.6802013428</v>
      </c>
      <c r="N1068" s="204"/>
      <c r="O1068" s="204"/>
      <c r="P1068" s="200"/>
      <c r="Q1068" s="92">
        <f t="shared" si="38"/>
        <v>-33959.003557047341</v>
      </c>
      <c r="R1068" s="110"/>
    </row>
    <row r="1069" spans="1:18" s="111" customFormat="1" hidden="1" x14ac:dyDescent="0.55000000000000004">
      <c r="A1069" s="204"/>
      <c r="B1069" s="204"/>
      <c r="C1069" s="204"/>
      <c r="D1069" s="204"/>
      <c r="E1069" s="380" t="s">
        <v>592</v>
      </c>
      <c r="F1069" s="381"/>
      <c r="G1069" s="382"/>
      <c r="H1069" s="205">
        <f>H82+H179+H433+H590+H684+H890+H1067</f>
        <v>3414136</v>
      </c>
      <c r="I1069" s="206"/>
      <c r="J1069" s="202">
        <f t="shared" ref="J1069:P1069" si="41">J82+J179+J433+J590+J684+J890+J1067</f>
        <v>413445984.23000002</v>
      </c>
      <c r="K1069" s="203">
        <f t="shared" si="41"/>
        <v>466303760.34299999</v>
      </c>
      <c r="L1069" s="202">
        <f t="shared" si="41"/>
        <v>2806795267.1799998</v>
      </c>
      <c r="M1069" s="202">
        <f t="shared" si="41"/>
        <v>2859649728.4269996</v>
      </c>
      <c r="N1069" s="207">
        <f t="shared" si="41"/>
        <v>874</v>
      </c>
      <c r="O1069" s="207">
        <f t="shared" si="41"/>
        <v>871</v>
      </c>
      <c r="P1069" s="207">
        <f t="shared" si="41"/>
        <v>3</v>
      </c>
      <c r="Q1069" s="109">
        <f>L1069-M1069</f>
        <v>-52854461.246999741</v>
      </c>
      <c r="R1069" s="110">
        <f t="shared" si="39"/>
        <v>822.10997663244814</v>
      </c>
    </row>
    <row r="1070" spans="1:18" s="111" customFormat="1" hidden="1" x14ac:dyDescent="0.55000000000000004">
      <c r="A1070" s="204"/>
      <c r="B1070" s="204"/>
      <c r="C1070" s="204"/>
      <c r="D1070" s="204"/>
      <c r="E1070" s="380" t="s">
        <v>593</v>
      </c>
      <c r="F1070" s="381"/>
      <c r="G1070" s="382"/>
      <c r="H1070" s="205"/>
      <c r="I1070" s="206"/>
      <c r="J1070" s="202">
        <f>J1069/O1069</f>
        <v>474679.66042479908</v>
      </c>
      <c r="K1070" s="202">
        <f>K1069/O1069</f>
        <v>535365.97054305393</v>
      </c>
      <c r="L1070" s="202">
        <f>L1069/O1069</f>
        <v>3222497.4364867965</v>
      </c>
      <c r="M1070" s="202">
        <f>M1069/O1069</f>
        <v>3283179.9407887482</v>
      </c>
      <c r="N1070" s="204"/>
      <c r="O1070" s="204"/>
      <c r="P1070" s="204"/>
      <c r="Q1070" s="109">
        <f>L1070-M1070</f>
        <v>-60682.504301951732</v>
      </c>
      <c r="R1070" s="110"/>
    </row>
    <row r="1073" spans="11:13" x14ac:dyDescent="0.55000000000000004">
      <c r="K1073" s="209"/>
      <c r="M1073" s="209"/>
    </row>
    <row r="1074" spans="11:13" x14ac:dyDescent="0.55000000000000004">
      <c r="K1074" s="209"/>
      <c r="M1074" s="209"/>
    </row>
    <row r="1075" spans="11:13" x14ac:dyDescent="0.55000000000000004">
      <c r="K1075" s="209"/>
      <c r="M1075" s="209"/>
    </row>
    <row r="1076" spans="11:13" x14ac:dyDescent="0.55000000000000004">
      <c r="K1076" s="209"/>
      <c r="M1076" s="209"/>
    </row>
    <row r="1077" spans="11:13" x14ac:dyDescent="0.55000000000000004">
      <c r="K1077" s="209"/>
      <c r="M1077" s="209"/>
    </row>
    <row r="1078" spans="11:13" x14ac:dyDescent="0.55000000000000004">
      <c r="K1078" s="209"/>
      <c r="M1078" s="209"/>
    </row>
    <row r="1079" spans="11:13" x14ac:dyDescent="0.55000000000000004">
      <c r="K1079" s="209"/>
      <c r="M1079" s="209"/>
    </row>
    <row r="1080" spans="11:13" x14ac:dyDescent="0.55000000000000004">
      <c r="K1080" s="209"/>
      <c r="M1080" s="209"/>
    </row>
    <row r="1081" spans="11:13" x14ac:dyDescent="0.55000000000000004">
      <c r="K1081" s="209"/>
      <c r="M1081" s="209"/>
    </row>
  </sheetData>
  <autoFilter ref="A4:WVN1070">
    <filterColumn colId="10">
      <filters>
        <filter val="-1,012,131.82"/>
        <filter val="-1,045,598.03"/>
        <filter val="-1,059,700.11"/>
        <filter val="-2,241,503.65"/>
        <filter val="-4,737,285.14"/>
        <filter val="-5,371,418.37"/>
      </filters>
    </filterColumn>
  </autoFilter>
  <mergeCells count="28"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S3:S4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L151"/>
  <sheetViews>
    <sheetView zoomScale="62" zoomScaleNormal="62" workbookViewId="0">
      <selection activeCell="F10" sqref="F10"/>
    </sheetView>
  </sheetViews>
  <sheetFormatPr defaultColWidth="4.875" defaultRowHeight="14.25" x14ac:dyDescent="0.2"/>
  <cols>
    <col min="1" max="1" width="6.125" style="257" bestFit="1" customWidth="1"/>
    <col min="2" max="2" width="13.25" style="257" bestFit="1" customWidth="1"/>
    <col min="3" max="3" width="8.25" style="257" bestFit="1" customWidth="1"/>
    <col min="4" max="4" width="27.375" style="257" bestFit="1" customWidth="1"/>
    <col min="5" max="5" width="27.375" style="327"/>
    <col min="6" max="7" width="27.375" style="243"/>
    <col min="8" max="8" width="34" style="243" bestFit="1" customWidth="1"/>
    <col min="9" max="11" width="27.375" style="327"/>
    <col min="12" max="16" width="27.375" style="244"/>
    <col min="17" max="20" width="27.375" style="327"/>
    <col min="21" max="26" width="27.375" style="40"/>
    <col min="27" max="30" width="27.375" style="245"/>
    <col min="31" max="31" width="33.125" style="245" bestFit="1" customWidth="1"/>
    <col min="32" max="32" width="27.375" style="245"/>
    <col min="33" max="33" width="15.125" style="259" bestFit="1" customWidth="1"/>
    <col min="34" max="34" width="15.75" style="272" bestFit="1" customWidth="1"/>
    <col min="35" max="35" width="14" style="261" bestFit="1" customWidth="1"/>
    <col min="36" max="36" width="15.875" style="273" bestFit="1" customWidth="1"/>
    <col min="37" max="37" width="16.625" style="274" bestFit="1" customWidth="1"/>
    <col min="38" max="38" width="14.875" style="261" bestFit="1" customWidth="1"/>
    <col min="39" max="16384" width="4.875" style="265"/>
  </cols>
  <sheetData>
    <row r="1" spans="1:38" x14ac:dyDescent="0.2">
      <c r="E1" s="327" t="s">
        <v>2456</v>
      </c>
      <c r="F1" s="243" t="s">
        <v>2462</v>
      </c>
      <c r="G1" s="243" t="s">
        <v>2464</v>
      </c>
      <c r="H1" s="243" t="s">
        <v>2466</v>
      </c>
      <c r="I1" s="327" t="s">
        <v>2468</v>
      </c>
      <c r="J1" s="327" t="s">
        <v>2470</v>
      </c>
      <c r="K1" s="327" t="s">
        <v>2472</v>
      </c>
      <c r="L1" s="244" t="s">
        <v>2474</v>
      </c>
      <c r="M1" s="244" t="s">
        <v>2476</v>
      </c>
      <c r="N1" s="244" t="s">
        <v>2478</v>
      </c>
      <c r="O1" s="244" t="s">
        <v>2480</v>
      </c>
      <c r="P1" s="244" t="s">
        <v>2482</v>
      </c>
      <c r="Q1" s="327" t="s">
        <v>2484</v>
      </c>
      <c r="R1" s="327" t="s">
        <v>2486</v>
      </c>
      <c r="S1" s="327" t="s">
        <v>2488</v>
      </c>
      <c r="T1" s="327" t="s">
        <v>2490</v>
      </c>
      <c r="U1" s="40" t="s">
        <v>3017</v>
      </c>
      <c r="V1" s="40" t="s">
        <v>2492</v>
      </c>
      <c r="W1" s="40" t="s">
        <v>2494</v>
      </c>
      <c r="X1" s="40" t="s">
        <v>2496</v>
      </c>
      <c r="Y1" s="40" t="s">
        <v>2498</v>
      </c>
      <c r="Z1" s="40" t="s">
        <v>2500</v>
      </c>
      <c r="AA1" s="245" t="s">
        <v>2502</v>
      </c>
      <c r="AB1" s="245" t="s">
        <v>2504</v>
      </c>
      <c r="AC1" s="245" t="s">
        <v>2506</v>
      </c>
      <c r="AD1" s="245" t="s">
        <v>2508</v>
      </c>
      <c r="AE1" s="245" t="s">
        <v>2510</v>
      </c>
      <c r="AF1" s="245" t="s">
        <v>2512</v>
      </c>
      <c r="AG1" s="259" t="s">
        <v>6</v>
      </c>
      <c r="AH1" s="260" t="s">
        <v>7</v>
      </c>
      <c r="AI1" s="261" t="s">
        <v>8</v>
      </c>
      <c r="AJ1" s="262" t="s">
        <v>9</v>
      </c>
      <c r="AK1" s="263" t="s">
        <v>10</v>
      </c>
      <c r="AL1" s="264" t="s">
        <v>11</v>
      </c>
    </row>
    <row r="2" spans="1:38" x14ac:dyDescent="0.2">
      <c r="E2" s="327" t="s">
        <v>2457</v>
      </c>
      <c r="F2" s="243" t="s">
        <v>2463</v>
      </c>
      <c r="G2" s="243" t="s">
        <v>2465</v>
      </c>
      <c r="H2" s="243" t="s">
        <v>2467</v>
      </c>
      <c r="I2" s="327" t="s">
        <v>2469</v>
      </c>
      <c r="J2" s="327" t="s">
        <v>2471</v>
      </c>
      <c r="K2" s="327" t="s">
        <v>2473</v>
      </c>
      <c r="L2" s="244" t="s">
        <v>2475</v>
      </c>
      <c r="M2" s="244" t="s">
        <v>2477</v>
      </c>
      <c r="N2" s="244" t="s">
        <v>2479</v>
      </c>
      <c r="O2" s="244" t="s">
        <v>2481</v>
      </c>
      <c r="P2" s="244" t="s">
        <v>2483</v>
      </c>
      <c r="Q2" s="327" t="s">
        <v>2485</v>
      </c>
      <c r="R2" s="327" t="s">
        <v>2487</v>
      </c>
      <c r="S2" s="327" t="s">
        <v>2489</v>
      </c>
      <c r="T2" s="327" t="s">
        <v>2491</v>
      </c>
      <c r="U2" s="40" t="s">
        <v>3018</v>
      </c>
      <c r="V2" s="40" t="s">
        <v>2493</v>
      </c>
      <c r="W2" s="40" t="s">
        <v>2495</v>
      </c>
      <c r="X2" s="40" t="s">
        <v>2497</v>
      </c>
      <c r="Y2" s="40" t="s">
        <v>2499</v>
      </c>
      <c r="Z2" s="40" t="s">
        <v>2501</v>
      </c>
      <c r="AA2" s="245" t="s">
        <v>2503</v>
      </c>
      <c r="AB2" s="245" t="s">
        <v>2505</v>
      </c>
      <c r="AC2" s="245" t="s">
        <v>2507</v>
      </c>
      <c r="AD2" s="245" t="s">
        <v>2509</v>
      </c>
      <c r="AE2" s="245" t="s">
        <v>2511</v>
      </c>
      <c r="AF2" s="245" t="s">
        <v>2513</v>
      </c>
    </row>
    <row r="3" spans="1:38" x14ac:dyDescent="0.2">
      <c r="E3" s="327" t="s">
        <v>2458</v>
      </c>
      <c r="F3" s="243">
        <v>28831647.399999999</v>
      </c>
      <c r="G3" s="243">
        <v>2270596.7200000002</v>
      </c>
      <c r="H3" s="243">
        <v>3828847.72</v>
      </c>
      <c r="I3" s="327">
        <v>68361857.400000006</v>
      </c>
      <c r="J3" s="327">
        <v>29491347.010000002</v>
      </c>
      <c r="K3" s="327">
        <v>74000</v>
      </c>
      <c r="L3" s="244">
        <v>188292</v>
      </c>
      <c r="M3" s="244">
        <v>1528483.62</v>
      </c>
      <c r="N3" s="244">
        <v>1902.4</v>
      </c>
      <c r="O3" s="244">
        <v>22256071.780000001</v>
      </c>
      <c r="P3" s="244">
        <v>7620287.6500000004</v>
      </c>
      <c r="Q3" s="327">
        <v>-7227266.6100000003</v>
      </c>
      <c r="R3" s="327">
        <v>-25080113.309999999</v>
      </c>
      <c r="S3" s="327">
        <v>3255027.75</v>
      </c>
      <c r="T3" s="327">
        <v>147174373.06</v>
      </c>
      <c r="U3" s="40">
        <v>861.02</v>
      </c>
      <c r="V3" s="40">
        <v>116620875.05</v>
      </c>
      <c r="W3" s="40">
        <v>5950358</v>
      </c>
      <c r="X3" s="40">
        <v>120924.13</v>
      </c>
      <c r="Y3" s="40">
        <v>63708933.060000002</v>
      </c>
      <c r="Z3" s="40">
        <v>13789803.33</v>
      </c>
      <c r="AA3" s="245">
        <v>105081414.61</v>
      </c>
      <c r="AB3" s="245">
        <v>513491.8</v>
      </c>
      <c r="AC3" s="245">
        <v>327348.32</v>
      </c>
      <c r="AD3" s="245">
        <v>90056525</v>
      </c>
      <c r="AE3" s="245">
        <v>17541974.649999999</v>
      </c>
      <c r="AF3" s="245">
        <v>3529762.3</v>
      </c>
      <c r="AG3" s="259">
        <f t="shared" ref="AG3:AL3" si="0">SUM(AG4:AG71)</f>
        <v>34931091.839999989</v>
      </c>
      <c r="AH3" s="266">
        <f t="shared" si="0"/>
        <v>31595037.449999996</v>
      </c>
      <c r="AI3" s="261">
        <f t="shared" si="0"/>
        <v>3336054.3900000011</v>
      </c>
      <c r="AJ3" s="267">
        <f t="shared" si="0"/>
        <v>200191754.58999994</v>
      </c>
      <c r="AK3" s="268">
        <f t="shared" si="0"/>
        <v>217050516.68000004</v>
      </c>
      <c r="AL3" s="261">
        <f t="shared" si="0"/>
        <v>-16858762.090000004</v>
      </c>
    </row>
    <row r="4" spans="1:38" x14ac:dyDescent="0.2">
      <c r="AG4" s="259">
        <f>SUM(F4:H4)</f>
        <v>0</v>
      </c>
      <c r="AH4" s="266">
        <f>SUM(L4:P4)</f>
        <v>0</v>
      </c>
      <c r="AI4" s="261">
        <f>AG4-AH4</f>
        <v>0</v>
      </c>
      <c r="AJ4" s="267">
        <f>SUM(U4:Z4)</f>
        <v>0</v>
      </c>
      <c r="AK4" s="268">
        <f>SUM(AA4:AF4)</f>
        <v>0</v>
      </c>
      <c r="AL4" s="261">
        <f>AJ4-AK4</f>
        <v>0</v>
      </c>
    </row>
    <row r="5" spans="1:38" x14ac:dyDescent="0.2">
      <c r="E5" s="327" t="s">
        <v>3365</v>
      </c>
      <c r="F5" s="243">
        <v>479.88</v>
      </c>
      <c r="I5" s="327">
        <v>2872639.22</v>
      </c>
      <c r="J5" s="327">
        <v>393503.96</v>
      </c>
      <c r="P5" s="244">
        <v>456008.1</v>
      </c>
      <c r="S5" s="327">
        <v>3129292.32</v>
      </c>
      <c r="T5" s="327">
        <v>13498.58</v>
      </c>
      <c r="X5" s="40">
        <v>24.02</v>
      </c>
      <c r="Y5" s="40">
        <v>2194060</v>
      </c>
      <c r="AA5" s="245">
        <v>2194060</v>
      </c>
      <c r="AE5" s="245">
        <v>332199.96000000002</v>
      </c>
      <c r="AG5" s="259">
        <f t="shared" ref="AG5:AG68" si="1">SUM(F5:H5)</f>
        <v>479.88</v>
      </c>
      <c r="AH5" s="266">
        <f t="shared" ref="AH5:AH68" si="2">SUM(L5:P5)</f>
        <v>456008.1</v>
      </c>
      <c r="AI5" s="261">
        <f t="shared" ref="AI5:AI68" si="3">AG5-AH5</f>
        <v>-455528.22</v>
      </c>
      <c r="AJ5" s="267">
        <f t="shared" ref="AJ5:AJ68" si="4">SUM(U5:Z5)</f>
        <v>2194084.02</v>
      </c>
      <c r="AK5" s="268">
        <f t="shared" ref="AK5:AK68" si="5">SUM(AA5:AF5)</f>
        <v>2526259.96</v>
      </c>
      <c r="AL5" s="261">
        <f t="shared" ref="AL5:AL69" si="6">AJ5-AK5</f>
        <v>-332175.93999999994</v>
      </c>
    </row>
    <row r="6" spans="1:38" x14ac:dyDescent="0.2">
      <c r="E6" s="327" t="s">
        <v>3366</v>
      </c>
      <c r="F6" s="243">
        <v>0</v>
      </c>
      <c r="I6" s="327">
        <v>257108.62</v>
      </c>
      <c r="J6" s="327">
        <v>2</v>
      </c>
      <c r="S6" s="327">
        <v>-2403145.84</v>
      </c>
      <c r="T6" s="327">
        <v>2794467.22</v>
      </c>
      <c r="Z6" s="40">
        <v>106761.97</v>
      </c>
      <c r="AA6" s="245">
        <v>700</v>
      </c>
      <c r="AD6" s="245">
        <v>106061.97</v>
      </c>
      <c r="AE6" s="245">
        <v>134210.76</v>
      </c>
      <c r="AG6" s="259">
        <f t="shared" si="1"/>
        <v>0</v>
      </c>
      <c r="AH6" s="266">
        <f t="shared" si="2"/>
        <v>0</v>
      </c>
      <c r="AI6" s="261">
        <f t="shared" si="3"/>
        <v>0</v>
      </c>
      <c r="AJ6" s="267">
        <f t="shared" si="4"/>
        <v>106761.97</v>
      </c>
      <c r="AK6" s="268">
        <f t="shared" si="5"/>
        <v>240972.73</v>
      </c>
      <c r="AL6" s="261">
        <f t="shared" si="6"/>
        <v>-134210.76</v>
      </c>
    </row>
    <row r="7" spans="1:38" x14ac:dyDescent="0.2">
      <c r="E7" s="327" t="s">
        <v>2459</v>
      </c>
      <c r="F7" s="243">
        <v>527444</v>
      </c>
      <c r="G7" s="243">
        <v>13371</v>
      </c>
      <c r="H7" s="243">
        <v>0</v>
      </c>
      <c r="I7" s="327">
        <v>1856981.03</v>
      </c>
      <c r="J7" s="327">
        <v>34506</v>
      </c>
      <c r="N7" s="244">
        <v>1902.4</v>
      </c>
      <c r="P7" s="244">
        <v>6013354.8099999996</v>
      </c>
      <c r="Q7" s="327">
        <v>-7291175.6100000003</v>
      </c>
      <c r="R7" s="327">
        <v>-3885679.94</v>
      </c>
      <c r="T7" s="327">
        <v>5133149</v>
      </c>
      <c r="V7" s="40">
        <v>267100</v>
      </c>
      <c r="Y7" s="40">
        <v>1672030</v>
      </c>
      <c r="Z7" s="40">
        <v>7315080.8700000001</v>
      </c>
      <c r="AA7" s="245">
        <v>1891512.5</v>
      </c>
      <c r="AC7" s="245">
        <v>20520</v>
      </c>
      <c r="AD7" s="245">
        <v>4630627</v>
      </c>
      <c r="AE7" s="245">
        <v>250800</v>
      </c>
      <c r="AG7" s="259">
        <f t="shared" si="1"/>
        <v>540815</v>
      </c>
      <c r="AH7" s="266">
        <f t="shared" si="2"/>
        <v>6015257.21</v>
      </c>
      <c r="AI7" s="261">
        <f t="shared" si="3"/>
        <v>-5474442.21</v>
      </c>
      <c r="AJ7" s="267">
        <f t="shared" si="4"/>
        <v>9254210.870000001</v>
      </c>
      <c r="AK7" s="268">
        <f t="shared" si="5"/>
        <v>6793459.5</v>
      </c>
      <c r="AL7" s="261">
        <f t="shared" si="6"/>
        <v>2460751.370000001</v>
      </c>
    </row>
    <row r="8" spans="1:38" x14ac:dyDescent="0.2">
      <c r="E8" s="327" t="s">
        <v>2460</v>
      </c>
      <c r="F8" s="243">
        <v>16066.59</v>
      </c>
      <c r="H8" s="243">
        <v>3640</v>
      </c>
      <c r="I8" s="327">
        <v>2679628.64</v>
      </c>
      <c r="J8" s="327">
        <v>23913.200000000001</v>
      </c>
      <c r="P8" s="244">
        <v>16960</v>
      </c>
      <c r="S8" s="327">
        <v>2084587.41</v>
      </c>
      <c r="T8" s="327">
        <v>840540.25</v>
      </c>
      <c r="X8" s="40">
        <v>392.1</v>
      </c>
      <c r="Y8" s="40">
        <v>7152480</v>
      </c>
      <c r="Z8" s="40">
        <v>51415.199999999997</v>
      </c>
      <c r="AA8" s="245">
        <v>7164980</v>
      </c>
      <c r="AC8" s="245">
        <v>8000</v>
      </c>
      <c r="AD8" s="245">
        <v>48315.45</v>
      </c>
      <c r="AE8" s="245">
        <v>187501.08</v>
      </c>
      <c r="AF8" s="245">
        <v>14330</v>
      </c>
      <c r="AG8" s="259">
        <f t="shared" si="1"/>
        <v>19706.59</v>
      </c>
      <c r="AH8" s="266">
        <f t="shared" si="2"/>
        <v>16960</v>
      </c>
      <c r="AI8" s="261">
        <f t="shared" si="3"/>
        <v>2746.59</v>
      </c>
      <c r="AJ8" s="267">
        <f t="shared" si="4"/>
        <v>7204287.2999999998</v>
      </c>
      <c r="AK8" s="268">
        <f t="shared" si="5"/>
        <v>7423126.5300000003</v>
      </c>
      <c r="AL8" s="261">
        <f t="shared" si="6"/>
        <v>-218839.23000000045</v>
      </c>
    </row>
    <row r="9" spans="1:38" x14ac:dyDescent="0.2">
      <c r="E9" s="327" t="s">
        <v>2461</v>
      </c>
      <c r="F9" s="243">
        <v>7280</v>
      </c>
      <c r="G9" s="243">
        <v>74538</v>
      </c>
      <c r="I9" s="327">
        <v>3523566.68</v>
      </c>
      <c r="J9" s="327">
        <v>70956.98</v>
      </c>
      <c r="M9" s="244">
        <v>74538</v>
      </c>
      <c r="O9" s="244">
        <v>5120</v>
      </c>
      <c r="S9" s="327">
        <v>3620989.31</v>
      </c>
      <c r="V9" s="40">
        <v>4880</v>
      </c>
      <c r="Y9" s="40">
        <v>2237833.96</v>
      </c>
      <c r="Z9" s="40">
        <v>612456</v>
      </c>
      <c r="AA9" s="245">
        <v>2606453.96</v>
      </c>
      <c r="AC9" s="245">
        <v>15346</v>
      </c>
      <c r="AD9" s="245">
        <v>238324.95</v>
      </c>
      <c r="AE9" s="245">
        <v>19350.7</v>
      </c>
      <c r="AG9" s="259">
        <f t="shared" si="1"/>
        <v>81818</v>
      </c>
      <c r="AH9" s="266">
        <f t="shared" si="2"/>
        <v>79658</v>
      </c>
      <c r="AI9" s="261">
        <f t="shared" si="3"/>
        <v>2160</v>
      </c>
      <c r="AJ9" s="267">
        <f t="shared" si="4"/>
        <v>2855169.96</v>
      </c>
      <c r="AK9" s="268">
        <f t="shared" si="5"/>
        <v>2879475.6100000003</v>
      </c>
      <c r="AL9" s="261">
        <f t="shared" si="6"/>
        <v>-24305.650000000373</v>
      </c>
    </row>
    <row r="10" spans="1:38" x14ac:dyDescent="0.2">
      <c r="A10" s="257" t="s">
        <v>173</v>
      </c>
      <c r="B10" s="257" t="s">
        <v>174</v>
      </c>
      <c r="C10" s="257">
        <v>9017</v>
      </c>
      <c r="D10" s="257" t="s">
        <v>179</v>
      </c>
      <c r="E10" s="327" t="s">
        <v>179</v>
      </c>
      <c r="F10" s="243">
        <v>1172874.8799999999</v>
      </c>
      <c r="G10" s="243">
        <v>116586</v>
      </c>
      <c r="H10" s="243">
        <v>42768.92</v>
      </c>
      <c r="I10" s="327">
        <v>282656.24</v>
      </c>
      <c r="J10" s="327">
        <v>522579.89</v>
      </c>
      <c r="M10" s="244">
        <v>6500</v>
      </c>
      <c r="O10" s="244">
        <v>380478</v>
      </c>
      <c r="P10" s="244">
        <v>6110.73</v>
      </c>
      <c r="S10" s="327">
        <v>-558609.79</v>
      </c>
      <c r="T10" s="327">
        <v>2551683.71</v>
      </c>
      <c r="V10" s="40">
        <v>3418194.12</v>
      </c>
      <c r="X10" s="40">
        <v>4266.96</v>
      </c>
      <c r="Y10" s="40">
        <v>1231131.6000000001</v>
      </c>
      <c r="Z10" s="40">
        <v>36000</v>
      </c>
      <c r="AA10" s="245">
        <v>2637864.6</v>
      </c>
      <c r="AB10" s="245">
        <v>49920</v>
      </c>
      <c r="AC10" s="245">
        <v>7520</v>
      </c>
      <c r="AD10" s="245">
        <v>1835144.65</v>
      </c>
      <c r="AE10" s="245">
        <v>356340.15</v>
      </c>
      <c r="AF10" s="245">
        <v>51500</v>
      </c>
      <c r="AG10" s="259">
        <f t="shared" si="1"/>
        <v>1332229.7999999998</v>
      </c>
      <c r="AH10" s="266">
        <f t="shared" si="2"/>
        <v>393088.73</v>
      </c>
      <c r="AI10" s="261">
        <f t="shared" si="3"/>
        <v>939141.06999999983</v>
      </c>
      <c r="AJ10" s="267">
        <f t="shared" si="4"/>
        <v>4689592.68</v>
      </c>
      <c r="AK10" s="268">
        <f t="shared" si="5"/>
        <v>4938289.4000000004</v>
      </c>
      <c r="AL10" s="261">
        <f t="shared" si="6"/>
        <v>-248696.72000000067</v>
      </c>
    </row>
    <row r="11" spans="1:38" x14ac:dyDescent="0.2">
      <c r="A11" s="257" t="s">
        <v>173</v>
      </c>
      <c r="B11" s="257" t="s">
        <v>174</v>
      </c>
      <c r="C11" s="257">
        <v>4386</v>
      </c>
      <c r="D11" s="257" t="s">
        <v>181</v>
      </c>
      <c r="E11" s="327" t="s">
        <v>181</v>
      </c>
      <c r="F11" s="243">
        <v>414371.39</v>
      </c>
      <c r="G11" s="243">
        <v>54058</v>
      </c>
      <c r="H11" s="243">
        <v>192835.52</v>
      </c>
      <c r="I11" s="327">
        <v>2222111.2599999998</v>
      </c>
      <c r="J11" s="327">
        <v>406455.21</v>
      </c>
      <c r="M11" s="244">
        <v>13000</v>
      </c>
      <c r="O11" s="244">
        <v>290000</v>
      </c>
      <c r="P11" s="244">
        <v>0</v>
      </c>
      <c r="S11" s="327">
        <v>-19744.27</v>
      </c>
      <c r="T11" s="327">
        <v>2241809.08</v>
      </c>
      <c r="V11" s="40">
        <v>1937456.67</v>
      </c>
      <c r="X11" s="40">
        <v>1173.8900000000001</v>
      </c>
      <c r="Y11" s="40">
        <v>733850</v>
      </c>
      <c r="Z11" s="40">
        <v>1007200</v>
      </c>
      <c r="AA11" s="245">
        <v>1641014</v>
      </c>
      <c r="AB11" s="245">
        <v>34024</v>
      </c>
      <c r="AD11" s="245">
        <v>855338.27</v>
      </c>
      <c r="AE11" s="245">
        <v>384537.72</v>
      </c>
      <c r="AG11" s="259">
        <f t="shared" si="1"/>
        <v>661264.91</v>
      </c>
      <c r="AH11" s="266">
        <f t="shared" si="2"/>
        <v>303000</v>
      </c>
      <c r="AI11" s="261">
        <f t="shared" si="3"/>
        <v>358264.91000000003</v>
      </c>
      <c r="AJ11" s="267">
        <f t="shared" si="4"/>
        <v>3679680.5599999996</v>
      </c>
      <c r="AK11" s="268">
        <f t="shared" si="5"/>
        <v>2914913.99</v>
      </c>
      <c r="AL11" s="261">
        <f t="shared" si="6"/>
        <v>764766.56999999937</v>
      </c>
    </row>
    <row r="12" spans="1:38" x14ac:dyDescent="0.2">
      <c r="A12" s="257" t="s">
        <v>173</v>
      </c>
      <c r="B12" s="257" t="s">
        <v>174</v>
      </c>
      <c r="C12" s="257">
        <v>3088</v>
      </c>
      <c r="D12" s="257" t="s">
        <v>183</v>
      </c>
      <c r="E12" s="327" t="s">
        <v>183</v>
      </c>
      <c r="F12" s="243">
        <v>687501.02</v>
      </c>
      <c r="G12" s="243">
        <v>30235.05</v>
      </c>
      <c r="H12" s="243">
        <v>36944.61</v>
      </c>
      <c r="I12" s="327">
        <v>1076924.1399999999</v>
      </c>
      <c r="J12" s="327">
        <v>859663.51</v>
      </c>
      <c r="L12" s="244">
        <v>0</v>
      </c>
      <c r="M12" s="244">
        <v>26740</v>
      </c>
      <c r="P12" s="244">
        <v>5263.44</v>
      </c>
      <c r="S12" s="327">
        <v>2143082.6</v>
      </c>
      <c r="T12" s="327">
        <v>1390481.55</v>
      </c>
      <c r="V12" s="40">
        <v>3999801.25</v>
      </c>
      <c r="X12" s="40">
        <v>3694.45</v>
      </c>
      <c r="Y12" s="40">
        <v>618200</v>
      </c>
      <c r="Z12" s="40">
        <v>4600</v>
      </c>
      <c r="AA12" s="245">
        <v>2173208</v>
      </c>
      <c r="AB12" s="245">
        <v>18485</v>
      </c>
      <c r="AC12" s="245">
        <v>50935</v>
      </c>
      <c r="AD12" s="245">
        <v>2989714.4</v>
      </c>
      <c r="AE12" s="245">
        <v>268252.56</v>
      </c>
      <c r="AG12" s="259">
        <f t="shared" si="1"/>
        <v>754680.68</v>
      </c>
      <c r="AH12" s="266">
        <f t="shared" si="2"/>
        <v>32003.439999999999</v>
      </c>
      <c r="AI12" s="261">
        <f t="shared" si="3"/>
        <v>722677.24000000011</v>
      </c>
      <c r="AJ12" s="267">
        <f t="shared" si="4"/>
        <v>4626295.7</v>
      </c>
      <c r="AK12" s="268">
        <f t="shared" si="5"/>
        <v>5500594.96</v>
      </c>
      <c r="AL12" s="261">
        <f t="shared" si="6"/>
        <v>-874299.25999999978</v>
      </c>
    </row>
    <row r="13" spans="1:38" x14ac:dyDescent="0.2">
      <c r="A13" s="257" t="s">
        <v>173</v>
      </c>
      <c r="B13" s="257" t="s">
        <v>174</v>
      </c>
      <c r="C13" s="257">
        <v>2345</v>
      </c>
      <c r="D13" s="257" t="s">
        <v>185</v>
      </c>
      <c r="E13" s="327" t="s">
        <v>185</v>
      </c>
      <c r="F13" s="243">
        <v>1169464.5900000001</v>
      </c>
      <c r="G13" s="243">
        <v>19020.05</v>
      </c>
      <c r="H13" s="243">
        <v>51881.81</v>
      </c>
      <c r="I13" s="327">
        <v>440608.65</v>
      </c>
      <c r="J13" s="327">
        <v>560150.81999999995</v>
      </c>
      <c r="L13" s="244">
        <v>0</v>
      </c>
      <c r="M13" s="244">
        <v>18425</v>
      </c>
      <c r="O13" s="244">
        <v>472166</v>
      </c>
      <c r="P13" s="244">
        <v>0</v>
      </c>
      <c r="S13" s="327">
        <v>414538.7</v>
      </c>
      <c r="T13" s="327">
        <v>1997230.39</v>
      </c>
      <c r="V13" s="40">
        <v>1963628.42</v>
      </c>
      <c r="X13" s="40">
        <v>3454.42</v>
      </c>
      <c r="Y13" s="40">
        <v>730813.8</v>
      </c>
      <c r="Z13" s="40">
        <v>96500</v>
      </c>
      <c r="AA13" s="245">
        <v>1391888.8</v>
      </c>
      <c r="AB13" s="245">
        <v>7120</v>
      </c>
      <c r="AD13" s="245">
        <v>1607912.47</v>
      </c>
      <c r="AE13" s="245">
        <v>448709.54</v>
      </c>
      <c r="AG13" s="259">
        <f t="shared" si="1"/>
        <v>1240366.4500000002</v>
      </c>
      <c r="AH13" s="266">
        <f t="shared" si="2"/>
        <v>490591</v>
      </c>
      <c r="AI13" s="261">
        <f t="shared" si="3"/>
        <v>749775.45000000019</v>
      </c>
      <c r="AJ13" s="267">
        <f t="shared" si="4"/>
        <v>2794396.6399999997</v>
      </c>
      <c r="AK13" s="268">
        <f t="shared" si="5"/>
        <v>3455630.81</v>
      </c>
      <c r="AL13" s="261">
        <f t="shared" si="6"/>
        <v>-661234.17000000039</v>
      </c>
    </row>
    <row r="14" spans="1:38" s="269" customFormat="1" x14ac:dyDescent="0.2">
      <c r="A14" s="257" t="s">
        <v>173</v>
      </c>
      <c r="B14" s="257" t="s">
        <v>174</v>
      </c>
      <c r="C14" s="257">
        <v>6935</v>
      </c>
      <c r="D14" s="257" t="s">
        <v>187</v>
      </c>
      <c r="E14" s="327" t="s">
        <v>187</v>
      </c>
      <c r="F14" s="243">
        <v>977850.25</v>
      </c>
      <c r="G14" s="243">
        <v>182420</v>
      </c>
      <c r="H14" s="243">
        <v>91003.4</v>
      </c>
      <c r="I14" s="327">
        <v>653608.48</v>
      </c>
      <c r="J14" s="327">
        <v>481446.56</v>
      </c>
      <c r="K14" s="327"/>
      <c r="L14" s="244">
        <v>0</v>
      </c>
      <c r="M14" s="244">
        <v>19210</v>
      </c>
      <c r="N14" s="244"/>
      <c r="O14" s="244">
        <v>709398</v>
      </c>
      <c r="P14" s="244">
        <v>3597.4</v>
      </c>
      <c r="Q14" s="327">
        <v>38750</v>
      </c>
      <c r="R14" s="327"/>
      <c r="S14" s="327">
        <v>-327756.42</v>
      </c>
      <c r="T14" s="327">
        <v>2502473.91</v>
      </c>
      <c r="U14" s="40"/>
      <c r="V14" s="40">
        <v>2361428.39</v>
      </c>
      <c r="W14" s="40"/>
      <c r="X14" s="40">
        <v>3195.02</v>
      </c>
      <c r="Y14" s="40">
        <v>1327302.8</v>
      </c>
      <c r="Z14" s="40"/>
      <c r="AA14" s="245">
        <v>2179913.7999999998</v>
      </c>
      <c r="AB14" s="245"/>
      <c r="AC14" s="245"/>
      <c r="AD14" s="245">
        <v>1665808.51</v>
      </c>
      <c r="AE14" s="245">
        <v>339228.1</v>
      </c>
      <c r="AF14" s="245">
        <v>66320</v>
      </c>
      <c r="AG14" s="259">
        <f t="shared" si="1"/>
        <v>1251273.6499999999</v>
      </c>
      <c r="AH14" s="266">
        <f t="shared" si="2"/>
        <v>732205.4</v>
      </c>
      <c r="AI14" s="261">
        <f t="shared" si="3"/>
        <v>519068.24999999988</v>
      </c>
      <c r="AJ14" s="267">
        <f t="shared" si="4"/>
        <v>3691926.21</v>
      </c>
      <c r="AK14" s="268">
        <f t="shared" si="5"/>
        <v>4251270.41</v>
      </c>
      <c r="AL14" s="261">
        <f t="shared" si="6"/>
        <v>-559344.20000000019</v>
      </c>
    </row>
    <row r="15" spans="1:38" x14ac:dyDescent="0.2">
      <c r="A15" s="257" t="s">
        <v>173</v>
      </c>
      <c r="B15" s="257" t="s">
        <v>174</v>
      </c>
      <c r="C15" s="257">
        <v>5524</v>
      </c>
      <c r="D15" s="257" t="s">
        <v>189</v>
      </c>
      <c r="E15" s="327" t="s">
        <v>189</v>
      </c>
      <c r="F15" s="243">
        <v>896351.53</v>
      </c>
      <c r="G15" s="243">
        <v>19621</v>
      </c>
      <c r="H15" s="243">
        <v>274093.39</v>
      </c>
      <c r="I15" s="327">
        <v>392914</v>
      </c>
      <c r="J15" s="327">
        <v>377584.22</v>
      </c>
      <c r="M15" s="244">
        <v>9750</v>
      </c>
      <c r="O15" s="244">
        <v>188345</v>
      </c>
      <c r="P15" s="244">
        <v>905.98</v>
      </c>
      <c r="S15" s="327">
        <v>-1035693.9</v>
      </c>
      <c r="T15" s="327">
        <v>2525004.41</v>
      </c>
      <c r="V15" s="40">
        <v>2173936.83</v>
      </c>
      <c r="W15" s="40">
        <v>188043</v>
      </c>
      <c r="X15" s="40">
        <v>2631</v>
      </c>
      <c r="Y15" s="40">
        <v>1374407.3</v>
      </c>
      <c r="Z15" s="40">
        <v>85521</v>
      </c>
      <c r="AA15" s="245">
        <v>1978776.3</v>
      </c>
      <c r="AD15" s="245">
        <v>1165189.31</v>
      </c>
      <c r="AE15" s="245">
        <v>408320.87</v>
      </c>
      <c r="AG15" s="259">
        <f t="shared" si="1"/>
        <v>1190065.92</v>
      </c>
      <c r="AH15" s="266">
        <f t="shared" si="2"/>
        <v>199000.98</v>
      </c>
      <c r="AI15" s="261">
        <f t="shared" si="3"/>
        <v>991064.94</v>
      </c>
      <c r="AJ15" s="267">
        <f t="shared" si="4"/>
        <v>3824539.13</v>
      </c>
      <c r="AK15" s="268">
        <f t="shared" si="5"/>
        <v>3552286.4800000004</v>
      </c>
      <c r="AL15" s="261">
        <f t="shared" si="6"/>
        <v>272252.64999999944</v>
      </c>
    </row>
    <row r="16" spans="1:38" x14ac:dyDescent="0.2">
      <c r="A16" s="257" t="s">
        <v>173</v>
      </c>
      <c r="B16" s="257" t="s">
        <v>174</v>
      </c>
      <c r="C16" s="257">
        <v>5657</v>
      </c>
      <c r="D16" s="257" t="s">
        <v>191</v>
      </c>
      <c r="E16" s="327" t="s">
        <v>191</v>
      </c>
      <c r="F16" s="243">
        <v>457909.59</v>
      </c>
      <c r="G16" s="243">
        <v>59800</v>
      </c>
      <c r="H16" s="243">
        <v>69340.77</v>
      </c>
      <c r="I16" s="327">
        <v>274738.37</v>
      </c>
      <c r="J16" s="327">
        <v>739683.21</v>
      </c>
      <c r="M16" s="244">
        <v>13000</v>
      </c>
      <c r="O16" s="244">
        <v>60000</v>
      </c>
      <c r="P16" s="244">
        <v>1000.88</v>
      </c>
      <c r="S16" s="327">
        <v>-3270957.11</v>
      </c>
      <c r="T16" s="327">
        <v>4613167.97</v>
      </c>
      <c r="V16" s="40">
        <v>2344246.9</v>
      </c>
      <c r="X16" s="40">
        <v>1690.83</v>
      </c>
      <c r="Y16" s="40">
        <v>753684</v>
      </c>
      <c r="Z16" s="40">
        <v>78000</v>
      </c>
      <c r="AA16" s="245">
        <v>1244337</v>
      </c>
      <c r="AB16" s="245">
        <v>2800</v>
      </c>
      <c r="AC16" s="245">
        <v>11520</v>
      </c>
      <c r="AD16" s="245">
        <v>1537264.13</v>
      </c>
      <c r="AE16" s="245">
        <v>196440.4</v>
      </c>
      <c r="AG16" s="259">
        <f t="shared" si="1"/>
        <v>587050.36</v>
      </c>
      <c r="AH16" s="266">
        <f t="shared" si="2"/>
        <v>74000.88</v>
      </c>
      <c r="AI16" s="261">
        <f t="shared" si="3"/>
        <v>513049.48</v>
      </c>
      <c r="AJ16" s="267">
        <f t="shared" si="4"/>
        <v>3177621.73</v>
      </c>
      <c r="AK16" s="268">
        <f t="shared" si="5"/>
        <v>2992361.53</v>
      </c>
      <c r="AL16" s="261">
        <f t="shared" si="6"/>
        <v>185260.20000000019</v>
      </c>
    </row>
    <row r="17" spans="1:38" x14ac:dyDescent="0.2">
      <c r="A17" s="257" t="s">
        <v>173</v>
      </c>
      <c r="B17" s="257" t="s">
        <v>174</v>
      </c>
      <c r="C17" s="257">
        <v>4057</v>
      </c>
      <c r="D17" s="257" t="s">
        <v>193</v>
      </c>
      <c r="E17" s="327" t="s">
        <v>193</v>
      </c>
      <c r="F17" s="243">
        <v>565501.97</v>
      </c>
      <c r="G17" s="243">
        <v>28424</v>
      </c>
      <c r="H17" s="243">
        <v>121984.14</v>
      </c>
      <c r="I17" s="327">
        <v>1748465.32</v>
      </c>
      <c r="J17" s="327">
        <v>746942.11</v>
      </c>
      <c r="M17" s="244">
        <v>26421.89</v>
      </c>
      <c r="O17" s="244">
        <v>454983.36</v>
      </c>
      <c r="P17" s="244">
        <v>9648</v>
      </c>
      <c r="R17" s="327">
        <v>-1001238.62</v>
      </c>
      <c r="S17" s="327">
        <v>602398.93000000005</v>
      </c>
      <c r="T17" s="327">
        <v>2841083.43</v>
      </c>
      <c r="V17" s="40">
        <v>1909805.78</v>
      </c>
      <c r="X17" s="40">
        <v>1059.51</v>
      </c>
      <c r="Y17" s="40">
        <v>905120</v>
      </c>
      <c r="AA17" s="245">
        <v>1586817</v>
      </c>
      <c r="AD17" s="245">
        <v>802961.54</v>
      </c>
      <c r="AE17" s="245">
        <v>148186.20000000001</v>
      </c>
      <c r="AG17" s="259">
        <f t="shared" si="1"/>
        <v>715910.11</v>
      </c>
      <c r="AH17" s="266">
        <f t="shared" si="2"/>
        <v>491053.25</v>
      </c>
      <c r="AI17" s="261">
        <f t="shared" si="3"/>
        <v>224856.86</v>
      </c>
      <c r="AJ17" s="267">
        <f t="shared" si="4"/>
        <v>2815985.29</v>
      </c>
      <c r="AK17" s="268">
        <f t="shared" si="5"/>
        <v>2537964.7400000002</v>
      </c>
      <c r="AL17" s="261">
        <f t="shared" si="6"/>
        <v>278020.54999999981</v>
      </c>
    </row>
    <row r="18" spans="1:38" x14ac:dyDescent="0.2">
      <c r="A18" s="257" t="s">
        <v>173</v>
      </c>
      <c r="B18" s="257" t="s">
        <v>174</v>
      </c>
      <c r="C18" s="257">
        <v>2737</v>
      </c>
      <c r="D18" s="257" t="s">
        <v>195</v>
      </c>
      <c r="E18" s="327" t="s">
        <v>195</v>
      </c>
      <c r="F18" s="243">
        <v>396566.48</v>
      </c>
      <c r="G18" s="243">
        <v>0</v>
      </c>
      <c r="H18" s="243">
        <v>56978.26</v>
      </c>
      <c r="I18" s="327">
        <v>2640766.44</v>
      </c>
      <c r="J18" s="327">
        <v>244875.22</v>
      </c>
      <c r="L18" s="244">
        <v>8800</v>
      </c>
      <c r="M18" s="244">
        <v>10150</v>
      </c>
      <c r="O18" s="244">
        <v>143656</v>
      </c>
      <c r="P18" s="244">
        <v>4850</v>
      </c>
      <c r="S18" s="327">
        <v>2818559.99</v>
      </c>
      <c r="T18" s="327">
        <v>675062.61</v>
      </c>
      <c r="V18" s="40">
        <v>1568061.61</v>
      </c>
      <c r="W18" s="40">
        <v>114950</v>
      </c>
      <c r="X18" s="40">
        <v>1785.31</v>
      </c>
      <c r="Y18" s="40">
        <v>807012.8</v>
      </c>
      <c r="Z18" s="40">
        <v>108000</v>
      </c>
      <c r="AA18" s="245">
        <v>1273168.8</v>
      </c>
      <c r="AB18" s="245">
        <v>7080</v>
      </c>
      <c r="AC18" s="245">
        <v>3888</v>
      </c>
      <c r="AD18" s="245">
        <v>1333764.4099999999</v>
      </c>
      <c r="AE18" s="245">
        <v>303800.71000000002</v>
      </c>
      <c r="AG18" s="259">
        <f t="shared" si="1"/>
        <v>453544.74</v>
      </c>
      <c r="AH18" s="266">
        <f t="shared" si="2"/>
        <v>167456</v>
      </c>
      <c r="AI18" s="261">
        <f t="shared" si="3"/>
        <v>286088.74</v>
      </c>
      <c r="AJ18" s="267">
        <f t="shared" si="4"/>
        <v>2599809.7200000002</v>
      </c>
      <c r="AK18" s="268">
        <f t="shared" si="5"/>
        <v>2921701.92</v>
      </c>
      <c r="AL18" s="261">
        <f t="shared" si="6"/>
        <v>-321892.19999999972</v>
      </c>
    </row>
    <row r="19" spans="1:38" x14ac:dyDescent="0.2">
      <c r="A19" s="257" t="s">
        <v>173</v>
      </c>
      <c r="B19" s="257" t="s">
        <v>174</v>
      </c>
      <c r="C19" s="257">
        <v>4167</v>
      </c>
      <c r="D19" s="257" t="s">
        <v>197</v>
      </c>
      <c r="E19" s="327" t="s">
        <v>197</v>
      </c>
      <c r="F19" s="243">
        <v>600181.48</v>
      </c>
      <c r="G19" s="243">
        <v>34446.879999999997</v>
      </c>
      <c r="H19" s="243">
        <v>101864.12</v>
      </c>
      <c r="I19" s="327">
        <v>205536.08</v>
      </c>
      <c r="J19" s="327">
        <v>532407.05000000005</v>
      </c>
      <c r="M19" s="244">
        <v>2715</v>
      </c>
      <c r="O19" s="244">
        <v>903980</v>
      </c>
      <c r="P19" s="244">
        <v>6083.62</v>
      </c>
      <c r="S19" s="327">
        <v>-1027720.32</v>
      </c>
      <c r="T19" s="327">
        <v>1767990.24</v>
      </c>
      <c r="V19" s="40">
        <v>2113718.5699999998</v>
      </c>
      <c r="X19" s="40">
        <v>1302.73</v>
      </c>
      <c r="Y19" s="40">
        <v>1036520</v>
      </c>
      <c r="AA19" s="245">
        <v>1627571.5</v>
      </c>
      <c r="AB19" s="245">
        <v>11088</v>
      </c>
      <c r="AD19" s="245">
        <v>1469056.67</v>
      </c>
      <c r="AE19" s="245">
        <v>222438.06</v>
      </c>
      <c r="AG19" s="259">
        <f t="shared" si="1"/>
        <v>736492.48</v>
      </c>
      <c r="AH19" s="266">
        <f t="shared" si="2"/>
        <v>912778.62</v>
      </c>
      <c r="AI19" s="261">
        <f t="shared" si="3"/>
        <v>-176286.14</v>
      </c>
      <c r="AJ19" s="267">
        <f t="shared" si="4"/>
        <v>3151541.3</v>
      </c>
      <c r="AK19" s="268">
        <f t="shared" si="5"/>
        <v>3330154.23</v>
      </c>
      <c r="AL19" s="261">
        <f t="shared" si="6"/>
        <v>-178612.93000000017</v>
      </c>
    </row>
    <row r="20" spans="1:38" x14ac:dyDescent="0.2">
      <c r="A20" s="257" t="s">
        <v>173</v>
      </c>
      <c r="B20" s="257" t="s">
        <v>174</v>
      </c>
      <c r="C20" s="257">
        <v>7036</v>
      </c>
      <c r="D20" s="257" t="s">
        <v>199</v>
      </c>
      <c r="E20" s="327" t="s">
        <v>199</v>
      </c>
      <c r="F20" s="243">
        <v>903403.68</v>
      </c>
      <c r="G20" s="243">
        <v>37700</v>
      </c>
      <c r="H20" s="243">
        <v>55881.71</v>
      </c>
      <c r="I20" s="327">
        <v>3208952.87</v>
      </c>
      <c r="J20" s="327">
        <v>673376.59</v>
      </c>
      <c r="L20" s="244">
        <v>0</v>
      </c>
      <c r="M20" s="244">
        <v>10562.6</v>
      </c>
      <c r="O20" s="244">
        <v>381140</v>
      </c>
      <c r="P20" s="244">
        <v>3817.09</v>
      </c>
      <c r="R20" s="327">
        <v>489131.41</v>
      </c>
      <c r="S20" s="327">
        <v>3116195.21</v>
      </c>
      <c r="T20" s="327">
        <v>938360.62</v>
      </c>
      <c r="V20" s="40">
        <v>2838063.81</v>
      </c>
      <c r="X20" s="40">
        <v>2677.29</v>
      </c>
      <c r="Y20" s="40">
        <v>1626104.5</v>
      </c>
      <c r="AA20" s="245">
        <v>2498695.5</v>
      </c>
      <c r="AB20" s="245">
        <v>26720</v>
      </c>
      <c r="AC20" s="245">
        <v>5052</v>
      </c>
      <c r="AD20" s="245">
        <v>1617158.68</v>
      </c>
      <c r="AE20" s="245">
        <v>379111.5</v>
      </c>
      <c r="AG20" s="259">
        <f t="shared" si="1"/>
        <v>996985.39</v>
      </c>
      <c r="AH20" s="266">
        <f t="shared" si="2"/>
        <v>395519.69</v>
      </c>
      <c r="AI20" s="261">
        <f t="shared" si="3"/>
        <v>601465.69999999995</v>
      </c>
      <c r="AJ20" s="267">
        <f t="shared" si="4"/>
        <v>4466845.5999999996</v>
      </c>
      <c r="AK20" s="268">
        <f t="shared" si="5"/>
        <v>4526737.68</v>
      </c>
      <c r="AL20" s="261">
        <f t="shared" si="6"/>
        <v>-59892.080000000075</v>
      </c>
    </row>
    <row r="21" spans="1:38" x14ac:dyDescent="0.2">
      <c r="A21" s="257" t="s">
        <v>173</v>
      </c>
      <c r="B21" s="257" t="s">
        <v>174</v>
      </c>
      <c r="C21" s="257">
        <v>4248</v>
      </c>
      <c r="D21" s="257" t="s">
        <v>201</v>
      </c>
      <c r="E21" s="327" t="s">
        <v>201</v>
      </c>
      <c r="F21" s="243">
        <v>190478.66</v>
      </c>
      <c r="G21" s="243">
        <v>71400</v>
      </c>
      <c r="H21" s="243">
        <v>19800.87</v>
      </c>
      <c r="I21" s="327">
        <v>315952.73</v>
      </c>
      <c r="J21" s="327">
        <v>773927.12</v>
      </c>
      <c r="M21" s="244">
        <v>0</v>
      </c>
      <c r="O21" s="244">
        <v>264127</v>
      </c>
      <c r="P21" s="244">
        <v>3503</v>
      </c>
      <c r="S21" s="327">
        <v>771869.44</v>
      </c>
      <c r="T21" s="327">
        <v>909939.73</v>
      </c>
      <c r="V21" s="40">
        <v>1912159.17</v>
      </c>
      <c r="X21" s="40">
        <v>1313.88</v>
      </c>
      <c r="Y21" s="40">
        <v>1261240</v>
      </c>
      <c r="AA21" s="245">
        <v>2102559</v>
      </c>
      <c r="AB21" s="245">
        <v>6030</v>
      </c>
      <c r="AD21" s="245">
        <v>1398668.84</v>
      </c>
      <c r="AE21" s="245">
        <v>245335</v>
      </c>
      <c r="AG21" s="259">
        <f t="shared" si="1"/>
        <v>281679.53000000003</v>
      </c>
      <c r="AH21" s="266">
        <f t="shared" si="2"/>
        <v>267630</v>
      </c>
      <c r="AI21" s="261">
        <f t="shared" si="3"/>
        <v>14049.530000000028</v>
      </c>
      <c r="AJ21" s="267">
        <f t="shared" si="4"/>
        <v>3174713.05</v>
      </c>
      <c r="AK21" s="268">
        <f t="shared" si="5"/>
        <v>3752592.84</v>
      </c>
      <c r="AL21" s="261">
        <f t="shared" si="6"/>
        <v>-577879.79</v>
      </c>
    </row>
    <row r="22" spans="1:38" x14ac:dyDescent="0.2">
      <c r="A22" s="257" t="s">
        <v>173</v>
      </c>
      <c r="B22" s="257" t="s">
        <v>174</v>
      </c>
      <c r="C22" s="257">
        <v>4016</v>
      </c>
      <c r="D22" s="257" t="s">
        <v>203</v>
      </c>
      <c r="E22" s="327" t="s">
        <v>203</v>
      </c>
      <c r="F22" s="243">
        <v>882985.33</v>
      </c>
      <c r="G22" s="243">
        <v>190088</v>
      </c>
      <c r="H22" s="243">
        <v>533896.36</v>
      </c>
      <c r="I22" s="327">
        <v>578684.39</v>
      </c>
      <c r="J22" s="327">
        <v>387802.85</v>
      </c>
      <c r="L22" s="244">
        <v>26860</v>
      </c>
      <c r="M22" s="244">
        <v>6036.41</v>
      </c>
      <c r="O22" s="244">
        <v>581085</v>
      </c>
      <c r="P22" s="244">
        <v>7521.89</v>
      </c>
      <c r="S22" s="327">
        <v>415697.8</v>
      </c>
      <c r="T22" s="327">
        <v>1741975.93</v>
      </c>
      <c r="V22" s="40">
        <v>1626875.85</v>
      </c>
      <c r="Y22" s="40">
        <v>416280</v>
      </c>
      <c r="AA22" s="245">
        <v>1148645</v>
      </c>
      <c r="AB22" s="245">
        <v>30098</v>
      </c>
      <c r="AC22" s="245">
        <v>1536</v>
      </c>
      <c r="AD22" s="245">
        <v>894297.39</v>
      </c>
      <c r="AE22" s="245">
        <v>174299.56</v>
      </c>
      <c r="AG22" s="259">
        <f t="shared" si="1"/>
        <v>1606969.69</v>
      </c>
      <c r="AH22" s="266">
        <f t="shared" si="2"/>
        <v>621503.30000000005</v>
      </c>
      <c r="AI22" s="261">
        <f t="shared" si="3"/>
        <v>985466.3899999999</v>
      </c>
      <c r="AJ22" s="267">
        <f t="shared" si="4"/>
        <v>2043155.85</v>
      </c>
      <c r="AK22" s="268">
        <f t="shared" si="5"/>
        <v>2248875.9500000002</v>
      </c>
      <c r="AL22" s="261">
        <f t="shared" si="6"/>
        <v>-205720.10000000009</v>
      </c>
    </row>
    <row r="23" spans="1:38" x14ac:dyDescent="0.2">
      <c r="A23" s="257" t="s">
        <v>173</v>
      </c>
      <c r="B23" s="257" t="s">
        <v>174</v>
      </c>
      <c r="C23" s="257">
        <v>1202</v>
      </c>
      <c r="D23" s="257" t="s">
        <v>205</v>
      </c>
      <c r="E23" s="327" t="s">
        <v>205</v>
      </c>
      <c r="F23" s="243">
        <v>584513.52</v>
      </c>
      <c r="G23" s="243">
        <v>0</v>
      </c>
      <c r="H23" s="243">
        <v>112715.9</v>
      </c>
      <c r="I23" s="327">
        <v>1923239.87</v>
      </c>
      <c r="J23" s="327">
        <v>637782.49</v>
      </c>
      <c r="L23" s="244">
        <v>18000</v>
      </c>
      <c r="M23" s="244">
        <v>19246.419999999998</v>
      </c>
      <c r="O23" s="244">
        <v>277100</v>
      </c>
      <c r="P23" s="244">
        <v>37.380000000000003</v>
      </c>
      <c r="S23" s="327">
        <v>1207563.03</v>
      </c>
      <c r="T23" s="327">
        <v>2083742</v>
      </c>
      <c r="V23" s="40">
        <v>1922753.19</v>
      </c>
      <c r="X23" s="40">
        <v>1350.59</v>
      </c>
      <c r="Y23" s="40">
        <v>433340</v>
      </c>
      <c r="AA23" s="245">
        <v>1133412</v>
      </c>
      <c r="AB23" s="245">
        <v>13645</v>
      </c>
      <c r="AD23" s="245">
        <v>1293203.8600000001</v>
      </c>
      <c r="AE23" s="245">
        <v>264619.96999999997</v>
      </c>
      <c r="AG23" s="259">
        <f t="shared" si="1"/>
        <v>697229.42</v>
      </c>
      <c r="AH23" s="266">
        <f t="shared" si="2"/>
        <v>314383.8</v>
      </c>
      <c r="AI23" s="261">
        <f t="shared" si="3"/>
        <v>382845.62000000005</v>
      </c>
      <c r="AJ23" s="267">
        <f t="shared" si="4"/>
        <v>2357443.7800000003</v>
      </c>
      <c r="AK23" s="268">
        <f t="shared" si="5"/>
        <v>2704880.83</v>
      </c>
      <c r="AL23" s="261">
        <f t="shared" si="6"/>
        <v>-347437.04999999981</v>
      </c>
    </row>
    <row r="24" spans="1:38" x14ac:dyDescent="0.2">
      <c r="A24" s="257" t="s">
        <v>177</v>
      </c>
      <c r="B24" s="257" t="s">
        <v>207</v>
      </c>
      <c r="C24" s="257">
        <v>6244</v>
      </c>
      <c r="D24" s="257" t="s">
        <v>210</v>
      </c>
      <c r="E24" s="327" t="s">
        <v>210</v>
      </c>
      <c r="F24" s="243">
        <v>245665.51</v>
      </c>
      <c r="G24" s="243">
        <v>29700</v>
      </c>
      <c r="H24" s="243">
        <v>21503.47</v>
      </c>
      <c r="I24" s="327">
        <v>104313.3</v>
      </c>
      <c r="J24" s="327">
        <v>102054.96</v>
      </c>
      <c r="P24" s="244">
        <v>0</v>
      </c>
      <c r="R24" s="327">
        <v>-1004325.38</v>
      </c>
      <c r="S24" s="327">
        <v>-1710767.31</v>
      </c>
      <c r="T24" s="327">
        <v>3255627.81</v>
      </c>
      <c r="V24" s="40">
        <v>3080285.51</v>
      </c>
      <c r="X24" s="40">
        <v>1473.49</v>
      </c>
      <c r="Y24" s="40">
        <v>1410048</v>
      </c>
      <c r="Z24" s="40">
        <v>18000</v>
      </c>
      <c r="AA24" s="245">
        <v>2347243</v>
      </c>
      <c r="AB24" s="245">
        <v>5120</v>
      </c>
      <c r="AD24" s="245">
        <v>2015237.44</v>
      </c>
      <c r="AE24" s="245">
        <v>179504.44</v>
      </c>
      <c r="AG24" s="259">
        <f t="shared" si="1"/>
        <v>296868.98</v>
      </c>
      <c r="AH24" s="266">
        <f t="shared" si="2"/>
        <v>0</v>
      </c>
      <c r="AI24" s="261">
        <f t="shared" si="3"/>
        <v>296868.98</v>
      </c>
      <c r="AJ24" s="267">
        <f t="shared" si="4"/>
        <v>4509807</v>
      </c>
      <c r="AK24" s="268">
        <f t="shared" si="5"/>
        <v>4547104.88</v>
      </c>
      <c r="AL24" s="261">
        <f t="shared" si="6"/>
        <v>-37297.879999999888</v>
      </c>
    </row>
    <row r="25" spans="1:38" x14ac:dyDescent="0.2">
      <c r="A25" s="257" t="s">
        <v>177</v>
      </c>
      <c r="B25" s="257" t="s">
        <v>207</v>
      </c>
      <c r="C25" s="257">
        <v>4760</v>
      </c>
      <c r="D25" s="257" t="s">
        <v>211</v>
      </c>
      <c r="E25" s="327" t="s">
        <v>211</v>
      </c>
      <c r="F25" s="243">
        <v>198152.24</v>
      </c>
      <c r="G25" s="243">
        <v>0</v>
      </c>
      <c r="H25" s="243">
        <v>2246.39</v>
      </c>
      <c r="I25" s="327">
        <v>1105137.8</v>
      </c>
      <c r="J25" s="327">
        <v>320241.94</v>
      </c>
      <c r="P25" s="244">
        <v>-1913</v>
      </c>
      <c r="R25" s="327">
        <v>-160236.91</v>
      </c>
      <c r="T25" s="327">
        <v>1812784.26</v>
      </c>
      <c r="V25" s="40">
        <v>1932980.87</v>
      </c>
      <c r="X25" s="40">
        <v>1819.57</v>
      </c>
      <c r="Y25" s="40">
        <v>1695420</v>
      </c>
      <c r="Z25" s="40">
        <v>18000</v>
      </c>
      <c r="AA25" s="245">
        <v>2175191</v>
      </c>
      <c r="AD25" s="245">
        <v>1305240.18</v>
      </c>
      <c r="AE25" s="245">
        <v>192645.24</v>
      </c>
      <c r="AG25" s="259">
        <f t="shared" si="1"/>
        <v>200398.63</v>
      </c>
      <c r="AH25" s="266">
        <f t="shared" si="2"/>
        <v>-1913</v>
      </c>
      <c r="AI25" s="261">
        <f t="shared" si="3"/>
        <v>202311.63</v>
      </c>
      <c r="AJ25" s="267">
        <f t="shared" si="4"/>
        <v>3648220.4400000004</v>
      </c>
      <c r="AK25" s="268">
        <f t="shared" si="5"/>
        <v>3673076.42</v>
      </c>
      <c r="AL25" s="261">
        <f t="shared" si="6"/>
        <v>-24855.979999999516</v>
      </c>
    </row>
    <row r="26" spans="1:38" x14ac:dyDescent="0.2">
      <c r="A26" s="257" t="s">
        <v>177</v>
      </c>
      <c r="B26" s="257" t="s">
        <v>207</v>
      </c>
      <c r="C26" s="257">
        <v>3665</v>
      </c>
      <c r="D26" s="257" t="s">
        <v>212</v>
      </c>
      <c r="E26" s="327" t="s">
        <v>212</v>
      </c>
      <c r="F26" s="243">
        <v>45066.98</v>
      </c>
      <c r="G26" s="243">
        <v>-27741</v>
      </c>
      <c r="H26" s="243">
        <v>10278.17</v>
      </c>
      <c r="I26" s="327">
        <v>36672.68</v>
      </c>
      <c r="J26" s="327">
        <v>566930.68999999994</v>
      </c>
      <c r="M26" s="244">
        <v>3900</v>
      </c>
      <c r="O26" s="244">
        <v>232636</v>
      </c>
      <c r="P26" s="244">
        <v>30078.58</v>
      </c>
      <c r="R26" s="327">
        <v>-1059155.92</v>
      </c>
      <c r="S26" s="327">
        <v>0</v>
      </c>
      <c r="T26" s="327">
        <v>1839928.23</v>
      </c>
      <c r="V26" s="40">
        <v>1051584.32</v>
      </c>
      <c r="X26" s="40">
        <v>487.07</v>
      </c>
      <c r="Y26" s="40">
        <v>634998</v>
      </c>
      <c r="AA26" s="245">
        <v>1107991.08</v>
      </c>
      <c r="AD26" s="245">
        <v>891909.2</v>
      </c>
      <c r="AE26" s="245">
        <v>103348.48</v>
      </c>
      <c r="AG26" s="259">
        <f t="shared" si="1"/>
        <v>27604.15</v>
      </c>
      <c r="AH26" s="266">
        <f t="shared" si="2"/>
        <v>266614.58</v>
      </c>
      <c r="AI26" s="261">
        <f t="shared" si="3"/>
        <v>-239010.43000000002</v>
      </c>
      <c r="AJ26" s="267">
        <f t="shared" si="4"/>
        <v>1687069.3900000001</v>
      </c>
      <c r="AK26" s="268">
        <f t="shared" si="5"/>
        <v>2103248.7600000002</v>
      </c>
      <c r="AL26" s="261">
        <f t="shared" si="6"/>
        <v>-416179.37000000011</v>
      </c>
    </row>
    <row r="27" spans="1:38" x14ac:dyDescent="0.2">
      <c r="A27" s="257" t="s">
        <v>177</v>
      </c>
      <c r="B27" s="257" t="s">
        <v>207</v>
      </c>
      <c r="C27" s="257">
        <v>4355</v>
      </c>
      <c r="D27" s="257" t="s">
        <v>213</v>
      </c>
      <c r="E27" s="327" t="s">
        <v>213</v>
      </c>
      <c r="F27" s="243">
        <v>248436.56</v>
      </c>
      <c r="G27" s="243">
        <v>0</v>
      </c>
      <c r="H27" s="243">
        <v>-815.41</v>
      </c>
      <c r="I27" s="327">
        <v>2224799</v>
      </c>
      <c r="J27" s="327">
        <v>729452.6</v>
      </c>
      <c r="M27" s="244">
        <v>119900</v>
      </c>
      <c r="O27" s="244">
        <v>250282</v>
      </c>
      <c r="P27" s="244">
        <v>5183</v>
      </c>
      <c r="S27" s="327">
        <v>119265.68</v>
      </c>
      <c r="T27" s="327">
        <v>3263098.4</v>
      </c>
      <c r="V27" s="40">
        <v>1561834.01</v>
      </c>
      <c r="X27" s="40">
        <v>1774.43</v>
      </c>
      <c r="Y27" s="40">
        <v>1440120</v>
      </c>
      <c r="AA27" s="245">
        <v>2254769</v>
      </c>
      <c r="AD27" s="245">
        <v>1089012.57</v>
      </c>
      <c r="AE27" s="245">
        <v>215803.2</v>
      </c>
      <c r="AG27" s="259">
        <f t="shared" si="1"/>
        <v>247621.15</v>
      </c>
      <c r="AH27" s="266">
        <f t="shared" si="2"/>
        <v>375365</v>
      </c>
      <c r="AI27" s="261">
        <f t="shared" si="3"/>
        <v>-127743.85</v>
      </c>
      <c r="AJ27" s="267">
        <f t="shared" si="4"/>
        <v>3003728.44</v>
      </c>
      <c r="AK27" s="268">
        <f t="shared" si="5"/>
        <v>3559584.7700000005</v>
      </c>
      <c r="AL27" s="261">
        <f t="shared" si="6"/>
        <v>-555856.33000000054</v>
      </c>
    </row>
    <row r="28" spans="1:38" x14ac:dyDescent="0.2">
      <c r="A28" s="257" t="s">
        <v>177</v>
      </c>
      <c r="B28" s="257" t="s">
        <v>207</v>
      </c>
      <c r="C28" s="257">
        <v>2703</v>
      </c>
      <c r="D28" s="257" t="s">
        <v>214</v>
      </c>
      <c r="E28" s="327" t="s">
        <v>214</v>
      </c>
      <c r="F28" s="243">
        <v>66247.78</v>
      </c>
      <c r="G28" s="243">
        <v>0</v>
      </c>
      <c r="H28" s="243">
        <v>21713.200000000001</v>
      </c>
      <c r="I28" s="327">
        <v>2317635.19</v>
      </c>
      <c r="J28" s="327">
        <v>568466.93000000005</v>
      </c>
      <c r="P28" s="244">
        <v>3207.32</v>
      </c>
      <c r="Q28" s="327">
        <v>24608</v>
      </c>
      <c r="S28" s="327">
        <v>97980.86</v>
      </c>
      <c r="T28" s="327">
        <v>3122820.6</v>
      </c>
      <c r="V28" s="40">
        <v>1518028.85</v>
      </c>
      <c r="X28" s="40">
        <v>825.36</v>
      </c>
      <c r="Y28" s="40">
        <v>296160</v>
      </c>
      <c r="AA28" s="245">
        <v>782200.17</v>
      </c>
      <c r="AD28" s="245">
        <v>1010838.2</v>
      </c>
      <c r="AE28" s="245">
        <v>296529.52</v>
      </c>
      <c r="AG28" s="259">
        <f t="shared" si="1"/>
        <v>87960.98</v>
      </c>
      <c r="AH28" s="266">
        <f t="shared" si="2"/>
        <v>3207.32</v>
      </c>
      <c r="AI28" s="261">
        <f t="shared" si="3"/>
        <v>84753.659999999989</v>
      </c>
      <c r="AJ28" s="267">
        <f t="shared" si="4"/>
        <v>1815014.2100000002</v>
      </c>
      <c r="AK28" s="268">
        <f t="shared" si="5"/>
        <v>2089567.8900000001</v>
      </c>
      <c r="AL28" s="261">
        <f t="shared" si="6"/>
        <v>-274553.67999999993</v>
      </c>
    </row>
    <row r="29" spans="1:38" x14ac:dyDescent="0.2">
      <c r="A29" s="257" t="s">
        <v>177</v>
      </c>
      <c r="B29" s="257" t="s">
        <v>207</v>
      </c>
      <c r="C29" s="257">
        <v>3283</v>
      </c>
      <c r="D29" s="257" t="s">
        <v>215</v>
      </c>
      <c r="E29" s="327" t="s">
        <v>215</v>
      </c>
      <c r="F29" s="243">
        <v>193718.83</v>
      </c>
      <c r="H29" s="243">
        <v>9397.52</v>
      </c>
      <c r="I29" s="327">
        <v>1231835.6000000001</v>
      </c>
      <c r="J29" s="327">
        <v>941764.64</v>
      </c>
      <c r="O29" s="244">
        <v>2440965</v>
      </c>
      <c r="P29" s="244">
        <v>3655</v>
      </c>
      <c r="S29" s="327">
        <v>-1651566.27</v>
      </c>
      <c r="T29" s="327">
        <v>2219243.12</v>
      </c>
      <c r="V29" s="40">
        <v>1375000.39</v>
      </c>
      <c r="X29" s="40">
        <v>519.88</v>
      </c>
      <c r="Y29" s="40">
        <v>285124.44</v>
      </c>
      <c r="Z29" s="40">
        <v>22090</v>
      </c>
      <c r="AA29" s="245">
        <v>1083141.1399999999</v>
      </c>
      <c r="AC29" s="245">
        <v>7768</v>
      </c>
      <c r="AD29" s="245">
        <v>1059254.1499999999</v>
      </c>
      <c r="AE29" s="245">
        <v>168151.67999999999</v>
      </c>
      <c r="AG29" s="259">
        <f t="shared" si="1"/>
        <v>203116.34999999998</v>
      </c>
      <c r="AH29" s="266">
        <f t="shared" si="2"/>
        <v>2444620</v>
      </c>
      <c r="AI29" s="261">
        <f>AG29-AH29</f>
        <v>-2241503.65</v>
      </c>
      <c r="AJ29" s="267">
        <f t="shared" si="4"/>
        <v>1682734.7099999997</v>
      </c>
      <c r="AK29" s="268">
        <f t="shared" si="5"/>
        <v>2318314.9700000002</v>
      </c>
      <c r="AL29" s="261">
        <f t="shared" si="6"/>
        <v>-635580.26000000047</v>
      </c>
    </row>
    <row r="30" spans="1:38" x14ac:dyDescent="0.2">
      <c r="A30" s="257" t="s">
        <v>177</v>
      </c>
      <c r="B30" s="257" t="s">
        <v>207</v>
      </c>
      <c r="C30" s="257">
        <v>1804</v>
      </c>
      <c r="D30" s="257" t="s">
        <v>216</v>
      </c>
      <c r="E30" s="327" t="s">
        <v>216</v>
      </c>
      <c r="F30" s="243">
        <v>249313.37</v>
      </c>
      <c r="G30" s="243">
        <v>5751.5</v>
      </c>
      <c r="H30" s="243">
        <v>61388.74</v>
      </c>
      <c r="I30" s="327">
        <v>617773.67000000004</v>
      </c>
      <c r="J30" s="327">
        <v>130237</v>
      </c>
      <c r="M30" s="244">
        <v>4500</v>
      </c>
      <c r="O30" s="244">
        <v>231674</v>
      </c>
      <c r="P30" s="244">
        <v>0</v>
      </c>
      <c r="R30" s="327">
        <v>-210876.62</v>
      </c>
      <c r="T30" s="327">
        <v>1260515.6599999999</v>
      </c>
      <c r="V30" s="40">
        <v>1246677.23</v>
      </c>
      <c r="X30" s="40">
        <v>663.35</v>
      </c>
      <c r="Y30" s="40">
        <v>350973.2</v>
      </c>
      <c r="AA30" s="245">
        <v>919084.2</v>
      </c>
      <c r="AB30" s="245">
        <v>1760</v>
      </c>
      <c r="AC30" s="245">
        <v>3448</v>
      </c>
      <c r="AD30" s="245">
        <v>652598.02</v>
      </c>
      <c r="AE30" s="245">
        <v>242772.32</v>
      </c>
      <c r="AG30" s="259">
        <f t="shared" si="1"/>
        <v>316453.61</v>
      </c>
      <c r="AH30" s="266">
        <f t="shared" si="2"/>
        <v>236174</v>
      </c>
      <c r="AI30" s="261">
        <f t="shared" si="3"/>
        <v>80279.609999999986</v>
      </c>
      <c r="AJ30" s="267">
        <f t="shared" si="4"/>
        <v>1598313.78</v>
      </c>
      <c r="AK30" s="268">
        <f t="shared" si="5"/>
        <v>1819662.54</v>
      </c>
      <c r="AL30" s="261">
        <f t="shared" si="6"/>
        <v>-221348.76</v>
      </c>
    </row>
    <row r="31" spans="1:38" x14ac:dyDescent="0.2">
      <c r="A31" s="257" t="s">
        <v>177</v>
      </c>
      <c r="B31" s="257" t="s">
        <v>207</v>
      </c>
      <c r="C31" s="257">
        <v>2904</v>
      </c>
      <c r="D31" s="257" t="s">
        <v>217</v>
      </c>
      <c r="E31" s="327" t="s">
        <v>217</v>
      </c>
      <c r="F31" s="243">
        <v>137906.84</v>
      </c>
      <c r="G31" s="243">
        <v>0</v>
      </c>
      <c r="H31" s="243">
        <v>3834.79</v>
      </c>
      <c r="I31" s="327">
        <v>313319</v>
      </c>
      <c r="J31" s="327">
        <v>403986.25</v>
      </c>
      <c r="O31" s="244">
        <v>198400</v>
      </c>
      <c r="P31" s="244">
        <v>18424</v>
      </c>
      <c r="Q31" s="327">
        <v>551</v>
      </c>
      <c r="R31" s="327">
        <v>-2190280.75</v>
      </c>
      <c r="T31" s="327">
        <v>3095144.84</v>
      </c>
      <c r="V31" s="40">
        <v>1338462.29</v>
      </c>
      <c r="X31" s="40">
        <v>898.29</v>
      </c>
      <c r="Y31" s="40">
        <v>1350108</v>
      </c>
      <c r="Z31" s="40">
        <v>226581</v>
      </c>
      <c r="AA31" s="245">
        <v>2080588</v>
      </c>
      <c r="AD31" s="245">
        <v>769037.79</v>
      </c>
      <c r="AE31" s="245">
        <v>329616</v>
      </c>
      <c r="AG31" s="259">
        <f t="shared" si="1"/>
        <v>141741.63</v>
      </c>
      <c r="AH31" s="266">
        <f t="shared" si="2"/>
        <v>216824</v>
      </c>
      <c r="AI31" s="261">
        <f t="shared" si="3"/>
        <v>-75082.37</v>
      </c>
      <c r="AJ31" s="267">
        <f t="shared" si="4"/>
        <v>2916049.58</v>
      </c>
      <c r="AK31" s="268">
        <f t="shared" si="5"/>
        <v>3179241.79</v>
      </c>
      <c r="AL31" s="261">
        <f t="shared" si="6"/>
        <v>-263192.20999999996</v>
      </c>
    </row>
    <row r="32" spans="1:38" x14ac:dyDescent="0.2">
      <c r="A32" s="257" t="s">
        <v>177</v>
      </c>
      <c r="B32" s="257" t="s">
        <v>207</v>
      </c>
      <c r="C32" s="257">
        <v>6953</v>
      </c>
      <c r="D32" s="257" t="s">
        <v>218</v>
      </c>
      <c r="E32" s="327" t="s">
        <v>218</v>
      </c>
      <c r="F32" s="243">
        <v>457852.73</v>
      </c>
      <c r="G32" s="243">
        <v>0</v>
      </c>
      <c r="H32" s="243">
        <v>21881</v>
      </c>
      <c r="I32" s="327">
        <v>999170.4</v>
      </c>
      <c r="J32" s="327">
        <v>3656371.24</v>
      </c>
      <c r="M32" s="244">
        <v>373000</v>
      </c>
      <c r="P32" s="244">
        <v>0</v>
      </c>
      <c r="R32" s="327">
        <v>-6227238.2800000003</v>
      </c>
      <c r="T32" s="327">
        <v>11903501.289999999</v>
      </c>
      <c r="V32" s="40">
        <v>3085343.95</v>
      </c>
      <c r="W32" s="40">
        <v>702000</v>
      </c>
      <c r="X32" s="40">
        <v>2649.45</v>
      </c>
      <c r="Y32" s="40">
        <v>1429670</v>
      </c>
      <c r="Z32" s="40">
        <v>3300</v>
      </c>
      <c r="AA32" s="245">
        <v>2662385</v>
      </c>
      <c r="AD32" s="245">
        <v>1700263.27</v>
      </c>
      <c r="AE32" s="245">
        <v>1774302.77</v>
      </c>
      <c r="AG32" s="259">
        <f t="shared" si="1"/>
        <v>479733.73</v>
      </c>
      <c r="AH32" s="266">
        <f t="shared" si="2"/>
        <v>373000</v>
      </c>
      <c r="AI32" s="261">
        <f t="shared" si="3"/>
        <v>106733.72999999998</v>
      </c>
      <c r="AJ32" s="267">
        <f t="shared" si="4"/>
        <v>5222963.4000000004</v>
      </c>
      <c r="AK32" s="268">
        <f t="shared" si="5"/>
        <v>6136951.0399999991</v>
      </c>
      <c r="AL32" s="261">
        <f t="shared" si="6"/>
        <v>-913987.63999999873</v>
      </c>
    </row>
    <row r="33" spans="1:38" x14ac:dyDescent="0.2">
      <c r="A33" s="257" t="s">
        <v>177</v>
      </c>
      <c r="B33" s="257" t="s">
        <v>207</v>
      </c>
      <c r="C33" s="257">
        <v>5358</v>
      </c>
      <c r="D33" s="257" t="s">
        <v>219</v>
      </c>
      <c r="E33" s="327" t="s">
        <v>219</v>
      </c>
      <c r="F33" s="243">
        <v>61177.79</v>
      </c>
      <c r="G33" s="243">
        <v>0</v>
      </c>
      <c r="H33" s="243">
        <v>13926.74</v>
      </c>
      <c r="I33" s="327">
        <v>1382870.16</v>
      </c>
      <c r="J33" s="327">
        <v>15</v>
      </c>
      <c r="P33" s="244">
        <v>6438</v>
      </c>
      <c r="S33" s="327">
        <v>-2600329.75</v>
      </c>
      <c r="T33" s="327">
        <v>4127843.17</v>
      </c>
      <c r="V33" s="40">
        <v>2169484.64</v>
      </c>
      <c r="W33" s="40">
        <v>299610</v>
      </c>
      <c r="X33" s="40">
        <v>1181.21</v>
      </c>
      <c r="Y33" s="40">
        <v>1124000</v>
      </c>
      <c r="AA33" s="245">
        <v>2209398</v>
      </c>
      <c r="AD33" s="245">
        <v>1365362.48</v>
      </c>
      <c r="AE33" s="245">
        <v>95477.1</v>
      </c>
      <c r="AG33" s="259">
        <f t="shared" si="1"/>
        <v>75104.53</v>
      </c>
      <c r="AH33" s="266">
        <f t="shared" si="2"/>
        <v>6438</v>
      </c>
      <c r="AI33" s="261">
        <f t="shared" si="3"/>
        <v>68666.53</v>
      </c>
      <c r="AJ33" s="267">
        <f t="shared" si="4"/>
        <v>3594275.85</v>
      </c>
      <c r="AK33" s="268">
        <f t="shared" si="5"/>
        <v>3670237.58</v>
      </c>
      <c r="AL33" s="261">
        <f t="shared" si="6"/>
        <v>-75961.729999999981</v>
      </c>
    </row>
    <row r="34" spans="1:38" x14ac:dyDescent="0.2">
      <c r="A34" s="257" t="s">
        <v>177</v>
      </c>
      <c r="B34" s="257" t="s">
        <v>207</v>
      </c>
      <c r="C34" s="257">
        <v>1450</v>
      </c>
      <c r="D34" s="257" t="s">
        <v>220</v>
      </c>
      <c r="E34" s="327" t="s">
        <v>220</v>
      </c>
      <c r="F34" s="243">
        <v>185558.53</v>
      </c>
      <c r="G34" s="243">
        <v>232488.5</v>
      </c>
      <c r="H34" s="243">
        <v>253886.9</v>
      </c>
      <c r="I34" s="327">
        <v>644375.87</v>
      </c>
      <c r="J34" s="327">
        <v>165341.35999999999</v>
      </c>
      <c r="P34" s="244">
        <v>2981</v>
      </c>
      <c r="S34" s="327">
        <v>1238239.96</v>
      </c>
      <c r="V34" s="40">
        <v>2226341.56</v>
      </c>
      <c r="X34" s="40">
        <v>1590.73</v>
      </c>
      <c r="Z34" s="40">
        <v>7890</v>
      </c>
      <c r="AA34" s="245">
        <v>600652</v>
      </c>
      <c r="AD34" s="245">
        <v>1207209.44</v>
      </c>
      <c r="AE34" s="245">
        <v>187530.65</v>
      </c>
      <c r="AG34" s="259">
        <f t="shared" si="1"/>
        <v>671933.93</v>
      </c>
      <c r="AH34" s="266">
        <f t="shared" si="2"/>
        <v>2981</v>
      </c>
      <c r="AI34" s="261">
        <f t="shared" si="3"/>
        <v>668952.93000000005</v>
      </c>
      <c r="AJ34" s="267">
        <f t="shared" si="4"/>
        <v>2235822.29</v>
      </c>
      <c r="AK34" s="268">
        <f t="shared" si="5"/>
        <v>1995392.0899999999</v>
      </c>
      <c r="AL34" s="261">
        <f t="shared" si="6"/>
        <v>240430.20000000019</v>
      </c>
    </row>
    <row r="35" spans="1:38" x14ac:dyDescent="0.2">
      <c r="A35" s="257" t="s">
        <v>177</v>
      </c>
      <c r="B35" s="257" t="s">
        <v>207</v>
      </c>
      <c r="C35" s="257">
        <v>1590</v>
      </c>
      <c r="D35" s="257" t="s">
        <v>221</v>
      </c>
      <c r="E35" s="327" t="s">
        <v>221</v>
      </c>
      <c r="F35" s="243">
        <v>208910.68</v>
      </c>
      <c r="G35" s="243">
        <v>201940</v>
      </c>
      <c r="H35" s="243">
        <v>2984.52</v>
      </c>
      <c r="I35" s="327">
        <v>586226.22</v>
      </c>
      <c r="J35" s="327">
        <v>283307.57</v>
      </c>
      <c r="K35" s="327">
        <v>1</v>
      </c>
      <c r="O35" s="244">
        <v>283660</v>
      </c>
      <c r="P35" s="244">
        <v>1000</v>
      </c>
      <c r="S35" s="327">
        <v>-1330781.1599999999</v>
      </c>
      <c r="T35" s="327">
        <v>2563303.2200000002</v>
      </c>
      <c r="U35" s="40">
        <v>861.02</v>
      </c>
      <c r="V35" s="40">
        <v>1604047.23</v>
      </c>
      <c r="X35" s="40">
        <v>409.82</v>
      </c>
      <c r="Y35" s="40">
        <v>424660</v>
      </c>
      <c r="AA35" s="245">
        <v>1238979.8700000001</v>
      </c>
      <c r="AB35" s="245">
        <v>8352</v>
      </c>
      <c r="AC35" s="245">
        <v>772</v>
      </c>
      <c r="AD35" s="245">
        <v>606018.17000000004</v>
      </c>
      <c r="AE35" s="245">
        <v>330242.09999999998</v>
      </c>
      <c r="AF35" s="245">
        <v>79426</v>
      </c>
      <c r="AG35" s="259">
        <f t="shared" si="1"/>
        <v>413835.2</v>
      </c>
      <c r="AH35" s="266">
        <f t="shared" si="2"/>
        <v>284660</v>
      </c>
      <c r="AI35" s="261">
        <f t="shared" si="3"/>
        <v>129175.20000000001</v>
      </c>
      <c r="AJ35" s="267">
        <f t="shared" si="4"/>
        <v>2029978.07</v>
      </c>
      <c r="AK35" s="268">
        <f t="shared" si="5"/>
        <v>2263790.14</v>
      </c>
      <c r="AL35" s="261">
        <f t="shared" si="6"/>
        <v>-233812.07000000007</v>
      </c>
    </row>
    <row r="36" spans="1:38" x14ac:dyDescent="0.2">
      <c r="A36" s="257" t="s">
        <v>180</v>
      </c>
      <c r="B36" s="257" t="s">
        <v>223</v>
      </c>
      <c r="C36" s="257">
        <v>6255</v>
      </c>
      <c r="D36" s="257" t="s">
        <v>225</v>
      </c>
      <c r="E36" s="327" t="s">
        <v>225</v>
      </c>
      <c r="F36" s="243">
        <v>990468.29</v>
      </c>
      <c r="G36" s="243">
        <v>32758</v>
      </c>
      <c r="H36" s="243">
        <v>54341.45</v>
      </c>
      <c r="I36" s="327">
        <v>752390.61</v>
      </c>
      <c r="J36" s="327">
        <v>113257.5</v>
      </c>
      <c r="M36" s="244">
        <v>12670.6</v>
      </c>
      <c r="O36" s="244">
        <v>508356</v>
      </c>
      <c r="P36" s="244">
        <v>4258.29</v>
      </c>
      <c r="S36" s="327">
        <v>-1619373.75</v>
      </c>
      <c r="T36" s="327">
        <v>3551030.77</v>
      </c>
      <c r="V36" s="40">
        <v>1467730.32</v>
      </c>
      <c r="W36" s="40">
        <v>165860</v>
      </c>
      <c r="X36" s="40">
        <v>4816</v>
      </c>
      <c r="Y36" s="40">
        <v>1912376.98</v>
      </c>
      <c r="AA36" s="245">
        <v>2567523.98</v>
      </c>
      <c r="AB36" s="245">
        <v>730</v>
      </c>
      <c r="AD36" s="245">
        <v>1351120.06</v>
      </c>
      <c r="AE36" s="245">
        <v>145135.32</v>
      </c>
      <c r="AG36" s="259">
        <f t="shared" si="1"/>
        <v>1077567.74</v>
      </c>
      <c r="AH36" s="266">
        <f t="shared" si="2"/>
        <v>525284.89</v>
      </c>
      <c r="AI36" s="261">
        <f t="shared" si="3"/>
        <v>552282.85</v>
      </c>
      <c r="AJ36" s="267">
        <f t="shared" si="4"/>
        <v>3550783.3</v>
      </c>
      <c r="AK36" s="268">
        <f t="shared" si="5"/>
        <v>4064509.36</v>
      </c>
      <c r="AL36" s="261">
        <f t="shared" si="6"/>
        <v>-513726.06000000006</v>
      </c>
    </row>
    <row r="37" spans="1:38" x14ac:dyDescent="0.2">
      <c r="A37" s="257" t="s">
        <v>180</v>
      </c>
      <c r="B37" s="257" t="s">
        <v>223</v>
      </c>
      <c r="C37" s="257">
        <v>4295</v>
      </c>
      <c r="D37" s="257" t="s">
        <v>226</v>
      </c>
      <c r="E37" s="327" t="s">
        <v>226</v>
      </c>
      <c r="F37" s="243">
        <v>752826.14</v>
      </c>
      <c r="G37" s="243">
        <v>14084</v>
      </c>
      <c r="H37" s="243">
        <v>67234.05</v>
      </c>
      <c r="I37" s="327">
        <v>356583.56</v>
      </c>
      <c r="J37" s="327">
        <v>138038.57999999999</v>
      </c>
      <c r="M37" s="244">
        <v>14922.5</v>
      </c>
      <c r="O37" s="244">
        <v>62018</v>
      </c>
      <c r="P37" s="244">
        <v>246.4</v>
      </c>
      <c r="S37" s="327">
        <v>-639832.12</v>
      </c>
      <c r="T37" s="327">
        <v>1930924.79</v>
      </c>
      <c r="V37" s="40">
        <v>1308310.6100000001</v>
      </c>
      <c r="X37" s="40">
        <v>2466.35</v>
      </c>
      <c r="Y37" s="40">
        <v>804982.5</v>
      </c>
      <c r="AA37" s="245">
        <v>1168742.5</v>
      </c>
      <c r="AD37" s="245">
        <v>574499.81000000006</v>
      </c>
      <c r="AE37" s="245">
        <v>412030.39</v>
      </c>
      <c r="AG37" s="259">
        <f t="shared" si="1"/>
        <v>834144.19000000006</v>
      </c>
      <c r="AH37" s="266">
        <f t="shared" si="2"/>
        <v>77186.899999999994</v>
      </c>
      <c r="AI37" s="261">
        <f t="shared" si="3"/>
        <v>756957.29</v>
      </c>
      <c r="AJ37" s="267">
        <f t="shared" si="4"/>
        <v>2115759.46</v>
      </c>
      <c r="AK37" s="268">
        <f t="shared" si="5"/>
        <v>2155272.7000000002</v>
      </c>
      <c r="AL37" s="261">
        <f t="shared" si="6"/>
        <v>-39513.240000000224</v>
      </c>
    </row>
    <row r="38" spans="1:38" x14ac:dyDescent="0.2">
      <c r="A38" s="257" t="s">
        <v>180</v>
      </c>
      <c r="B38" s="257" t="s">
        <v>223</v>
      </c>
      <c r="C38" s="257">
        <v>5791</v>
      </c>
      <c r="D38" s="257" t="s">
        <v>227</v>
      </c>
      <c r="E38" s="327" t="s">
        <v>227</v>
      </c>
      <c r="F38" s="243">
        <v>384732.66</v>
      </c>
      <c r="G38" s="243">
        <v>11738</v>
      </c>
      <c r="H38" s="243">
        <v>14244.24</v>
      </c>
      <c r="I38" s="327">
        <v>161099.79</v>
      </c>
      <c r="J38" s="327">
        <v>79595.55</v>
      </c>
      <c r="M38" s="244">
        <v>15832.31</v>
      </c>
      <c r="O38" s="244">
        <v>721254</v>
      </c>
      <c r="P38" s="244">
        <v>17987.830000000002</v>
      </c>
      <c r="S38" s="327">
        <v>-2140590.5</v>
      </c>
      <c r="T38" s="327">
        <v>2854572.07</v>
      </c>
      <c r="V38" s="40">
        <v>1770426.61</v>
      </c>
      <c r="W38" s="40">
        <v>206480</v>
      </c>
      <c r="X38" s="40">
        <v>205.66</v>
      </c>
      <c r="Y38" s="40">
        <v>311052</v>
      </c>
      <c r="AA38" s="245">
        <v>1187848</v>
      </c>
      <c r="AC38" s="245">
        <v>6562.32</v>
      </c>
      <c r="AD38" s="245">
        <v>1443877.18</v>
      </c>
      <c r="AE38" s="245">
        <v>409522.24</v>
      </c>
      <c r="AF38" s="245">
        <v>58000</v>
      </c>
      <c r="AG38" s="259">
        <f t="shared" si="1"/>
        <v>410714.89999999997</v>
      </c>
      <c r="AH38" s="266">
        <f t="shared" si="2"/>
        <v>755074.14</v>
      </c>
      <c r="AI38" s="261">
        <f t="shared" si="3"/>
        <v>-344359.24000000005</v>
      </c>
      <c r="AJ38" s="267">
        <f t="shared" si="4"/>
        <v>2288164.27</v>
      </c>
      <c r="AK38" s="268">
        <f t="shared" si="5"/>
        <v>3105809.74</v>
      </c>
      <c r="AL38" s="261">
        <f t="shared" si="6"/>
        <v>-817645.4700000002</v>
      </c>
    </row>
    <row r="39" spans="1:38" x14ac:dyDescent="0.2">
      <c r="A39" s="257" t="s">
        <v>180</v>
      </c>
      <c r="B39" s="257" t="s">
        <v>223</v>
      </c>
      <c r="C39" s="257">
        <v>2483</v>
      </c>
      <c r="D39" s="257" t="s">
        <v>228</v>
      </c>
      <c r="E39" s="327" t="s">
        <v>228</v>
      </c>
      <c r="F39" s="243">
        <v>463847.75</v>
      </c>
      <c r="G39" s="243">
        <v>37245.4</v>
      </c>
      <c r="H39" s="243">
        <v>20873.560000000001</v>
      </c>
      <c r="I39" s="327">
        <v>488725.05</v>
      </c>
      <c r="J39" s="327">
        <v>229936.1</v>
      </c>
      <c r="L39" s="244">
        <v>4800</v>
      </c>
      <c r="M39" s="244">
        <v>10381.299999999999</v>
      </c>
      <c r="O39" s="244">
        <v>0</v>
      </c>
      <c r="P39" s="244">
        <v>0</v>
      </c>
      <c r="R39" s="327">
        <v>0</v>
      </c>
      <c r="S39" s="327">
        <v>-267697.09000000003</v>
      </c>
      <c r="T39" s="327">
        <v>1440362.48</v>
      </c>
      <c r="V39" s="40">
        <v>1157391.27</v>
      </c>
      <c r="W39" s="40">
        <v>198800</v>
      </c>
      <c r="X39" s="40">
        <v>2089.5700000000002</v>
      </c>
      <c r="Y39" s="40">
        <v>583517.5</v>
      </c>
      <c r="AA39" s="245">
        <v>830915.5</v>
      </c>
      <c r="AB39" s="245">
        <v>21894</v>
      </c>
      <c r="AD39" s="245">
        <v>900711.89</v>
      </c>
      <c r="AE39" s="245">
        <v>135495.78</v>
      </c>
      <c r="AG39" s="259">
        <f t="shared" si="1"/>
        <v>521966.71</v>
      </c>
      <c r="AH39" s="266">
        <f t="shared" si="2"/>
        <v>15181.3</v>
      </c>
      <c r="AI39" s="261">
        <f t="shared" si="3"/>
        <v>506785.41000000003</v>
      </c>
      <c r="AJ39" s="267">
        <f t="shared" si="4"/>
        <v>1941798.34</v>
      </c>
      <c r="AK39" s="268">
        <f t="shared" si="5"/>
        <v>1889017.1700000002</v>
      </c>
      <c r="AL39" s="261">
        <f t="shared" si="6"/>
        <v>52781.169999999925</v>
      </c>
    </row>
    <row r="40" spans="1:38" x14ac:dyDescent="0.2">
      <c r="A40" s="257" t="s">
        <v>180</v>
      </c>
      <c r="B40" s="257" t="s">
        <v>223</v>
      </c>
      <c r="C40" s="257">
        <v>2151</v>
      </c>
      <c r="D40" s="257" t="s">
        <v>229</v>
      </c>
      <c r="E40" s="327" t="s">
        <v>229</v>
      </c>
      <c r="F40" s="243">
        <v>433220.7</v>
      </c>
      <c r="G40" s="243">
        <v>25339.75</v>
      </c>
      <c r="H40" s="243">
        <v>13280.8</v>
      </c>
      <c r="I40" s="327">
        <v>2857357.85</v>
      </c>
      <c r="J40" s="327">
        <v>221260.69</v>
      </c>
      <c r="M40" s="244">
        <v>9425</v>
      </c>
      <c r="O40" s="244">
        <v>0</v>
      </c>
      <c r="P40" s="244">
        <v>26.16</v>
      </c>
      <c r="S40" s="327">
        <v>3106706.15</v>
      </c>
      <c r="T40" s="327">
        <v>455164.99</v>
      </c>
      <c r="V40" s="40">
        <v>1456039.81</v>
      </c>
      <c r="W40" s="40">
        <v>151826</v>
      </c>
      <c r="X40" s="40">
        <v>1833.89</v>
      </c>
      <c r="Y40" s="40">
        <v>1016823.24</v>
      </c>
      <c r="Z40" s="40">
        <v>527</v>
      </c>
      <c r="AA40" s="245">
        <v>1713773.07</v>
      </c>
      <c r="AB40" s="245">
        <v>11600</v>
      </c>
      <c r="AD40" s="245">
        <v>706086.75</v>
      </c>
      <c r="AE40" s="245">
        <v>216452.63</v>
      </c>
      <c r="AG40" s="259">
        <f t="shared" si="1"/>
        <v>471841.25</v>
      </c>
      <c r="AH40" s="266">
        <f t="shared" si="2"/>
        <v>9451.16</v>
      </c>
      <c r="AI40" s="261">
        <f t="shared" si="3"/>
        <v>462390.09</v>
      </c>
      <c r="AJ40" s="267">
        <f t="shared" si="4"/>
        <v>2627049.94</v>
      </c>
      <c r="AK40" s="268">
        <f t="shared" si="5"/>
        <v>2647912.4500000002</v>
      </c>
      <c r="AL40" s="261">
        <f t="shared" si="6"/>
        <v>-20862.510000000242</v>
      </c>
    </row>
    <row r="41" spans="1:38" x14ac:dyDescent="0.2">
      <c r="A41" s="257" t="s">
        <v>180</v>
      </c>
      <c r="B41" s="257" t="s">
        <v>223</v>
      </c>
      <c r="C41" s="257">
        <v>2636</v>
      </c>
      <c r="D41" s="257" t="s">
        <v>230</v>
      </c>
      <c r="E41" s="327" t="s">
        <v>230</v>
      </c>
      <c r="F41" s="243">
        <v>409118.11</v>
      </c>
      <c r="G41" s="243">
        <v>2372.65</v>
      </c>
      <c r="H41" s="243">
        <v>84044.34</v>
      </c>
      <c r="I41" s="327">
        <v>221584.51</v>
      </c>
      <c r="J41" s="327">
        <v>361213.61</v>
      </c>
      <c r="M41" s="244">
        <v>9740</v>
      </c>
      <c r="O41" s="244">
        <v>291333.88</v>
      </c>
      <c r="P41" s="244">
        <v>184.66</v>
      </c>
      <c r="S41" s="327">
        <v>-1326496.1399999999</v>
      </c>
      <c r="T41" s="327">
        <v>1976836.89</v>
      </c>
      <c r="V41" s="40">
        <v>1239294.8600000001</v>
      </c>
      <c r="W41" s="40">
        <v>90000</v>
      </c>
      <c r="X41" s="40">
        <v>1645.47</v>
      </c>
      <c r="Y41" s="40">
        <v>894649.14</v>
      </c>
      <c r="AA41" s="245">
        <v>1251695.1399999999</v>
      </c>
      <c r="AC41" s="245">
        <v>41940</v>
      </c>
      <c r="AD41" s="245">
        <v>642656.72</v>
      </c>
      <c r="AE41" s="245">
        <v>154363.68</v>
      </c>
      <c r="AF41" s="245">
        <v>8200</v>
      </c>
      <c r="AG41" s="259">
        <f t="shared" si="1"/>
        <v>495535.1</v>
      </c>
      <c r="AH41" s="266">
        <f t="shared" si="2"/>
        <v>301258.53999999998</v>
      </c>
      <c r="AI41" s="261">
        <f t="shared" si="3"/>
        <v>194276.56</v>
      </c>
      <c r="AJ41" s="267">
        <f t="shared" si="4"/>
        <v>2225589.4700000002</v>
      </c>
      <c r="AK41" s="268">
        <f t="shared" si="5"/>
        <v>2098855.54</v>
      </c>
      <c r="AL41" s="261">
        <f t="shared" si="6"/>
        <v>126733.93000000017</v>
      </c>
    </row>
    <row r="42" spans="1:38" x14ac:dyDescent="0.2">
      <c r="A42" s="257" t="s">
        <v>180</v>
      </c>
      <c r="B42" s="257" t="s">
        <v>223</v>
      </c>
      <c r="C42" s="257">
        <v>4545</v>
      </c>
      <c r="D42" s="257" t="s">
        <v>231</v>
      </c>
      <c r="E42" s="327" t="s">
        <v>231</v>
      </c>
      <c r="F42" s="243">
        <v>493180.86</v>
      </c>
      <c r="G42" s="243">
        <v>17156.900000000001</v>
      </c>
      <c r="H42" s="243">
        <v>22706.95</v>
      </c>
      <c r="I42" s="327">
        <v>313188.68</v>
      </c>
      <c r="J42" s="327">
        <v>311251.37</v>
      </c>
      <c r="M42" s="244">
        <v>16048.99</v>
      </c>
      <c r="O42" s="244">
        <v>373467</v>
      </c>
      <c r="P42" s="244">
        <v>2431.4299999999998</v>
      </c>
      <c r="S42" s="327">
        <v>-539829.62</v>
      </c>
      <c r="T42" s="327">
        <v>1732965.71</v>
      </c>
      <c r="V42" s="40">
        <v>2114271.98</v>
      </c>
      <c r="W42" s="40">
        <v>69230</v>
      </c>
      <c r="X42" s="40">
        <v>1985.7</v>
      </c>
      <c r="Y42" s="40">
        <v>677072.23</v>
      </c>
      <c r="Z42" s="40">
        <v>190000</v>
      </c>
      <c r="AA42" s="245">
        <v>1626325.23</v>
      </c>
      <c r="AB42" s="245">
        <v>3250</v>
      </c>
      <c r="AC42" s="245">
        <v>6260</v>
      </c>
      <c r="AD42" s="245">
        <v>1655882.46</v>
      </c>
      <c r="AE42" s="245">
        <v>188440.97</v>
      </c>
      <c r="AG42" s="259">
        <f t="shared" si="1"/>
        <v>533044.71</v>
      </c>
      <c r="AH42" s="266">
        <f t="shared" si="2"/>
        <v>391947.42</v>
      </c>
      <c r="AI42" s="261">
        <f t="shared" si="3"/>
        <v>141097.28999999998</v>
      </c>
      <c r="AJ42" s="267">
        <f t="shared" si="4"/>
        <v>3052559.91</v>
      </c>
      <c r="AK42" s="268">
        <f t="shared" si="5"/>
        <v>3480158.66</v>
      </c>
      <c r="AL42" s="261">
        <f t="shared" si="6"/>
        <v>-427598.75</v>
      </c>
    </row>
    <row r="43" spans="1:38" x14ac:dyDescent="0.2">
      <c r="A43" s="257" t="s">
        <v>180</v>
      </c>
      <c r="B43" s="257" t="s">
        <v>223</v>
      </c>
      <c r="C43" s="257">
        <v>2870</v>
      </c>
      <c r="D43" s="257" t="s">
        <v>232</v>
      </c>
      <c r="E43" s="327" t="s">
        <v>232</v>
      </c>
      <c r="F43" s="243">
        <v>519159.71</v>
      </c>
      <c r="G43" s="243">
        <v>57121.58</v>
      </c>
      <c r="H43" s="243">
        <v>158416.48000000001</v>
      </c>
      <c r="I43" s="327">
        <v>406528.48</v>
      </c>
      <c r="J43" s="327">
        <v>110531.66</v>
      </c>
      <c r="M43" s="244">
        <v>12035.25</v>
      </c>
      <c r="O43" s="244">
        <v>111998</v>
      </c>
      <c r="P43" s="244">
        <v>832</v>
      </c>
      <c r="S43" s="327">
        <v>-625995.93000000005</v>
      </c>
      <c r="T43" s="327">
        <v>2083523.09</v>
      </c>
      <c r="V43" s="40">
        <v>1247622.4099999999</v>
      </c>
      <c r="W43" s="40">
        <v>194940</v>
      </c>
      <c r="X43" s="40">
        <v>2332.29</v>
      </c>
      <c r="Y43" s="40">
        <v>720278</v>
      </c>
      <c r="AA43" s="245">
        <v>1298706</v>
      </c>
      <c r="AB43" s="245">
        <v>11870</v>
      </c>
      <c r="AD43" s="245">
        <v>889620.24</v>
      </c>
      <c r="AE43" s="245">
        <v>290410.96000000002</v>
      </c>
      <c r="AF43" s="245">
        <v>5200</v>
      </c>
      <c r="AG43" s="259">
        <f t="shared" si="1"/>
        <v>734697.77</v>
      </c>
      <c r="AH43" s="266">
        <f t="shared" si="2"/>
        <v>124865.25</v>
      </c>
      <c r="AI43" s="261">
        <f t="shared" si="3"/>
        <v>609832.52</v>
      </c>
      <c r="AJ43" s="267">
        <f t="shared" si="4"/>
        <v>2165172.7000000002</v>
      </c>
      <c r="AK43" s="268">
        <f t="shared" si="5"/>
        <v>2495807.2000000002</v>
      </c>
      <c r="AL43" s="261">
        <f t="shared" si="6"/>
        <v>-330634.5</v>
      </c>
    </row>
    <row r="44" spans="1:38" x14ac:dyDescent="0.2">
      <c r="A44" s="257" t="s">
        <v>180</v>
      </c>
      <c r="B44" s="257" t="s">
        <v>223</v>
      </c>
      <c r="C44" s="257">
        <v>3482</v>
      </c>
      <c r="D44" s="257" t="s">
        <v>233</v>
      </c>
      <c r="E44" s="327" t="s">
        <v>233</v>
      </c>
      <c r="F44" s="243">
        <v>414499.1</v>
      </c>
      <c r="G44" s="243">
        <v>10000</v>
      </c>
      <c r="H44" s="243">
        <v>25332.95</v>
      </c>
      <c r="I44" s="327">
        <v>1196037.6299999999</v>
      </c>
      <c r="J44" s="327">
        <v>327487.77</v>
      </c>
      <c r="L44" s="244">
        <v>0</v>
      </c>
      <c r="M44" s="244">
        <v>14597.75</v>
      </c>
      <c r="O44" s="244">
        <v>0</v>
      </c>
      <c r="P44" s="244">
        <v>3390.95</v>
      </c>
      <c r="S44" s="327">
        <v>1875199.1</v>
      </c>
      <c r="V44" s="40">
        <v>1805916.64</v>
      </c>
      <c r="X44" s="40">
        <v>1754.69</v>
      </c>
      <c r="Y44" s="40">
        <v>727020.5</v>
      </c>
      <c r="AA44" s="245">
        <v>1403377.5</v>
      </c>
      <c r="AB44" s="245">
        <v>2400</v>
      </c>
      <c r="AC44" s="245">
        <v>6580</v>
      </c>
      <c r="AD44" s="245">
        <v>805145.83</v>
      </c>
      <c r="AE44" s="245">
        <v>237018.85</v>
      </c>
      <c r="AG44" s="259">
        <f t="shared" si="1"/>
        <v>449832.05</v>
      </c>
      <c r="AH44" s="266">
        <f t="shared" si="2"/>
        <v>17988.7</v>
      </c>
      <c r="AI44" s="261">
        <f t="shared" si="3"/>
        <v>431843.35</v>
      </c>
      <c r="AJ44" s="267">
        <f t="shared" si="4"/>
        <v>2534691.83</v>
      </c>
      <c r="AK44" s="268">
        <f t="shared" si="5"/>
        <v>2454522.1800000002</v>
      </c>
      <c r="AL44" s="261">
        <f t="shared" si="6"/>
        <v>80169.649999999907</v>
      </c>
    </row>
    <row r="45" spans="1:38" x14ac:dyDescent="0.2">
      <c r="A45" s="257" t="s">
        <v>180</v>
      </c>
      <c r="B45" s="257" t="s">
        <v>223</v>
      </c>
      <c r="C45" s="257">
        <v>4225</v>
      </c>
      <c r="D45" s="257" t="s">
        <v>234</v>
      </c>
      <c r="E45" s="327" t="s">
        <v>234</v>
      </c>
      <c r="F45" s="243">
        <v>90085.07</v>
      </c>
      <c r="G45" s="243">
        <v>99718.83</v>
      </c>
      <c r="H45" s="243">
        <v>88055.32</v>
      </c>
      <c r="I45" s="327">
        <v>730754.07</v>
      </c>
      <c r="J45" s="327">
        <v>291786.25</v>
      </c>
      <c r="M45" s="244">
        <v>19624.59</v>
      </c>
      <c r="O45" s="244">
        <v>153049</v>
      </c>
      <c r="P45" s="244">
        <v>4826.04</v>
      </c>
      <c r="S45" s="327">
        <v>-253405.01</v>
      </c>
      <c r="T45" s="327">
        <v>1500565.11</v>
      </c>
      <c r="V45" s="40">
        <v>1767333.85</v>
      </c>
      <c r="W45" s="40">
        <v>274310</v>
      </c>
      <c r="X45" s="40">
        <v>653.86</v>
      </c>
      <c r="Y45" s="40">
        <v>868848</v>
      </c>
      <c r="Z45" s="40">
        <v>9200</v>
      </c>
      <c r="AA45" s="245">
        <v>1668437</v>
      </c>
      <c r="AB45" s="245">
        <v>3730</v>
      </c>
      <c r="AD45" s="245">
        <v>1145286.58</v>
      </c>
      <c r="AE45" s="245">
        <v>227152.32</v>
      </c>
      <c r="AG45" s="259">
        <f t="shared" si="1"/>
        <v>277859.22000000003</v>
      </c>
      <c r="AH45" s="266">
        <f t="shared" si="2"/>
        <v>177499.63</v>
      </c>
      <c r="AI45" s="261">
        <f t="shared" si="3"/>
        <v>100359.59000000003</v>
      </c>
      <c r="AJ45" s="267">
        <f t="shared" si="4"/>
        <v>2920345.71</v>
      </c>
      <c r="AK45" s="268">
        <f t="shared" si="5"/>
        <v>3044605.9</v>
      </c>
      <c r="AL45" s="261">
        <f t="shared" si="6"/>
        <v>-124260.18999999994</v>
      </c>
    </row>
    <row r="46" spans="1:38" x14ac:dyDescent="0.2">
      <c r="A46" s="257" t="s">
        <v>180</v>
      </c>
      <c r="B46" s="257" t="s">
        <v>223</v>
      </c>
      <c r="C46" s="257">
        <v>3058</v>
      </c>
      <c r="D46" s="257" t="s">
        <v>236</v>
      </c>
      <c r="E46" s="327" t="s">
        <v>236</v>
      </c>
      <c r="F46" s="243">
        <v>70692.070000000007</v>
      </c>
      <c r="G46" s="243">
        <v>719</v>
      </c>
      <c r="H46" s="243">
        <v>3947</v>
      </c>
      <c r="I46" s="327">
        <v>33491.96</v>
      </c>
      <c r="J46" s="327">
        <v>167219.13</v>
      </c>
      <c r="K46" s="327">
        <v>0</v>
      </c>
      <c r="M46" s="244">
        <v>13799.83</v>
      </c>
      <c r="O46" s="244">
        <v>0</v>
      </c>
      <c r="P46" s="244">
        <v>787.6</v>
      </c>
      <c r="S46" s="327">
        <v>-1859279.8</v>
      </c>
      <c r="T46" s="327">
        <v>2280594.58</v>
      </c>
      <c r="V46" s="40">
        <v>1013247.58</v>
      </c>
      <c r="W46" s="40">
        <v>160020</v>
      </c>
      <c r="X46" s="40">
        <v>806.09</v>
      </c>
      <c r="Y46" s="40">
        <v>1603919.6</v>
      </c>
      <c r="AA46" s="245">
        <v>1934375.6</v>
      </c>
      <c r="AB46" s="245">
        <v>4450</v>
      </c>
      <c r="AC46" s="245">
        <v>3800</v>
      </c>
      <c r="AD46" s="245">
        <v>802429.43999999994</v>
      </c>
      <c r="AE46" s="245">
        <v>188271.28</v>
      </c>
      <c r="AF46" s="245">
        <v>4500</v>
      </c>
      <c r="AG46" s="259">
        <f t="shared" si="1"/>
        <v>75358.070000000007</v>
      </c>
      <c r="AH46" s="266">
        <f t="shared" si="2"/>
        <v>14587.43</v>
      </c>
      <c r="AI46" s="261">
        <f t="shared" si="3"/>
        <v>60770.640000000007</v>
      </c>
      <c r="AJ46" s="267">
        <f t="shared" si="4"/>
        <v>2777993.2700000005</v>
      </c>
      <c r="AK46" s="268">
        <f t="shared" si="5"/>
        <v>2937826.32</v>
      </c>
      <c r="AL46" s="261">
        <f t="shared" si="6"/>
        <v>-159833.04999999935</v>
      </c>
    </row>
    <row r="47" spans="1:38" x14ac:dyDescent="0.2">
      <c r="A47" s="257" t="s">
        <v>182</v>
      </c>
      <c r="B47" s="257" t="s">
        <v>238</v>
      </c>
      <c r="C47" s="257">
        <v>2820</v>
      </c>
      <c r="D47" s="257" t="s">
        <v>240</v>
      </c>
      <c r="E47" s="327" t="s">
        <v>240</v>
      </c>
      <c r="F47" s="243">
        <v>661678.43000000005</v>
      </c>
      <c r="G47" s="243">
        <v>115335</v>
      </c>
      <c r="H47" s="243">
        <v>20307.62</v>
      </c>
      <c r="I47" s="327">
        <v>5700567.2199999997</v>
      </c>
      <c r="J47" s="327">
        <v>1955047.24</v>
      </c>
      <c r="M47" s="244">
        <v>11890</v>
      </c>
      <c r="P47" s="244">
        <v>1386</v>
      </c>
      <c r="R47" s="327">
        <v>-1171647.55</v>
      </c>
      <c r="S47" s="327">
        <v>7703969.4199999999</v>
      </c>
      <c r="T47" s="327">
        <v>2114009</v>
      </c>
      <c r="V47" s="40">
        <v>1426395.89</v>
      </c>
      <c r="X47" s="40">
        <v>1757.1</v>
      </c>
      <c r="Y47" s="40">
        <v>831295.2</v>
      </c>
      <c r="AA47" s="245">
        <v>1108327.2</v>
      </c>
      <c r="AC47" s="245">
        <v>3500</v>
      </c>
      <c r="AD47" s="245">
        <v>813034.31</v>
      </c>
      <c r="AE47" s="245">
        <v>541258.04</v>
      </c>
      <c r="AG47" s="259">
        <f t="shared" si="1"/>
        <v>797321.05</v>
      </c>
      <c r="AH47" s="266">
        <f t="shared" si="2"/>
        <v>13276</v>
      </c>
      <c r="AI47" s="261">
        <f t="shared" si="3"/>
        <v>784045.05</v>
      </c>
      <c r="AJ47" s="267">
        <f t="shared" si="4"/>
        <v>2259448.19</v>
      </c>
      <c r="AK47" s="268">
        <f t="shared" si="5"/>
        <v>2466119.5499999998</v>
      </c>
      <c r="AL47" s="261">
        <f t="shared" si="6"/>
        <v>-206671.35999999987</v>
      </c>
    </row>
    <row r="48" spans="1:38" x14ac:dyDescent="0.2">
      <c r="A48" s="257" t="s">
        <v>182</v>
      </c>
      <c r="B48" s="257" t="s">
        <v>238</v>
      </c>
      <c r="C48" s="257">
        <v>3895</v>
      </c>
      <c r="D48" s="257" t="s">
        <v>241</v>
      </c>
      <c r="E48" s="327" t="s">
        <v>241</v>
      </c>
      <c r="F48" s="243">
        <v>398832.41</v>
      </c>
      <c r="G48" s="243">
        <v>2484.88</v>
      </c>
      <c r="H48" s="243">
        <v>29846.74</v>
      </c>
      <c r="I48" s="327">
        <v>3426735.66</v>
      </c>
      <c r="J48" s="327">
        <v>130126.61</v>
      </c>
      <c r="L48" s="244">
        <v>0</v>
      </c>
      <c r="M48" s="244">
        <v>27589.49</v>
      </c>
      <c r="O48" s="244">
        <v>51900</v>
      </c>
      <c r="P48" s="244">
        <v>719</v>
      </c>
      <c r="R48" s="327">
        <v>0</v>
      </c>
      <c r="S48" s="327">
        <v>2488041.44</v>
      </c>
      <c r="T48" s="327">
        <v>1646714.98</v>
      </c>
      <c r="V48" s="40">
        <v>2117004.54</v>
      </c>
      <c r="X48" s="40">
        <v>1415.5</v>
      </c>
      <c r="Y48" s="40">
        <v>410445</v>
      </c>
      <c r="AA48" s="245">
        <v>937392</v>
      </c>
      <c r="AC48" s="245">
        <v>4960</v>
      </c>
      <c r="AD48" s="245">
        <v>1555123.33</v>
      </c>
      <c r="AE48" s="245">
        <v>258328.32000000001</v>
      </c>
      <c r="AG48" s="259">
        <f t="shared" si="1"/>
        <v>431164.02999999997</v>
      </c>
      <c r="AH48" s="266">
        <f t="shared" si="2"/>
        <v>80208.490000000005</v>
      </c>
      <c r="AI48" s="261">
        <f t="shared" si="3"/>
        <v>350955.54</v>
      </c>
      <c r="AJ48" s="267">
        <f t="shared" si="4"/>
        <v>2528865.04</v>
      </c>
      <c r="AK48" s="268">
        <f t="shared" si="5"/>
        <v>2755803.65</v>
      </c>
      <c r="AL48" s="261">
        <f t="shared" si="6"/>
        <v>-226938.60999999987</v>
      </c>
    </row>
    <row r="49" spans="1:38" x14ac:dyDescent="0.2">
      <c r="A49" s="257" t="s">
        <v>182</v>
      </c>
      <c r="B49" s="257" t="s">
        <v>238</v>
      </c>
      <c r="C49" s="257">
        <v>2041</v>
      </c>
      <c r="D49" s="257" t="s">
        <v>242</v>
      </c>
      <c r="E49" s="327" t="s">
        <v>242</v>
      </c>
      <c r="F49" s="243">
        <v>1126422.7</v>
      </c>
      <c r="G49" s="243">
        <v>4304.75</v>
      </c>
      <c r="H49" s="243">
        <v>17678.87</v>
      </c>
      <c r="I49" s="327">
        <v>1580449.93</v>
      </c>
      <c r="J49" s="327">
        <v>2058485.57</v>
      </c>
      <c r="K49" s="327">
        <v>73999</v>
      </c>
      <c r="L49" s="244">
        <v>0</v>
      </c>
      <c r="M49" s="244">
        <v>11550</v>
      </c>
      <c r="O49" s="244">
        <v>0</v>
      </c>
      <c r="P49" s="244">
        <v>2051</v>
      </c>
      <c r="S49" s="327">
        <v>2667115.88</v>
      </c>
      <c r="T49" s="327">
        <v>2273364.33</v>
      </c>
      <c r="V49" s="40">
        <v>1351730.55</v>
      </c>
      <c r="X49" s="40">
        <v>3207.06</v>
      </c>
      <c r="Y49" s="40">
        <v>657420</v>
      </c>
      <c r="AA49" s="245">
        <v>1154537</v>
      </c>
      <c r="AD49" s="245">
        <v>680735.1</v>
      </c>
      <c r="AE49" s="245">
        <v>269825.90000000002</v>
      </c>
      <c r="AG49" s="259">
        <f t="shared" si="1"/>
        <v>1148406.32</v>
      </c>
      <c r="AH49" s="266">
        <f t="shared" si="2"/>
        <v>13601</v>
      </c>
      <c r="AI49" s="261">
        <f t="shared" si="3"/>
        <v>1134805.32</v>
      </c>
      <c r="AJ49" s="267">
        <f t="shared" si="4"/>
        <v>2012357.61</v>
      </c>
      <c r="AK49" s="268">
        <f t="shared" si="5"/>
        <v>2105098</v>
      </c>
      <c r="AL49" s="261">
        <f t="shared" si="6"/>
        <v>-92740.389999999898</v>
      </c>
    </row>
    <row r="50" spans="1:38" x14ac:dyDescent="0.2">
      <c r="A50" s="257" t="s">
        <v>184</v>
      </c>
      <c r="B50" s="257" t="s">
        <v>244</v>
      </c>
      <c r="C50" s="257">
        <v>2880</v>
      </c>
      <c r="D50" s="257" t="s">
        <v>246</v>
      </c>
      <c r="E50" s="327" t="s">
        <v>246</v>
      </c>
      <c r="F50" s="243">
        <v>516901.45</v>
      </c>
      <c r="G50" s="243">
        <v>0</v>
      </c>
      <c r="H50" s="243">
        <v>30860</v>
      </c>
      <c r="I50" s="327">
        <v>110402.61</v>
      </c>
      <c r="J50" s="327">
        <v>694071.2</v>
      </c>
      <c r="L50" s="244">
        <v>0</v>
      </c>
      <c r="M50" s="244">
        <v>0</v>
      </c>
      <c r="O50" s="244">
        <v>97794</v>
      </c>
      <c r="P50" s="244">
        <v>4186.3100000000004</v>
      </c>
      <c r="R50" s="327">
        <v>-1333155.22</v>
      </c>
      <c r="S50" s="327">
        <v>181461.1</v>
      </c>
      <c r="T50" s="327">
        <v>2191305.25</v>
      </c>
      <c r="V50" s="40">
        <v>1535721.85</v>
      </c>
      <c r="W50" s="40">
        <v>362726</v>
      </c>
      <c r="X50" s="40">
        <v>2582.44</v>
      </c>
      <c r="Y50" s="40">
        <v>1440479.6</v>
      </c>
      <c r="Z50" s="40">
        <v>245700</v>
      </c>
      <c r="AA50" s="245">
        <v>1901315.6</v>
      </c>
      <c r="AD50" s="245">
        <v>1225589.46</v>
      </c>
      <c r="AE50" s="245">
        <v>249661.01</v>
      </c>
      <c r="AG50" s="259">
        <f t="shared" si="1"/>
        <v>547761.44999999995</v>
      </c>
      <c r="AH50" s="266">
        <f t="shared" si="2"/>
        <v>101980.31</v>
      </c>
      <c r="AI50" s="261">
        <f t="shared" si="3"/>
        <v>445781.13999999996</v>
      </c>
      <c r="AJ50" s="267">
        <f t="shared" si="4"/>
        <v>3587209.89</v>
      </c>
      <c r="AK50" s="268">
        <f t="shared" si="5"/>
        <v>3376566.0700000003</v>
      </c>
      <c r="AL50" s="261">
        <f t="shared" si="6"/>
        <v>210643.81999999983</v>
      </c>
    </row>
    <row r="51" spans="1:38" x14ac:dyDescent="0.2">
      <c r="A51" s="257" t="s">
        <v>184</v>
      </c>
      <c r="B51" s="257" t="s">
        <v>244</v>
      </c>
      <c r="C51" s="257">
        <v>9821</v>
      </c>
      <c r="D51" s="257" t="s">
        <v>247</v>
      </c>
      <c r="E51" s="327" t="s">
        <v>247</v>
      </c>
      <c r="F51" s="243">
        <v>1704660.33</v>
      </c>
      <c r="G51" s="243">
        <v>47000</v>
      </c>
      <c r="H51" s="243">
        <v>45726.54</v>
      </c>
      <c r="I51" s="327">
        <v>1001622.78</v>
      </c>
      <c r="J51" s="327">
        <v>257039.32</v>
      </c>
      <c r="L51" s="244">
        <v>0</v>
      </c>
      <c r="M51" s="244">
        <v>0</v>
      </c>
      <c r="O51" s="244">
        <v>214674.55</v>
      </c>
      <c r="P51" s="244">
        <v>6511.51</v>
      </c>
      <c r="R51" s="327">
        <v>-481875.13</v>
      </c>
      <c r="S51" s="327">
        <v>963665.37</v>
      </c>
      <c r="T51" s="327">
        <v>2281491.52</v>
      </c>
      <c r="V51" s="40">
        <v>4049657.25</v>
      </c>
      <c r="W51" s="40">
        <v>506051</v>
      </c>
      <c r="X51" s="40">
        <v>7651.69</v>
      </c>
      <c r="Y51" s="40">
        <v>2241100.5699999998</v>
      </c>
      <c r="AA51" s="245">
        <v>3140307.57</v>
      </c>
      <c r="AB51" s="245">
        <v>39408.800000000003</v>
      </c>
      <c r="AD51" s="245">
        <v>3246833.84</v>
      </c>
      <c r="AE51" s="245">
        <v>251629.15</v>
      </c>
      <c r="AF51" s="245">
        <v>54700</v>
      </c>
      <c r="AG51" s="259">
        <f t="shared" si="1"/>
        <v>1797386.87</v>
      </c>
      <c r="AH51" s="266">
        <f t="shared" si="2"/>
        <v>221186.06</v>
      </c>
      <c r="AI51" s="261">
        <f t="shared" si="3"/>
        <v>1576200.81</v>
      </c>
      <c r="AJ51" s="267">
        <f t="shared" si="4"/>
        <v>6804460.5099999998</v>
      </c>
      <c r="AK51" s="268">
        <f t="shared" si="5"/>
        <v>6732879.3599999994</v>
      </c>
      <c r="AL51" s="261">
        <f t="shared" si="6"/>
        <v>71581.150000000373</v>
      </c>
    </row>
    <row r="52" spans="1:38" x14ac:dyDescent="0.2">
      <c r="A52" s="257" t="s">
        <v>184</v>
      </c>
      <c r="B52" s="257" t="s">
        <v>244</v>
      </c>
      <c r="C52" s="257">
        <v>4858</v>
      </c>
      <c r="D52" s="257" t="s">
        <v>248</v>
      </c>
      <c r="E52" s="327" t="s">
        <v>248</v>
      </c>
      <c r="F52" s="243">
        <v>12713.95</v>
      </c>
      <c r="G52" s="243">
        <v>0</v>
      </c>
      <c r="H52" s="243">
        <v>8696.59</v>
      </c>
      <c r="I52" s="327">
        <v>103247.03</v>
      </c>
      <c r="J52" s="327">
        <v>578624.35</v>
      </c>
      <c r="L52" s="244">
        <v>0</v>
      </c>
      <c r="M52" s="244">
        <v>0</v>
      </c>
      <c r="O52" s="244">
        <v>16560</v>
      </c>
      <c r="P52" s="244">
        <v>4084.8</v>
      </c>
      <c r="R52" s="327">
        <v>-2084605.44</v>
      </c>
      <c r="S52" s="327">
        <v>6</v>
      </c>
      <c r="T52" s="327">
        <v>2647377.69</v>
      </c>
      <c r="V52" s="40">
        <v>3197368.82</v>
      </c>
      <c r="W52" s="40">
        <v>1500</v>
      </c>
      <c r="X52" s="40">
        <v>1229.6300000000001</v>
      </c>
      <c r="Y52" s="40">
        <v>1221352</v>
      </c>
      <c r="Z52" s="40">
        <v>20600</v>
      </c>
      <c r="AA52" s="245">
        <v>2159250</v>
      </c>
      <c r="AB52" s="245">
        <v>19700</v>
      </c>
      <c r="AD52" s="245">
        <v>1954274.56</v>
      </c>
      <c r="AE52" s="245">
        <v>188967.02</v>
      </c>
      <c r="AG52" s="259">
        <f t="shared" si="1"/>
        <v>21410.54</v>
      </c>
      <c r="AH52" s="266">
        <f t="shared" si="2"/>
        <v>20644.8</v>
      </c>
      <c r="AI52" s="261">
        <f t="shared" si="3"/>
        <v>765.7400000000016</v>
      </c>
      <c r="AJ52" s="267">
        <f t="shared" si="4"/>
        <v>4442050.4499999993</v>
      </c>
      <c r="AK52" s="268">
        <f t="shared" si="5"/>
        <v>4322191.58</v>
      </c>
      <c r="AL52" s="261">
        <f t="shared" si="6"/>
        <v>119858.86999999918</v>
      </c>
    </row>
    <row r="53" spans="1:38" x14ac:dyDescent="0.2">
      <c r="A53" s="257" t="s">
        <v>184</v>
      </c>
      <c r="B53" s="257" t="s">
        <v>244</v>
      </c>
      <c r="C53" s="257">
        <v>5652</v>
      </c>
      <c r="D53" s="257" t="s">
        <v>249</v>
      </c>
      <c r="E53" s="327" t="s">
        <v>249</v>
      </c>
      <c r="F53" s="243">
        <v>809465.21</v>
      </c>
      <c r="G53" s="243">
        <v>0</v>
      </c>
      <c r="H53" s="243">
        <v>66994.559999999998</v>
      </c>
      <c r="I53" s="327">
        <v>234681.66</v>
      </c>
      <c r="J53" s="327">
        <v>358249.23</v>
      </c>
      <c r="L53" s="244">
        <v>0</v>
      </c>
      <c r="M53" s="244">
        <v>0</v>
      </c>
      <c r="O53" s="244">
        <v>489999.64</v>
      </c>
      <c r="P53" s="244">
        <v>3748.12</v>
      </c>
      <c r="R53" s="327">
        <v>-3857745.35</v>
      </c>
      <c r="S53" s="327">
        <v>0</v>
      </c>
      <c r="T53" s="327">
        <v>4706462.17</v>
      </c>
      <c r="V53" s="40">
        <v>1975934.41</v>
      </c>
      <c r="X53" s="40">
        <v>4316.57</v>
      </c>
      <c r="Y53" s="40">
        <v>1903544.54</v>
      </c>
      <c r="Z53" s="40">
        <v>171000</v>
      </c>
      <c r="AA53" s="245">
        <v>2323421.54</v>
      </c>
      <c r="AB53" s="245">
        <v>1936</v>
      </c>
      <c r="AC53" s="245">
        <v>16724</v>
      </c>
      <c r="AD53" s="245">
        <v>1367830.82</v>
      </c>
      <c r="AE53" s="245">
        <v>217957.08</v>
      </c>
      <c r="AG53" s="259">
        <f t="shared" si="1"/>
        <v>876459.77</v>
      </c>
      <c r="AH53" s="266">
        <f t="shared" si="2"/>
        <v>493747.76</v>
      </c>
      <c r="AI53" s="261">
        <f t="shared" si="3"/>
        <v>382712.01</v>
      </c>
      <c r="AJ53" s="267">
        <f t="shared" si="4"/>
        <v>4054795.52</v>
      </c>
      <c r="AK53" s="268">
        <f t="shared" si="5"/>
        <v>3927869.4400000004</v>
      </c>
      <c r="AL53" s="261">
        <f t="shared" si="6"/>
        <v>126926.07999999961</v>
      </c>
    </row>
    <row r="54" spans="1:38" x14ac:dyDescent="0.2">
      <c r="A54" s="257" t="s">
        <v>186</v>
      </c>
      <c r="B54" s="257" t="s">
        <v>251</v>
      </c>
      <c r="C54" s="257">
        <v>2823</v>
      </c>
      <c r="D54" s="257" t="s">
        <v>253</v>
      </c>
      <c r="E54" s="327" t="s">
        <v>253</v>
      </c>
      <c r="F54" s="243">
        <v>223873.32</v>
      </c>
      <c r="G54" s="243">
        <v>3448</v>
      </c>
      <c r="H54" s="243">
        <v>36631.58</v>
      </c>
      <c r="I54" s="327">
        <v>1512217.97</v>
      </c>
      <c r="J54" s="327">
        <v>632530.93000000005</v>
      </c>
      <c r="K54" s="327">
        <v>0</v>
      </c>
      <c r="O54" s="244">
        <v>175150</v>
      </c>
      <c r="P54" s="244">
        <v>1113</v>
      </c>
      <c r="S54" s="327">
        <v>1916233.64</v>
      </c>
      <c r="T54" s="327">
        <v>954921</v>
      </c>
      <c r="V54" s="40">
        <v>1128238.02</v>
      </c>
      <c r="X54" s="40">
        <v>2375.4499999999998</v>
      </c>
      <c r="Y54" s="40">
        <v>158980</v>
      </c>
      <c r="Z54" s="40">
        <v>1325920.5</v>
      </c>
      <c r="AA54" s="245">
        <v>709901</v>
      </c>
      <c r="AC54" s="245">
        <v>7000</v>
      </c>
      <c r="AD54" s="245">
        <v>1765871.78</v>
      </c>
      <c r="AE54" s="245">
        <v>258457.03</v>
      </c>
      <c r="AF54" s="245">
        <v>513000</v>
      </c>
      <c r="AG54" s="259">
        <f t="shared" si="1"/>
        <v>263952.90000000002</v>
      </c>
      <c r="AH54" s="266">
        <f t="shared" si="2"/>
        <v>176263</v>
      </c>
      <c r="AI54" s="261">
        <f t="shared" si="3"/>
        <v>87689.900000000023</v>
      </c>
      <c r="AJ54" s="267">
        <f t="shared" si="4"/>
        <v>2615513.9699999997</v>
      </c>
      <c r="AK54" s="268">
        <f t="shared" si="5"/>
        <v>3254229.81</v>
      </c>
      <c r="AL54" s="261">
        <f t="shared" si="6"/>
        <v>-638715.84000000032</v>
      </c>
    </row>
    <row r="55" spans="1:38" x14ac:dyDescent="0.2">
      <c r="A55" s="257" t="s">
        <v>186</v>
      </c>
      <c r="B55" s="257" t="s">
        <v>251</v>
      </c>
      <c r="C55" s="257">
        <v>4818</v>
      </c>
      <c r="D55" s="257" t="s">
        <v>254</v>
      </c>
      <c r="E55" s="327" t="s">
        <v>254</v>
      </c>
      <c r="F55" s="243">
        <v>1937848.36</v>
      </c>
      <c r="G55" s="243">
        <v>0</v>
      </c>
      <c r="H55" s="243">
        <v>16521.84</v>
      </c>
      <c r="I55" s="327">
        <v>639076.30000000005</v>
      </c>
      <c r="J55" s="327">
        <v>452192.84</v>
      </c>
      <c r="O55" s="244">
        <v>6694713.3399999999</v>
      </c>
      <c r="P55" s="244">
        <v>-3058</v>
      </c>
      <c r="S55" s="327">
        <v>105652.68</v>
      </c>
      <c r="T55" s="327">
        <v>2528782.23</v>
      </c>
      <c r="V55" s="40">
        <v>880558.53</v>
      </c>
      <c r="X55" s="40">
        <v>8470.8799999999992</v>
      </c>
      <c r="Y55" s="40">
        <v>238630</v>
      </c>
      <c r="Z55" s="40">
        <v>621645.5</v>
      </c>
      <c r="AA55" s="245">
        <v>950630</v>
      </c>
      <c r="AB55" s="245">
        <v>37840</v>
      </c>
      <c r="AD55" s="245">
        <v>4312795.2300000004</v>
      </c>
      <c r="AE55" s="245">
        <v>277389.28999999998</v>
      </c>
      <c r="AF55" s="245">
        <v>2451101.2999999998</v>
      </c>
      <c r="AG55" s="259">
        <f t="shared" si="1"/>
        <v>1954370.2000000002</v>
      </c>
      <c r="AH55" s="266">
        <f t="shared" si="2"/>
        <v>6691655.3399999999</v>
      </c>
      <c r="AI55" s="261">
        <f t="shared" si="3"/>
        <v>-4737285.1399999997</v>
      </c>
      <c r="AJ55" s="267">
        <f t="shared" si="4"/>
        <v>1749304.9100000001</v>
      </c>
      <c r="AK55" s="268">
        <f t="shared" si="5"/>
        <v>8029755.8200000003</v>
      </c>
      <c r="AL55" s="261">
        <f t="shared" si="6"/>
        <v>-6280450.9100000001</v>
      </c>
    </row>
    <row r="56" spans="1:38" x14ac:dyDescent="0.2">
      <c r="A56" s="257" t="s">
        <v>186</v>
      </c>
      <c r="B56" s="257" t="s">
        <v>251</v>
      </c>
      <c r="C56" s="257">
        <v>2500</v>
      </c>
      <c r="D56" s="257" t="s">
        <v>255</v>
      </c>
      <c r="E56" s="327" t="s">
        <v>255</v>
      </c>
      <c r="F56" s="243">
        <v>9699.82</v>
      </c>
      <c r="G56" s="243">
        <v>92863</v>
      </c>
      <c r="H56" s="243">
        <v>1868.3</v>
      </c>
      <c r="I56" s="327">
        <v>887140.82</v>
      </c>
      <c r="J56" s="327">
        <v>227447.77</v>
      </c>
      <c r="O56" s="244">
        <v>424273</v>
      </c>
      <c r="P56" s="244">
        <v>460.99</v>
      </c>
      <c r="S56" s="327">
        <v>-1260569.22</v>
      </c>
      <c r="T56" s="327">
        <v>2500517.0699999998</v>
      </c>
      <c r="V56" s="40">
        <v>1513327.66</v>
      </c>
      <c r="X56" s="40">
        <v>1129.42</v>
      </c>
      <c r="Y56" s="40">
        <v>234160</v>
      </c>
      <c r="Z56" s="40">
        <v>308600</v>
      </c>
      <c r="AA56" s="245">
        <v>586156</v>
      </c>
      <c r="AB56" s="245">
        <v>30956</v>
      </c>
      <c r="AD56" s="245">
        <v>1662518.25</v>
      </c>
      <c r="AE56" s="245">
        <v>192848.96</v>
      </c>
      <c r="AF56" s="245">
        <v>30400</v>
      </c>
      <c r="AG56" s="259">
        <f t="shared" si="1"/>
        <v>104431.12000000001</v>
      </c>
      <c r="AH56" s="266">
        <f t="shared" si="2"/>
        <v>424733.99</v>
      </c>
      <c r="AI56" s="261">
        <f t="shared" si="3"/>
        <v>-320302.87</v>
      </c>
      <c r="AJ56" s="267">
        <f t="shared" si="4"/>
        <v>2057217.0799999998</v>
      </c>
      <c r="AK56" s="268">
        <f t="shared" si="5"/>
        <v>2502879.21</v>
      </c>
      <c r="AL56" s="261">
        <f t="shared" si="6"/>
        <v>-445662.13000000012</v>
      </c>
    </row>
    <row r="57" spans="1:38" x14ac:dyDescent="0.2">
      <c r="A57" s="257" t="s">
        <v>186</v>
      </c>
      <c r="B57" s="257" t="s">
        <v>251</v>
      </c>
      <c r="C57" s="257">
        <v>4429</v>
      </c>
      <c r="D57" s="257" t="s">
        <v>256</v>
      </c>
      <c r="E57" s="327" t="s">
        <v>256</v>
      </c>
      <c r="F57" s="243">
        <v>250891.06</v>
      </c>
      <c r="G57" s="243">
        <v>0</v>
      </c>
      <c r="H57" s="243">
        <v>39868.019999999997</v>
      </c>
      <c r="I57" s="327">
        <v>519197.2</v>
      </c>
      <c r="J57" s="327">
        <v>408096.33</v>
      </c>
      <c r="O57" s="244">
        <v>758568.49</v>
      </c>
      <c r="P57" s="244">
        <v>1510</v>
      </c>
      <c r="S57" s="327">
        <v>-124895.14</v>
      </c>
      <c r="T57" s="327">
        <v>1946573.94</v>
      </c>
      <c r="V57" s="40">
        <v>2109933.71</v>
      </c>
      <c r="X57" s="40">
        <v>2757.24</v>
      </c>
      <c r="Y57" s="40">
        <v>214900</v>
      </c>
      <c r="Z57" s="40">
        <v>475600</v>
      </c>
      <c r="AA57" s="245">
        <v>1183403</v>
      </c>
      <c r="AB57" s="245">
        <v>20116</v>
      </c>
      <c r="AD57" s="245">
        <v>2665392.59</v>
      </c>
      <c r="AE57" s="245">
        <v>297149.03999999998</v>
      </c>
      <c r="AF57" s="245">
        <v>835</v>
      </c>
      <c r="AG57" s="259">
        <f t="shared" si="1"/>
        <v>290759.08</v>
      </c>
      <c r="AH57" s="266">
        <f t="shared" si="2"/>
        <v>760078.49</v>
      </c>
      <c r="AI57" s="261">
        <f t="shared" si="3"/>
        <v>-469319.41</v>
      </c>
      <c r="AJ57" s="267">
        <f t="shared" si="4"/>
        <v>2803190.95</v>
      </c>
      <c r="AK57" s="268">
        <f t="shared" si="5"/>
        <v>4166895.63</v>
      </c>
      <c r="AL57" s="261">
        <f t="shared" si="6"/>
        <v>-1363704.6799999997</v>
      </c>
    </row>
    <row r="58" spans="1:38" x14ac:dyDescent="0.2">
      <c r="A58" s="257" t="s">
        <v>186</v>
      </c>
      <c r="B58" s="257" t="s">
        <v>251</v>
      </c>
      <c r="C58" s="257">
        <v>3247</v>
      </c>
      <c r="D58" s="257" t="s">
        <v>257</v>
      </c>
      <c r="E58" s="327" t="s">
        <v>257</v>
      </c>
      <c r="F58" s="243">
        <v>52491.839999999997</v>
      </c>
      <c r="G58" s="243">
        <v>0</v>
      </c>
      <c r="H58" s="243">
        <v>39150.949999999997</v>
      </c>
      <c r="I58" s="327">
        <v>208671.16</v>
      </c>
      <c r="J58" s="327">
        <v>228097.6</v>
      </c>
      <c r="O58" s="244">
        <v>163735.51999999999</v>
      </c>
      <c r="P58" s="244">
        <v>6677</v>
      </c>
      <c r="S58" s="327">
        <v>-329480.03999999998</v>
      </c>
      <c r="T58" s="327">
        <v>980950.37</v>
      </c>
      <c r="V58" s="40">
        <v>1635140.69</v>
      </c>
      <c r="X58" s="40">
        <v>1123.52</v>
      </c>
      <c r="Y58" s="40">
        <v>207570</v>
      </c>
      <c r="Z58" s="40">
        <v>252862.47</v>
      </c>
      <c r="AA58" s="245">
        <v>377780</v>
      </c>
      <c r="AB58" s="245">
        <v>15047</v>
      </c>
      <c r="AD58" s="245">
        <v>1916039.19</v>
      </c>
      <c r="AE58" s="245">
        <v>81301.789999999994</v>
      </c>
      <c r="AG58" s="259">
        <f t="shared" si="1"/>
        <v>91642.79</v>
      </c>
      <c r="AH58" s="266">
        <f t="shared" si="2"/>
        <v>170412.52</v>
      </c>
      <c r="AI58" s="261">
        <f t="shared" si="3"/>
        <v>-78769.73</v>
      </c>
      <c r="AJ58" s="267">
        <f t="shared" si="4"/>
        <v>2096696.68</v>
      </c>
      <c r="AK58" s="268">
        <f t="shared" si="5"/>
        <v>2390167.98</v>
      </c>
      <c r="AL58" s="261">
        <f t="shared" si="6"/>
        <v>-293471.30000000005</v>
      </c>
    </row>
    <row r="59" spans="1:38" x14ac:dyDescent="0.2">
      <c r="A59" s="270" t="s">
        <v>186</v>
      </c>
      <c r="B59" s="270" t="s">
        <v>251</v>
      </c>
      <c r="C59" s="270">
        <v>1126</v>
      </c>
      <c r="D59" s="270" t="s">
        <v>258</v>
      </c>
      <c r="E59" s="327" t="s">
        <v>258</v>
      </c>
      <c r="F59" s="243">
        <v>315449.74</v>
      </c>
      <c r="G59" s="243">
        <v>0</v>
      </c>
      <c r="H59" s="243">
        <v>1958.14</v>
      </c>
      <c r="I59" s="327">
        <v>974338.44</v>
      </c>
      <c r="J59" s="327">
        <v>127871.89</v>
      </c>
      <c r="O59" s="244">
        <v>170945</v>
      </c>
      <c r="P59" s="244">
        <v>-106</v>
      </c>
      <c r="S59" s="327">
        <v>-349889.96</v>
      </c>
      <c r="T59" s="327">
        <v>1692734.22</v>
      </c>
      <c r="V59" s="40">
        <v>691185.95</v>
      </c>
      <c r="W59" s="40">
        <v>4000</v>
      </c>
      <c r="X59" s="40">
        <v>1176.5</v>
      </c>
      <c r="Y59" s="40">
        <v>146090</v>
      </c>
      <c r="Z59" s="40">
        <v>58200</v>
      </c>
      <c r="AA59" s="245">
        <v>323280</v>
      </c>
      <c r="AB59" s="245">
        <v>2168</v>
      </c>
      <c r="AD59" s="245">
        <v>483829.97</v>
      </c>
      <c r="AE59" s="245">
        <v>159039.53</v>
      </c>
      <c r="AF59" s="245">
        <v>26400</v>
      </c>
      <c r="AG59" s="259">
        <f t="shared" si="1"/>
        <v>317407.88</v>
      </c>
      <c r="AH59" s="266">
        <f t="shared" si="2"/>
        <v>170839</v>
      </c>
      <c r="AI59" s="261">
        <f t="shared" si="3"/>
        <v>146568.88</v>
      </c>
      <c r="AJ59" s="267">
        <f t="shared" si="4"/>
        <v>900652.45</v>
      </c>
      <c r="AK59" s="268">
        <f t="shared" si="5"/>
        <v>994717.5</v>
      </c>
      <c r="AL59" s="261">
        <f t="shared" si="6"/>
        <v>-94065.050000000047</v>
      </c>
    </row>
    <row r="60" spans="1:38" s="271" customFormat="1" x14ac:dyDescent="0.2">
      <c r="A60" s="257" t="s">
        <v>188</v>
      </c>
      <c r="B60" s="257" t="s">
        <v>260</v>
      </c>
      <c r="C60" s="257">
        <v>3728</v>
      </c>
      <c r="D60" s="257" t="s">
        <v>262</v>
      </c>
      <c r="E60" s="327" t="s">
        <v>262</v>
      </c>
      <c r="F60" s="243">
        <v>212849.4</v>
      </c>
      <c r="G60" s="243">
        <v>0</v>
      </c>
      <c r="H60" s="243">
        <v>27661.53</v>
      </c>
      <c r="I60" s="327">
        <v>720558.54</v>
      </c>
      <c r="J60" s="327">
        <v>-433254.1</v>
      </c>
      <c r="K60" s="327"/>
      <c r="L60" s="244">
        <v>48374</v>
      </c>
      <c r="M60" s="244">
        <v>0</v>
      </c>
      <c r="N60" s="244"/>
      <c r="O60" s="244">
        <v>727282</v>
      </c>
      <c r="P60" s="244">
        <v>3036.32</v>
      </c>
      <c r="Q60" s="327"/>
      <c r="R60" s="327"/>
      <c r="S60" s="327">
        <v>-2119345.19</v>
      </c>
      <c r="T60" s="327">
        <v>2210713.7999999998</v>
      </c>
      <c r="U60" s="40"/>
      <c r="V60" s="40">
        <v>1855854.55</v>
      </c>
      <c r="W60" s="40">
        <v>364950</v>
      </c>
      <c r="X60" s="40">
        <v>978.16</v>
      </c>
      <c r="Y60" s="40">
        <v>1135250.3999999999</v>
      </c>
      <c r="Z60" s="40"/>
      <c r="AA60" s="245">
        <v>1654117.4</v>
      </c>
      <c r="AB60" s="245"/>
      <c r="AC60" s="245">
        <v>7004</v>
      </c>
      <c r="AD60" s="245">
        <v>1752131.36</v>
      </c>
      <c r="AE60" s="245">
        <v>229797.91</v>
      </c>
      <c r="AF60" s="245">
        <v>56228</v>
      </c>
      <c r="AG60" s="259">
        <f t="shared" si="1"/>
        <v>240510.93</v>
      </c>
      <c r="AH60" s="266">
        <f t="shared" si="2"/>
        <v>778692.32</v>
      </c>
      <c r="AI60" s="261">
        <f t="shared" si="3"/>
        <v>-538181.3899999999</v>
      </c>
      <c r="AJ60" s="267">
        <f t="shared" si="4"/>
        <v>3357033.11</v>
      </c>
      <c r="AK60" s="268">
        <f t="shared" si="5"/>
        <v>3699278.67</v>
      </c>
      <c r="AL60" s="261">
        <f t="shared" si="6"/>
        <v>-342245.56000000006</v>
      </c>
    </row>
    <row r="61" spans="1:38" x14ac:dyDescent="0.2">
      <c r="A61" s="257" t="s">
        <v>188</v>
      </c>
      <c r="B61" s="257" t="s">
        <v>260</v>
      </c>
      <c r="C61" s="257">
        <v>3543</v>
      </c>
      <c r="D61" s="257" t="s">
        <v>263</v>
      </c>
      <c r="E61" s="327" t="s">
        <v>263</v>
      </c>
      <c r="F61" s="243">
        <v>228484.51</v>
      </c>
      <c r="G61" s="243">
        <v>46386</v>
      </c>
      <c r="H61" s="243">
        <v>312035.5</v>
      </c>
      <c r="I61" s="327">
        <v>500481.38</v>
      </c>
      <c r="J61" s="327">
        <v>31970.41</v>
      </c>
      <c r="L61" s="244">
        <v>22490</v>
      </c>
      <c r="M61" s="244">
        <v>13000</v>
      </c>
      <c r="O61" s="244">
        <v>82059</v>
      </c>
      <c r="P61" s="244">
        <v>0</v>
      </c>
      <c r="S61" s="327">
        <v>-357072.68</v>
      </c>
      <c r="T61" s="327">
        <v>1549075.07</v>
      </c>
      <c r="V61" s="40">
        <v>2216594.2000000002</v>
      </c>
      <c r="W61" s="40">
        <v>448244</v>
      </c>
      <c r="X61" s="40">
        <v>2769.91</v>
      </c>
      <c r="Y61" s="40">
        <v>1362443</v>
      </c>
      <c r="Z61" s="40">
        <v>74400</v>
      </c>
      <c r="AA61" s="245">
        <v>1924698</v>
      </c>
      <c r="AC61" s="245">
        <v>14032</v>
      </c>
      <c r="AD61" s="245">
        <v>2052745.62</v>
      </c>
      <c r="AE61" s="245">
        <v>272267.08</v>
      </c>
      <c r="AF61" s="245">
        <v>30902</v>
      </c>
      <c r="AG61" s="259">
        <f t="shared" si="1"/>
        <v>586906.01</v>
      </c>
      <c r="AH61" s="266">
        <f t="shared" si="2"/>
        <v>117549</v>
      </c>
      <c r="AI61" s="261">
        <f t="shared" si="3"/>
        <v>469357.01</v>
      </c>
      <c r="AJ61" s="267">
        <f t="shared" si="4"/>
        <v>4104451.1100000003</v>
      </c>
      <c r="AK61" s="268">
        <f t="shared" si="5"/>
        <v>4294644.7</v>
      </c>
      <c r="AL61" s="261">
        <f t="shared" si="6"/>
        <v>-190193.58999999985</v>
      </c>
    </row>
    <row r="62" spans="1:38" x14ac:dyDescent="0.2">
      <c r="A62" s="257" t="s">
        <v>188</v>
      </c>
      <c r="B62" s="257" t="s">
        <v>260</v>
      </c>
      <c r="C62" s="257">
        <v>6330</v>
      </c>
      <c r="D62" s="257" t="s">
        <v>264</v>
      </c>
      <c r="E62" s="327" t="s">
        <v>264</v>
      </c>
      <c r="F62" s="243">
        <v>139003.79</v>
      </c>
      <c r="G62" s="243">
        <v>127878</v>
      </c>
      <c r="H62" s="243">
        <v>84274.07</v>
      </c>
      <c r="I62" s="327">
        <v>46588.52</v>
      </c>
      <c r="J62" s="327">
        <v>153077.01999999999</v>
      </c>
      <c r="M62" s="244">
        <v>90070</v>
      </c>
      <c r="O62" s="244">
        <v>377584</v>
      </c>
      <c r="P62" s="244">
        <v>895633.68</v>
      </c>
      <c r="S62" s="327">
        <v>-4145131.18</v>
      </c>
      <c r="T62" s="327">
        <v>3406179.86</v>
      </c>
      <c r="V62" s="40">
        <v>2452603.2000000002</v>
      </c>
      <c r="X62" s="40">
        <v>1574.04</v>
      </c>
      <c r="Y62" s="40">
        <v>1350534</v>
      </c>
      <c r="Z62" s="40">
        <v>98951.82</v>
      </c>
      <c r="AA62" s="245">
        <v>2064161.64</v>
      </c>
      <c r="AC62" s="245">
        <v>16372</v>
      </c>
      <c r="AD62" s="245">
        <v>1823022.74</v>
      </c>
      <c r="AE62" s="245">
        <v>73621.64</v>
      </c>
      <c r="AG62" s="259">
        <f t="shared" si="1"/>
        <v>351155.86000000004</v>
      </c>
      <c r="AH62" s="266">
        <f t="shared" si="2"/>
        <v>1363287.6800000002</v>
      </c>
      <c r="AI62" s="261">
        <f t="shared" si="3"/>
        <v>-1012131.8200000001</v>
      </c>
      <c r="AJ62" s="267">
        <f t="shared" si="4"/>
        <v>3903663.06</v>
      </c>
      <c r="AK62" s="268">
        <f t="shared" si="5"/>
        <v>3977178.02</v>
      </c>
      <c r="AL62" s="261">
        <f t="shared" si="6"/>
        <v>-73514.959999999963</v>
      </c>
    </row>
    <row r="63" spans="1:38" x14ac:dyDescent="0.2">
      <c r="A63" s="257" t="s">
        <v>188</v>
      </c>
      <c r="B63" s="257" t="s">
        <v>260</v>
      </c>
      <c r="C63" s="257">
        <v>3421</v>
      </c>
      <c r="D63" s="257" t="s">
        <v>265</v>
      </c>
      <c r="E63" s="327" t="s">
        <v>265</v>
      </c>
      <c r="F63" s="243">
        <v>129234.58</v>
      </c>
      <c r="G63" s="243">
        <v>102934</v>
      </c>
      <c r="H63" s="243">
        <v>2022.82</v>
      </c>
      <c r="I63" s="327">
        <v>187141.52</v>
      </c>
      <c r="J63" s="327">
        <v>248535.59</v>
      </c>
      <c r="L63" s="244">
        <v>0</v>
      </c>
      <c r="M63" s="244">
        <v>72845</v>
      </c>
      <c r="O63" s="244">
        <v>302498</v>
      </c>
      <c r="P63" s="244">
        <v>3290.5</v>
      </c>
      <c r="S63" s="327">
        <v>-1435416.67</v>
      </c>
      <c r="T63" s="327">
        <v>1679166.57</v>
      </c>
      <c r="V63" s="40">
        <v>2023091.49</v>
      </c>
      <c r="W63" s="40">
        <v>88000</v>
      </c>
      <c r="X63" s="40">
        <v>1695.51</v>
      </c>
      <c r="Y63" s="40">
        <v>123059.6</v>
      </c>
      <c r="Z63" s="40">
        <v>93200</v>
      </c>
      <c r="AA63" s="245">
        <v>750885.6</v>
      </c>
      <c r="AC63" s="245">
        <v>5236</v>
      </c>
      <c r="AD63" s="245">
        <v>1427633.16</v>
      </c>
      <c r="AE63" s="245">
        <v>78242.73</v>
      </c>
      <c r="AF63" s="245">
        <v>19564</v>
      </c>
      <c r="AG63" s="259">
        <f t="shared" si="1"/>
        <v>234191.40000000002</v>
      </c>
      <c r="AH63" s="266">
        <f t="shared" si="2"/>
        <v>378633.5</v>
      </c>
      <c r="AI63" s="261">
        <f t="shared" si="3"/>
        <v>-144442.09999999998</v>
      </c>
      <c r="AJ63" s="267">
        <f t="shared" si="4"/>
        <v>2329046.6</v>
      </c>
      <c r="AK63" s="268">
        <f t="shared" si="5"/>
        <v>2281561.4899999998</v>
      </c>
      <c r="AL63" s="261">
        <f t="shared" si="6"/>
        <v>47485.110000000335</v>
      </c>
    </row>
    <row r="64" spans="1:38" x14ac:dyDescent="0.2">
      <c r="A64" s="257" t="s">
        <v>188</v>
      </c>
      <c r="B64" s="257" t="s">
        <v>260</v>
      </c>
      <c r="C64" s="257">
        <v>3591</v>
      </c>
      <c r="D64" s="257" t="s">
        <v>266</v>
      </c>
      <c r="E64" s="327" t="s">
        <v>266</v>
      </c>
      <c r="F64" s="243">
        <v>104019.77</v>
      </c>
      <c r="G64" s="243">
        <v>0</v>
      </c>
      <c r="H64" s="243">
        <v>20663.36</v>
      </c>
      <c r="I64" s="327">
        <v>512954.94</v>
      </c>
      <c r="J64" s="327">
        <v>219526.54</v>
      </c>
      <c r="L64" s="244">
        <v>0</v>
      </c>
      <c r="M64" s="244">
        <v>53900</v>
      </c>
      <c r="O64" s="244">
        <v>53700</v>
      </c>
      <c r="P64" s="244">
        <v>21600</v>
      </c>
      <c r="S64" s="327">
        <v>-336870.37</v>
      </c>
      <c r="T64" s="327">
        <v>1290095.46</v>
      </c>
      <c r="V64" s="40">
        <v>1656928.1</v>
      </c>
      <c r="W64" s="40">
        <v>269150</v>
      </c>
      <c r="X64" s="40">
        <v>1252.01</v>
      </c>
      <c r="Y64" s="40">
        <v>1272957.8600000001</v>
      </c>
      <c r="Z64" s="40">
        <v>46000</v>
      </c>
      <c r="AA64" s="245">
        <v>2111325.86</v>
      </c>
      <c r="AC64" s="245">
        <v>20304</v>
      </c>
      <c r="AD64" s="245">
        <v>1194330.26</v>
      </c>
      <c r="AE64" s="245">
        <v>145588.32999999999</v>
      </c>
      <c r="AG64" s="259">
        <f t="shared" si="1"/>
        <v>124683.13</v>
      </c>
      <c r="AH64" s="266">
        <f t="shared" si="2"/>
        <v>129200</v>
      </c>
      <c r="AI64" s="261">
        <f t="shared" si="3"/>
        <v>-4516.8699999999953</v>
      </c>
      <c r="AJ64" s="267">
        <f t="shared" si="4"/>
        <v>3246287.97</v>
      </c>
      <c r="AK64" s="268">
        <f t="shared" si="5"/>
        <v>3471548.45</v>
      </c>
      <c r="AL64" s="261">
        <f t="shared" si="6"/>
        <v>-225260.47999999998</v>
      </c>
    </row>
    <row r="65" spans="1:38" x14ac:dyDescent="0.2">
      <c r="A65" s="257" t="s">
        <v>188</v>
      </c>
      <c r="B65" s="257" t="s">
        <v>260</v>
      </c>
      <c r="C65" s="257">
        <v>4772</v>
      </c>
      <c r="D65" s="257" t="s">
        <v>267</v>
      </c>
      <c r="E65" s="327" t="s">
        <v>267</v>
      </c>
      <c r="F65" s="243">
        <v>522943.56</v>
      </c>
      <c r="G65" s="243">
        <v>24662</v>
      </c>
      <c r="H65" s="243">
        <v>39078.5</v>
      </c>
      <c r="I65" s="327">
        <v>-37522.01</v>
      </c>
      <c r="J65" s="327">
        <v>62347.77</v>
      </c>
      <c r="L65" s="244">
        <v>0</v>
      </c>
      <c r="M65" s="244">
        <v>227670</v>
      </c>
      <c r="O65" s="244">
        <v>183824</v>
      </c>
      <c r="P65" s="244">
        <v>4975</v>
      </c>
      <c r="S65" s="327">
        <v>-1627053.85</v>
      </c>
      <c r="T65" s="327">
        <v>2056145.55</v>
      </c>
      <c r="V65" s="40">
        <v>1880526.56</v>
      </c>
      <c r="W65" s="40">
        <v>97500</v>
      </c>
      <c r="X65" s="40">
        <v>2700.87</v>
      </c>
      <c r="Y65" s="40">
        <v>1485489.2</v>
      </c>
      <c r="AA65" s="245">
        <v>2250993.2000000002</v>
      </c>
      <c r="AB65" s="245">
        <v>1264</v>
      </c>
      <c r="AC65" s="245">
        <v>15632</v>
      </c>
      <c r="AD65" s="245">
        <v>1185878.71</v>
      </c>
      <c r="AE65" s="245">
        <v>225423.6</v>
      </c>
      <c r="AF65" s="245">
        <v>21076</v>
      </c>
      <c r="AG65" s="259">
        <f t="shared" si="1"/>
        <v>586684.06000000006</v>
      </c>
      <c r="AH65" s="266">
        <f t="shared" si="2"/>
        <v>416469</v>
      </c>
      <c r="AI65" s="261">
        <f t="shared" si="3"/>
        <v>170215.06000000006</v>
      </c>
      <c r="AJ65" s="267">
        <f t="shared" si="4"/>
        <v>3466216.63</v>
      </c>
      <c r="AK65" s="268">
        <f t="shared" si="5"/>
        <v>3700267.5100000002</v>
      </c>
      <c r="AL65" s="261">
        <f t="shared" si="6"/>
        <v>-234050.88000000035</v>
      </c>
    </row>
    <row r="66" spans="1:38" x14ac:dyDescent="0.2">
      <c r="A66" s="257" t="s">
        <v>190</v>
      </c>
      <c r="B66" s="257" t="s">
        <v>269</v>
      </c>
      <c r="C66" s="257">
        <v>5834</v>
      </c>
      <c r="D66" s="257" t="s">
        <v>271</v>
      </c>
      <c r="E66" s="327" t="s">
        <v>271</v>
      </c>
      <c r="F66" s="243">
        <v>533695.79</v>
      </c>
      <c r="G66" s="243">
        <v>0</v>
      </c>
      <c r="H66" s="243">
        <v>97312.06</v>
      </c>
      <c r="I66" s="327">
        <v>643680.53</v>
      </c>
      <c r="J66" s="327">
        <v>404552.06</v>
      </c>
      <c r="L66" s="244">
        <v>9000</v>
      </c>
      <c r="M66" s="244">
        <v>15817.54</v>
      </c>
      <c r="O66" s="244">
        <v>0</v>
      </c>
      <c r="P66" s="244">
        <v>13590</v>
      </c>
      <c r="S66" s="327">
        <v>-1350652.02</v>
      </c>
      <c r="T66" s="327">
        <v>2912713.08</v>
      </c>
      <c r="V66" s="40">
        <v>2271737.71</v>
      </c>
      <c r="W66" s="40">
        <v>551153</v>
      </c>
      <c r="X66" s="40">
        <v>1779.83</v>
      </c>
      <c r="AA66" s="245">
        <v>805775</v>
      </c>
      <c r="AB66" s="245">
        <v>13475</v>
      </c>
      <c r="AD66" s="245">
        <v>1580980.3</v>
      </c>
      <c r="AE66" s="245">
        <v>340668.4</v>
      </c>
      <c r="AF66" s="245">
        <v>5000</v>
      </c>
      <c r="AG66" s="259">
        <f t="shared" si="1"/>
        <v>631007.85000000009</v>
      </c>
      <c r="AH66" s="266">
        <f t="shared" si="2"/>
        <v>38407.54</v>
      </c>
      <c r="AI66" s="261">
        <f t="shared" si="3"/>
        <v>592600.31000000006</v>
      </c>
      <c r="AJ66" s="267">
        <f t="shared" si="4"/>
        <v>2824670.54</v>
      </c>
      <c r="AK66" s="268">
        <f t="shared" si="5"/>
        <v>2745898.6999999997</v>
      </c>
      <c r="AL66" s="261">
        <f t="shared" si="6"/>
        <v>78771.840000000317</v>
      </c>
    </row>
    <row r="67" spans="1:38" x14ac:dyDescent="0.2">
      <c r="A67" s="257" t="s">
        <v>190</v>
      </c>
      <c r="B67" s="257" t="s">
        <v>269</v>
      </c>
      <c r="C67" s="257">
        <v>4475</v>
      </c>
      <c r="D67" s="257" t="s">
        <v>272</v>
      </c>
      <c r="E67" s="327" t="s">
        <v>272</v>
      </c>
      <c r="F67" s="243">
        <v>527205.82999999996</v>
      </c>
      <c r="G67" s="243">
        <v>0</v>
      </c>
      <c r="H67" s="243">
        <v>68509.33</v>
      </c>
      <c r="I67" s="327">
        <v>857869.1</v>
      </c>
      <c r="J67" s="327">
        <v>419220.84</v>
      </c>
      <c r="L67" s="244">
        <v>20958</v>
      </c>
      <c r="M67" s="244">
        <v>13909.76</v>
      </c>
      <c r="O67" s="244">
        <v>143700</v>
      </c>
      <c r="P67" s="244">
        <v>3010.84</v>
      </c>
      <c r="Q67" s="327">
        <v>0</v>
      </c>
      <c r="S67" s="327">
        <v>330932.76</v>
      </c>
      <c r="T67" s="327">
        <v>1364480.05</v>
      </c>
      <c r="V67" s="40">
        <v>1614291.65</v>
      </c>
      <c r="W67" s="40">
        <v>15000</v>
      </c>
      <c r="X67" s="40">
        <v>1648.83</v>
      </c>
      <c r="AA67" s="245">
        <v>440984</v>
      </c>
      <c r="AB67" s="245">
        <v>4110</v>
      </c>
      <c r="AC67" s="245">
        <v>2200</v>
      </c>
      <c r="AD67" s="245">
        <v>955725.62</v>
      </c>
      <c r="AE67" s="245">
        <v>227107.17</v>
      </c>
      <c r="AF67" s="245">
        <v>5000</v>
      </c>
      <c r="AG67" s="259">
        <f t="shared" si="1"/>
        <v>595715.15999999992</v>
      </c>
      <c r="AH67" s="266">
        <f t="shared" si="2"/>
        <v>181578.6</v>
      </c>
      <c r="AI67" s="261">
        <f t="shared" si="3"/>
        <v>414136.55999999994</v>
      </c>
      <c r="AJ67" s="267">
        <f t="shared" si="4"/>
        <v>1630940.48</v>
      </c>
      <c r="AK67" s="268">
        <f t="shared" si="5"/>
        <v>1635126.79</v>
      </c>
      <c r="AL67" s="261">
        <f t="shared" si="6"/>
        <v>-4186.3100000000559</v>
      </c>
    </row>
    <row r="68" spans="1:38" x14ac:dyDescent="0.2">
      <c r="A68" s="257" t="s">
        <v>190</v>
      </c>
      <c r="B68" s="257" t="s">
        <v>269</v>
      </c>
      <c r="C68" s="257">
        <v>1990</v>
      </c>
      <c r="D68" s="257" t="s">
        <v>273</v>
      </c>
      <c r="E68" s="327" t="s">
        <v>273</v>
      </c>
      <c r="F68" s="243">
        <v>153795.65</v>
      </c>
      <c r="G68" s="243">
        <v>0</v>
      </c>
      <c r="H68" s="243">
        <v>23134.49</v>
      </c>
      <c r="I68" s="327">
        <v>734733.15</v>
      </c>
      <c r="J68" s="327">
        <v>232783.91</v>
      </c>
      <c r="L68" s="244">
        <v>17510</v>
      </c>
      <c r="M68" s="244">
        <v>13110.56</v>
      </c>
      <c r="P68" s="244">
        <v>1750</v>
      </c>
      <c r="Q68" s="327">
        <v>0</v>
      </c>
      <c r="R68" s="327">
        <v>-901183.61</v>
      </c>
      <c r="T68" s="327">
        <v>2067672.51</v>
      </c>
      <c r="V68" s="40">
        <v>1262070.0900000001</v>
      </c>
      <c r="W68" s="40">
        <v>115450</v>
      </c>
      <c r="X68" s="40">
        <v>144.22999999999999</v>
      </c>
      <c r="AA68" s="245">
        <v>387412</v>
      </c>
      <c r="AD68" s="245">
        <v>761511.89</v>
      </c>
      <c r="AE68" s="245">
        <v>261652.69</v>
      </c>
      <c r="AF68" s="245">
        <v>21500</v>
      </c>
      <c r="AG68" s="259">
        <f t="shared" si="1"/>
        <v>176930.13999999998</v>
      </c>
      <c r="AH68" s="266">
        <f t="shared" si="2"/>
        <v>32370.559999999998</v>
      </c>
      <c r="AI68" s="261">
        <f t="shared" si="3"/>
        <v>144559.57999999999</v>
      </c>
      <c r="AJ68" s="267">
        <f t="shared" si="4"/>
        <v>1377664.32</v>
      </c>
      <c r="AK68" s="268">
        <f t="shared" si="5"/>
        <v>1432076.58</v>
      </c>
      <c r="AL68" s="261">
        <f t="shared" si="6"/>
        <v>-54412.260000000009</v>
      </c>
    </row>
    <row r="69" spans="1:38" x14ac:dyDescent="0.2">
      <c r="A69" s="257" t="s">
        <v>190</v>
      </c>
      <c r="B69" s="257" t="s">
        <v>269</v>
      </c>
      <c r="C69" s="257">
        <v>5043</v>
      </c>
      <c r="D69" s="257" t="s">
        <v>274</v>
      </c>
      <c r="E69" s="327" t="s">
        <v>274</v>
      </c>
      <c r="F69" s="243">
        <v>86710.63</v>
      </c>
      <c r="G69" s="243">
        <v>0</v>
      </c>
      <c r="H69" s="243">
        <v>12433.73</v>
      </c>
      <c r="I69" s="327">
        <v>668010.6</v>
      </c>
      <c r="J69" s="327">
        <v>770336.25</v>
      </c>
      <c r="L69" s="244">
        <v>0</v>
      </c>
      <c r="M69" s="244">
        <v>57519.3</v>
      </c>
      <c r="P69" s="244">
        <v>0</v>
      </c>
      <c r="S69" s="327">
        <v>-646164.24</v>
      </c>
      <c r="T69" s="327">
        <v>2226508.67</v>
      </c>
      <c r="V69" s="40">
        <v>2495982.91</v>
      </c>
      <c r="W69" s="40">
        <v>49000</v>
      </c>
      <c r="X69" s="40">
        <v>1244.1500000000001</v>
      </c>
      <c r="AA69" s="245">
        <v>614952</v>
      </c>
      <c r="AB69" s="245">
        <v>45305</v>
      </c>
      <c r="AC69" s="245">
        <v>3800</v>
      </c>
      <c r="AD69" s="245">
        <v>1681893.5</v>
      </c>
      <c r="AE69" s="245">
        <v>295649.08</v>
      </c>
      <c r="AF69" s="245">
        <v>5000</v>
      </c>
      <c r="AG69" s="259">
        <f t="shared" ref="AG69:AG71" si="7">SUM(F69:H69)</f>
        <v>99144.36</v>
      </c>
      <c r="AH69" s="266">
        <f t="shared" ref="AH69:AH71" si="8">SUM(L69:P69)</f>
        <v>57519.3</v>
      </c>
      <c r="AI69" s="261">
        <f t="shared" ref="AI69:AI71" si="9">AG69-AH69</f>
        <v>41625.06</v>
      </c>
      <c r="AJ69" s="267">
        <f t="shared" ref="AJ69:AJ71" si="10">SUM(U69:Z69)</f>
        <v>2546227.06</v>
      </c>
      <c r="AK69" s="268">
        <f t="shared" ref="AK69:AK71" si="11">SUM(AA69:AF69)</f>
        <v>2646599.58</v>
      </c>
      <c r="AL69" s="261">
        <f t="shared" si="6"/>
        <v>-100372.52000000002</v>
      </c>
    </row>
    <row r="70" spans="1:38" x14ac:dyDescent="0.2">
      <c r="A70" s="257" t="s">
        <v>190</v>
      </c>
      <c r="B70" s="257" t="s">
        <v>269</v>
      </c>
      <c r="C70" s="257">
        <v>5442</v>
      </c>
      <c r="D70" s="257" t="s">
        <v>275</v>
      </c>
      <c r="E70" s="327" t="s">
        <v>275</v>
      </c>
      <c r="F70" s="243">
        <v>401712.13</v>
      </c>
      <c r="G70" s="243">
        <v>21200</v>
      </c>
      <c r="H70" s="243">
        <v>45279.63</v>
      </c>
      <c r="I70" s="327">
        <v>392058.24</v>
      </c>
      <c r="J70" s="327">
        <v>587062.46</v>
      </c>
      <c r="L70" s="244">
        <v>11500</v>
      </c>
      <c r="M70" s="244">
        <v>12938.53</v>
      </c>
      <c r="O70" s="244">
        <v>156440</v>
      </c>
      <c r="P70" s="244">
        <v>1430</v>
      </c>
      <c r="S70" s="327">
        <v>-572104.37</v>
      </c>
      <c r="T70" s="327">
        <v>2114406.96</v>
      </c>
      <c r="V70" s="40">
        <v>2379229.37</v>
      </c>
      <c r="W70" s="40">
        <v>261565</v>
      </c>
      <c r="X70" s="40">
        <v>1049.3699999999999</v>
      </c>
      <c r="AA70" s="245">
        <v>631489.26</v>
      </c>
      <c r="AC70" s="245">
        <v>9137</v>
      </c>
      <c r="AD70" s="245">
        <v>1912693.04</v>
      </c>
      <c r="AE70" s="245">
        <v>364243.1</v>
      </c>
      <c r="AF70" s="245">
        <v>1580</v>
      </c>
      <c r="AG70" s="259">
        <f t="shared" si="7"/>
        <v>468191.76</v>
      </c>
      <c r="AH70" s="266">
        <f t="shared" si="8"/>
        <v>182308.53</v>
      </c>
      <c r="AI70" s="261">
        <f t="shared" si="9"/>
        <v>285883.23</v>
      </c>
      <c r="AJ70" s="267">
        <f t="shared" si="10"/>
        <v>2641843.7400000002</v>
      </c>
      <c r="AK70" s="268">
        <f t="shared" si="11"/>
        <v>2919142.4</v>
      </c>
      <c r="AL70" s="261">
        <f>AJ70-AK70</f>
        <v>-277298.65999999968</v>
      </c>
    </row>
    <row r="71" spans="1:38" ht="24" x14ac:dyDescent="0.55000000000000004">
      <c r="D71" s="193"/>
      <c r="AG71" s="259">
        <f t="shared" si="7"/>
        <v>0</v>
      </c>
      <c r="AH71" s="266">
        <f t="shared" si="8"/>
        <v>0</v>
      </c>
      <c r="AI71" s="261">
        <f t="shared" si="9"/>
        <v>0</v>
      </c>
      <c r="AJ71" s="267">
        <f t="shared" si="10"/>
        <v>0</v>
      </c>
      <c r="AK71" s="268">
        <f t="shared" si="11"/>
        <v>0</v>
      </c>
      <c r="AL71" s="261">
        <f>AJ71-AK71</f>
        <v>0</v>
      </c>
    </row>
    <row r="72" spans="1:38" x14ac:dyDescent="0.2">
      <c r="AH72" s="266"/>
      <c r="AJ72" s="267"/>
      <c r="AK72" s="268"/>
    </row>
    <row r="73" spans="1:38" x14ac:dyDescent="0.2">
      <c r="AH73" s="266"/>
      <c r="AJ73" s="267"/>
      <c r="AK73" s="268"/>
    </row>
    <row r="74" spans="1:38" x14ac:dyDescent="0.2">
      <c r="AH74" s="266"/>
      <c r="AJ74" s="267"/>
      <c r="AK74" s="268"/>
    </row>
    <row r="75" spans="1:38" x14ac:dyDescent="0.2">
      <c r="AH75" s="266"/>
      <c r="AJ75" s="267"/>
      <c r="AK75" s="268"/>
    </row>
    <row r="76" spans="1:38" x14ac:dyDescent="0.2">
      <c r="AH76" s="266"/>
      <c r="AJ76" s="267"/>
      <c r="AK76" s="268"/>
    </row>
    <row r="77" spans="1:38" x14ac:dyDescent="0.2">
      <c r="AH77" s="266"/>
      <c r="AJ77" s="267"/>
      <c r="AK77" s="268"/>
    </row>
    <row r="78" spans="1:38" x14ac:dyDescent="0.2">
      <c r="AH78" s="266"/>
      <c r="AJ78" s="267"/>
      <c r="AK78" s="268"/>
    </row>
    <row r="79" spans="1:38" x14ac:dyDescent="0.2">
      <c r="AH79" s="266"/>
      <c r="AJ79" s="267"/>
      <c r="AK79" s="268"/>
    </row>
    <row r="80" spans="1:38" x14ac:dyDescent="0.2">
      <c r="AH80" s="266"/>
      <c r="AJ80" s="267"/>
      <c r="AK80" s="268"/>
    </row>
    <row r="81" spans="34:37" x14ac:dyDescent="0.2">
      <c r="AH81" s="266"/>
      <c r="AJ81" s="267"/>
      <c r="AK81" s="268"/>
    </row>
    <row r="82" spans="34:37" x14ac:dyDescent="0.2">
      <c r="AH82" s="266"/>
      <c r="AJ82" s="267"/>
      <c r="AK82" s="268"/>
    </row>
    <row r="83" spans="34:37" x14ac:dyDescent="0.2">
      <c r="AH83" s="266"/>
      <c r="AJ83" s="267"/>
      <c r="AK83" s="268"/>
    </row>
    <row r="84" spans="34:37" x14ac:dyDescent="0.2">
      <c r="AH84" s="266"/>
      <c r="AJ84" s="267"/>
      <c r="AK84" s="268"/>
    </row>
    <row r="85" spans="34:37" x14ac:dyDescent="0.2">
      <c r="AH85" s="266"/>
      <c r="AJ85" s="267"/>
      <c r="AK85" s="268"/>
    </row>
    <row r="86" spans="34:37" x14ac:dyDescent="0.2">
      <c r="AH86" s="266"/>
      <c r="AJ86" s="267"/>
      <c r="AK86" s="268"/>
    </row>
    <row r="87" spans="34:37" x14ac:dyDescent="0.2">
      <c r="AH87" s="266"/>
      <c r="AJ87" s="267"/>
      <c r="AK87" s="268"/>
    </row>
    <row r="88" spans="34:37" x14ac:dyDescent="0.2">
      <c r="AH88" s="266"/>
      <c r="AJ88" s="267"/>
      <c r="AK88" s="268"/>
    </row>
    <row r="89" spans="34:37" x14ac:dyDescent="0.2">
      <c r="AH89" s="266"/>
      <c r="AJ89" s="267"/>
      <c r="AK89" s="268"/>
    </row>
    <row r="90" spans="34:37" x14ac:dyDescent="0.2">
      <c r="AH90" s="266"/>
      <c r="AJ90" s="267"/>
      <c r="AK90" s="268"/>
    </row>
    <row r="91" spans="34:37" x14ac:dyDescent="0.2">
      <c r="AH91" s="266"/>
      <c r="AJ91" s="267"/>
      <c r="AK91" s="268"/>
    </row>
    <row r="92" spans="34:37" x14ac:dyDescent="0.2">
      <c r="AH92" s="266"/>
      <c r="AJ92" s="267"/>
      <c r="AK92" s="268"/>
    </row>
    <row r="93" spans="34:37" x14ac:dyDescent="0.2">
      <c r="AH93" s="266"/>
      <c r="AJ93" s="267"/>
      <c r="AK93" s="268"/>
    </row>
    <row r="94" spans="34:37" x14ac:dyDescent="0.2">
      <c r="AH94" s="266"/>
      <c r="AJ94" s="267"/>
      <c r="AK94" s="268"/>
    </row>
    <row r="95" spans="34:37" x14ac:dyDescent="0.2">
      <c r="AH95" s="266"/>
      <c r="AJ95" s="267"/>
      <c r="AK95" s="268"/>
    </row>
    <row r="96" spans="34:37" x14ac:dyDescent="0.2">
      <c r="AH96" s="266"/>
      <c r="AJ96" s="267"/>
      <c r="AK96" s="268"/>
    </row>
    <row r="97" spans="34:37" x14ac:dyDescent="0.2">
      <c r="AH97" s="266"/>
      <c r="AJ97" s="267"/>
      <c r="AK97" s="268"/>
    </row>
    <row r="98" spans="34:37" x14ac:dyDescent="0.2">
      <c r="AH98" s="266"/>
      <c r="AJ98" s="267"/>
      <c r="AK98" s="268"/>
    </row>
    <row r="99" spans="34:37" x14ac:dyDescent="0.2">
      <c r="AH99" s="266"/>
      <c r="AJ99" s="267"/>
      <c r="AK99" s="268"/>
    </row>
    <row r="100" spans="34:37" x14ac:dyDescent="0.2">
      <c r="AH100" s="266"/>
      <c r="AJ100" s="267"/>
      <c r="AK100" s="268"/>
    </row>
    <row r="101" spans="34:37" x14ac:dyDescent="0.2">
      <c r="AH101" s="266"/>
      <c r="AJ101" s="267"/>
      <c r="AK101" s="268"/>
    </row>
    <row r="102" spans="34:37" x14ac:dyDescent="0.2">
      <c r="AH102" s="266"/>
      <c r="AJ102" s="267"/>
      <c r="AK102" s="268"/>
    </row>
    <row r="103" spans="34:37" x14ac:dyDescent="0.2">
      <c r="AH103" s="266"/>
      <c r="AJ103" s="267"/>
      <c r="AK103" s="268"/>
    </row>
    <row r="104" spans="34:37" x14ac:dyDescent="0.2">
      <c r="AH104" s="266"/>
      <c r="AJ104" s="267"/>
      <c r="AK104" s="268"/>
    </row>
    <row r="105" spans="34:37" x14ac:dyDescent="0.2">
      <c r="AH105" s="266"/>
      <c r="AJ105" s="267"/>
      <c r="AK105" s="268"/>
    </row>
    <row r="106" spans="34:37" x14ac:dyDescent="0.2">
      <c r="AH106" s="266"/>
      <c r="AJ106" s="267"/>
      <c r="AK106" s="268"/>
    </row>
    <row r="107" spans="34:37" x14ac:dyDescent="0.2">
      <c r="AH107" s="266"/>
      <c r="AJ107" s="267"/>
      <c r="AK107" s="268"/>
    </row>
    <row r="108" spans="34:37" x14ac:dyDescent="0.2">
      <c r="AH108" s="266"/>
      <c r="AJ108" s="267"/>
      <c r="AK108" s="268"/>
    </row>
    <row r="109" spans="34:37" x14ac:dyDescent="0.2">
      <c r="AH109" s="266"/>
      <c r="AJ109" s="267"/>
      <c r="AK109" s="268"/>
    </row>
    <row r="110" spans="34:37" x14ac:dyDescent="0.2">
      <c r="AH110" s="266"/>
      <c r="AJ110" s="267"/>
      <c r="AK110" s="268"/>
    </row>
    <row r="111" spans="34:37" x14ac:dyDescent="0.2">
      <c r="AH111" s="266"/>
      <c r="AJ111" s="267"/>
      <c r="AK111" s="268"/>
    </row>
    <row r="112" spans="34:37" x14ac:dyDescent="0.2">
      <c r="AH112" s="266"/>
      <c r="AJ112" s="267"/>
      <c r="AK112" s="268"/>
    </row>
    <row r="113" spans="34:37" x14ac:dyDescent="0.2">
      <c r="AH113" s="266"/>
      <c r="AJ113" s="267"/>
      <c r="AK113" s="268"/>
    </row>
    <row r="114" spans="34:37" x14ac:dyDescent="0.2">
      <c r="AH114" s="266"/>
      <c r="AJ114" s="267"/>
      <c r="AK114" s="268"/>
    </row>
    <row r="115" spans="34:37" x14ac:dyDescent="0.2">
      <c r="AH115" s="266"/>
      <c r="AJ115" s="267"/>
      <c r="AK115" s="268"/>
    </row>
    <row r="116" spans="34:37" x14ac:dyDescent="0.2">
      <c r="AH116" s="266"/>
      <c r="AJ116" s="267"/>
      <c r="AK116" s="268"/>
    </row>
    <row r="117" spans="34:37" x14ac:dyDescent="0.2">
      <c r="AH117" s="266"/>
      <c r="AJ117" s="267"/>
      <c r="AK117" s="268"/>
    </row>
    <row r="118" spans="34:37" x14ac:dyDescent="0.2">
      <c r="AH118" s="266"/>
      <c r="AJ118" s="267"/>
      <c r="AK118" s="268"/>
    </row>
    <row r="119" spans="34:37" x14ac:dyDescent="0.2">
      <c r="AH119" s="266"/>
      <c r="AJ119" s="267"/>
      <c r="AK119" s="268"/>
    </row>
    <row r="120" spans="34:37" x14ac:dyDescent="0.2">
      <c r="AH120" s="266"/>
      <c r="AJ120" s="267"/>
      <c r="AK120" s="268"/>
    </row>
    <row r="121" spans="34:37" x14ac:dyDescent="0.2">
      <c r="AH121" s="266"/>
      <c r="AJ121" s="267"/>
      <c r="AK121" s="268"/>
    </row>
    <row r="122" spans="34:37" x14ac:dyDescent="0.2">
      <c r="AH122" s="266"/>
      <c r="AJ122" s="267"/>
      <c r="AK122" s="268"/>
    </row>
    <row r="123" spans="34:37" x14ac:dyDescent="0.2">
      <c r="AH123" s="266"/>
      <c r="AJ123" s="267"/>
      <c r="AK123" s="268"/>
    </row>
    <row r="124" spans="34:37" x14ac:dyDescent="0.2">
      <c r="AH124" s="266"/>
      <c r="AJ124" s="267"/>
      <c r="AK124" s="268"/>
    </row>
    <row r="125" spans="34:37" x14ac:dyDescent="0.2">
      <c r="AH125" s="266"/>
      <c r="AJ125" s="267"/>
      <c r="AK125" s="268"/>
    </row>
    <row r="126" spans="34:37" x14ac:dyDescent="0.2">
      <c r="AH126" s="266"/>
      <c r="AJ126" s="267"/>
      <c r="AK126" s="268"/>
    </row>
    <row r="127" spans="34:37" x14ac:dyDescent="0.2">
      <c r="AH127" s="266"/>
      <c r="AJ127" s="267"/>
      <c r="AK127" s="268"/>
    </row>
    <row r="128" spans="34:37" x14ac:dyDescent="0.2">
      <c r="AH128" s="266"/>
      <c r="AJ128" s="267"/>
      <c r="AK128" s="268"/>
    </row>
    <row r="129" spans="34:37" x14ac:dyDescent="0.2">
      <c r="AH129" s="266"/>
      <c r="AJ129" s="267"/>
      <c r="AK129" s="268"/>
    </row>
    <row r="130" spans="34:37" x14ac:dyDescent="0.2">
      <c r="AH130" s="266"/>
      <c r="AJ130" s="267"/>
      <c r="AK130" s="268"/>
    </row>
    <row r="131" spans="34:37" x14ac:dyDescent="0.2">
      <c r="AH131" s="266"/>
      <c r="AJ131" s="267"/>
      <c r="AK131" s="268"/>
    </row>
    <row r="132" spans="34:37" x14ac:dyDescent="0.2">
      <c r="AH132" s="266"/>
      <c r="AJ132" s="267"/>
      <c r="AK132" s="268"/>
    </row>
    <row r="133" spans="34:37" x14ac:dyDescent="0.2">
      <c r="AH133" s="266"/>
      <c r="AJ133" s="267"/>
      <c r="AK133" s="268"/>
    </row>
    <row r="134" spans="34:37" x14ac:dyDescent="0.2">
      <c r="AH134" s="266"/>
      <c r="AJ134" s="267"/>
      <c r="AK134" s="268"/>
    </row>
    <row r="135" spans="34:37" x14ac:dyDescent="0.2">
      <c r="AH135" s="266"/>
      <c r="AJ135" s="267"/>
      <c r="AK135" s="268"/>
    </row>
    <row r="136" spans="34:37" x14ac:dyDescent="0.2">
      <c r="AH136" s="266"/>
      <c r="AJ136" s="267"/>
      <c r="AK136" s="268"/>
    </row>
    <row r="137" spans="34:37" x14ac:dyDescent="0.2">
      <c r="AH137" s="266"/>
      <c r="AJ137" s="267"/>
      <c r="AK137" s="268"/>
    </row>
    <row r="138" spans="34:37" x14ac:dyDescent="0.2">
      <c r="AH138" s="266"/>
      <c r="AJ138" s="267"/>
      <c r="AK138" s="268"/>
    </row>
    <row r="139" spans="34:37" x14ac:dyDescent="0.2">
      <c r="AH139" s="266"/>
      <c r="AJ139" s="267"/>
      <c r="AK139" s="268"/>
    </row>
    <row r="140" spans="34:37" x14ac:dyDescent="0.2">
      <c r="AH140" s="266"/>
      <c r="AJ140" s="267"/>
      <c r="AK140" s="268"/>
    </row>
    <row r="141" spans="34:37" x14ac:dyDescent="0.2">
      <c r="AH141" s="266"/>
      <c r="AJ141" s="267"/>
      <c r="AK141" s="268"/>
    </row>
    <row r="142" spans="34:37" x14ac:dyDescent="0.2">
      <c r="AH142" s="266"/>
      <c r="AJ142" s="267"/>
      <c r="AK142" s="268"/>
    </row>
    <row r="143" spans="34:37" x14ac:dyDescent="0.2">
      <c r="AH143" s="266"/>
      <c r="AJ143" s="267"/>
      <c r="AK143" s="268"/>
    </row>
    <row r="144" spans="34:37" x14ac:dyDescent="0.2">
      <c r="AH144" s="266"/>
      <c r="AJ144" s="267"/>
      <c r="AK144" s="268"/>
    </row>
    <row r="145" spans="34:37" x14ac:dyDescent="0.2">
      <c r="AH145" s="266"/>
      <c r="AJ145" s="267"/>
      <c r="AK145" s="268"/>
    </row>
    <row r="146" spans="34:37" x14ac:dyDescent="0.2">
      <c r="AH146" s="266"/>
      <c r="AJ146" s="267"/>
      <c r="AK146" s="268"/>
    </row>
    <row r="147" spans="34:37" x14ac:dyDescent="0.2">
      <c r="AH147" s="266"/>
      <c r="AJ147" s="267"/>
      <c r="AK147" s="268"/>
    </row>
    <row r="148" spans="34:37" x14ac:dyDescent="0.2">
      <c r="AH148" s="266"/>
      <c r="AJ148" s="267"/>
      <c r="AK148" s="268"/>
    </row>
    <row r="149" spans="34:37" x14ac:dyDescent="0.2">
      <c r="AH149" s="266"/>
      <c r="AJ149" s="267"/>
      <c r="AK149" s="268"/>
    </row>
    <row r="150" spans="34:37" x14ac:dyDescent="0.2">
      <c r="AH150" s="266"/>
      <c r="AJ150" s="267"/>
      <c r="AK150" s="268"/>
    </row>
    <row r="151" spans="34:37" x14ac:dyDescent="0.2">
      <c r="AH151" s="266"/>
      <c r="AJ151" s="267"/>
      <c r="AK151" s="268"/>
    </row>
  </sheetData>
  <autoFilter ref="A1:AL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V1" zoomScale="80" zoomScaleNormal="80" workbookViewId="0">
      <selection activeCell="Y1" sqref="A1:Y1048576"/>
    </sheetView>
  </sheetViews>
  <sheetFormatPr defaultColWidth="29" defaultRowHeight="14.25" x14ac:dyDescent="0.2"/>
  <cols>
    <col min="1" max="1" width="29" style="44"/>
    <col min="2" max="4" width="29" style="88"/>
    <col min="5" max="6" width="29" style="44"/>
    <col min="7" max="10" width="29" style="231"/>
    <col min="11" max="14" width="29" style="44"/>
    <col min="15" max="19" width="29" style="73"/>
    <col min="20" max="24" width="29" style="89"/>
    <col min="25" max="25" width="34.875" style="89" customWidth="1"/>
    <col min="26" max="16384" width="29" style="44"/>
  </cols>
  <sheetData>
    <row r="1" spans="1:25" x14ac:dyDescent="0.2">
      <c r="A1" s="44" t="s">
        <v>2456</v>
      </c>
      <c r="B1" s="88" t="s">
        <v>2462</v>
      </c>
      <c r="C1" s="88" t="s">
        <v>2464</v>
      </c>
      <c r="D1" s="88" t="s">
        <v>2466</v>
      </c>
      <c r="E1" s="44" t="s">
        <v>2468</v>
      </c>
      <c r="F1" s="44" t="s">
        <v>2470</v>
      </c>
      <c r="G1" s="231" t="s">
        <v>2474</v>
      </c>
      <c r="H1" s="231" t="s">
        <v>2476</v>
      </c>
      <c r="I1" s="231" t="s">
        <v>2480</v>
      </c>
      <c r="J1" s="231" t="s">
        <v>2482</v>
      </c>
      <c r="K1" s="44" t="s">
        <v>2484</v>
      </c>
      <c r="L1" s="44" t="s">
        <v>2486</v>
      </c>
      <c r="M1" s="44" t="s">
        <v>2488</v>
      </c>
      <c r="N1" s="44" t="s">
        <v>2490</v>
      </c>
      <c r="O1" s="73" t="s">
        <v>2492</v>
      </c>
      <c r="P1" s="73" t="s">
        <v>2494</v>
      </c>
      <c r="Q1" s="73" t="s">
        <v>2496</v>
      </c>
      <c r="R1" s="73" t="s">
        <v>2498</v>
      </c>
      <c r="S1" s="73" t="s">
        <v>2500</v>
      </c>
      <c r="T1" s="89" t="s">
        <v>2502</v>
      </c>
      <c r="U1" s="89" t="s">
        <v>2504</v>
      </c>
      <c r="V1" s="89" t="s">
        <v>2506</v>
      </c>
      <c r="W1" s="89" t="s">
        <v>2508</v>
      </c>
      <c r="X1" s="89" t="s">
        <v>2510</v>
      </c>
      <c r="Y1" s="89" t="s">
        <v>2512</v>
      </c>
    </row>
    <row r="2" spans="1:25" x14ac:dyDescent="0.2">
      <c r="A2" s="44" t="s">
        <v>2457</v>
      </c>
      <c r="B2" s="88" t="s">
        <v>2463</v>
      </c>
      <c r="C2" s="88" t="s">
        <v>2465</v>
      </c>
      <c r="D2" s="88" t="s">
        <v>2467</v>
      </c>
      <c r="E2" s="44" t="s">
        <v>2469</v>
      </c>
      <c r="F2" s="44" t="s">
        <v>2471</v>
      </c>
      <c r="G2" s="231" t="s">
        <v>2475</v>
      </c>
      <c r="H2" s="231" t="s">
        <v>2477</v>
      </c>
      <c r="I2" s="231" t="s">
        <v>2481</v>
      </c>
      <c r="J2" s="231" t="s">
        <v>2483</v>
      </c>
      <c r="K2" s="44" t="s">
        <v>2485</v>
      </c>
      <c r="L2" s="44" t="s">
        <v>2487</v>
      </c>
      <c r="M2" s="44" t="s">
        <v>2489</v>
      </c>
      <c r="N2" s="44" t="s">
        <v>2491</v>
      </c>
      <c r="O2" s="73" t="s">
        <v>2493</v>
      </c>
      <c r="P2" s="73" t="s">
        <v>2495</v>
      </c>
      <c r="Q2" s="73" t="s">
        <v>2497</v>
      </c>
      <c r="R2" s="73" t="s">
        <v>2499</v>
      </c>
      <c r="S2" s="73" t="s">
        <v>2501</v>
      </c>
      <c r="T2" s="89" t="s">
        <v>2503</v>
      </c>
      <c r="U2" s="89" t="s">
        <v>2505</v>
      </c>
      <c r="V2" s="89" t="s">
        <v>2507</v>
      </c>
      <c r="W2" s="89" t="s">
        <v>2509</v>
      </c>
      <c r="X2" s="89" t="s">
        <v>2511</v>
      </c>
      <c r="Y2" s="89" t="s">
        <v>2513</v>
      </c>
    </row>
    <row r="3" spans="1:25" x14ac:dyDescent="0.2">
      <c r="A3" s="44" t="s">
        <v>2458</v>
      </c>
      <c r="B3" s="88">
        <v>39796044.149999999</v>
      </c>
      <c r="C3" s="88">
        <v>458126.22</v>
      </c>
      <c r="D3" s="88">
        <v>5250752.5630000001</v>
      </c>
      <c r="E3" s="44">
        <v>50489970.530000001</v>
      </c>
      <c r="F3" s="44">
        <v>34311566.270000003</v>
      </c>
      <c r="G3" s="231">
        <v>900</v>
      </c>
      <c r="H3" s="231">
        <v>1914706.34</v>
      </c>
      <c r="I3" s="231">
        <v>67440</v>
      </c>
      <c r="J3" s="231">
        <v>2787.16</v>
      </c>
      <c r="K3" s="44">
        <v>367970</v>
      </c>
      <c r="L3" s="44">
        <v>-467507.04</v>
      </c>
      <c r="M3" s="44">
        <v>-63607642.43</v>
      </c>
      <c r="N3" s="44">
        <v>189694652.86000001</v>
      </c>
      <c r="O3" s="73">
        <v>123820776.88</v>
      </c>
      <c r="P3" s="73">
        <v>16494770.539999999</v>
      </c>
      <c r="Q3" s="73">
        <v>135232.62</v>
      </c>
      <c r="R3" s="73">
        <v>121516212.23999999</v>
      </c>
      <c r="S3" s="73">
        <v>30382353.050000001</v>
      </c>
      <c r="T3" s="89">
        <v>187575338.81</v>
      </c>
      <c r="U3" s="89">
        <v>825433</v>
      </c>
      <c r="V3" s="89">
        <v>363594</v>
      </c>
      <c r="W3" s="89">
        <v>83426216.457000002</v>
      </c>
      <c r="X3" s="89">
        <v>17182853.420000002</v>
      </c>
      <c r="Y3" s="89">
        <v>642756.80000000005</v>
      </c>
    </row>
    <row r="4" spans="1:25" x14ac:dyDescent="0.2">
      <c r="A4" s="44" t="s">
        <v>2514</v>
      </c>
      <c r="B4" s="88">
        <v>765671.74</v>
      </c>
      <c r="C4" s="88">
        <v>2154</v>
      </c>
      <c r="D4" s="88">
        <v>31951.71</v>
      </c>
      <c r="E4" s="44">
        <v>3192034.03</v>
      </c>
      <c r="F4" s="44">
        <v>235405.14</v>
      </c>
      <c r="H4" s="231">
        <v>30000</v>
      </c>
      <c r="J4" s="231">
        <v>0</v>
      </c>
      <c r="M4" s="44">
        <v>2421464.7799999998</v>
      </c>
      <c r="N4" s="44">
        <v>198336.84</v>
      </c>
      <c r="O4" s="73">
        <v>1362228.65</v>
      </c>
      <c r="P4" s="73">
        <v>293800</v>
      </c>
      <c r="Q4" s="73">
        <v>2087.89</v>
      </c>
      <c r="R4" s="73">
        <v>1065980</v>
      </c>
      <c r="S4" s="73">
        <v>2230656</v>
      </c>
      <c r="T4" s="89">
        <v>1781876</v>
      </c>
      <c r="V4" s="89">
        <v>14225</v>
      </c>
      <c r="W4" s="89">
        <v>1366290.33</v>
      </c>
      <c r="X4" s="89">
        <v>214946.21</v>
      </c>
    </row>
    <row r="5" spans="1:25" x14ac:dyDescent="0.2">
      <c r="A5" s="44" t="s">
        <v>2515</v>
      </c>
      <c r="B5" s="88">
        <v>336237.36</v>
      </c>
      <c r="C5" s="88">
        <v>3597</v>
      </c>
      <c r="D5" s="88">
        <v>73291.240000000005</v>
      </c>
      <c r="E5" s="44">
        <v>548938.41</v>
      </c>
      <c r="F5" s="44">
        <v>233710.65</v>
      </c>
      <c r="H5" s="231">
        <v>9300</v>
      </c>
      <c r="J5" s="231">
        <v>0</v>
      </c>
      <c r="M5" s="44">
        <v>-656722.82999999996</v>
      </c>
      <c r="N5" s="44">
        <v>2159407.13</v>
      </c>
      <c r="O5" s="73">
        <v>1632476.14</v>
      </c>
      <c r="P5" s="73">
        <v>294810</v>
      </c>
      <c r="Q5" s="73">
        <v>1004.01</v>
      </c>
      <c r="R5" s="73">
        <v>1283900</v>
      </c>
      <c r="S5" s="73">
        <v>291216</v>
      </c>
      <c r="T5" s="89">
        <v>2452134</v>
      </c>
      <c r="V5" s="89">
        <v>5280</v>
      </c>
      <c r="W5" s="89">
        <v>1176533.98</v>
      </c>
      <c r="X5" s="89">
        <v>185667.81</v>
      </c>
    </row>
    <row r="6" spans="1:25" x14ac:dyDescent="0.2">
      <c r="A6" s="44" t="s">
        <v>2516</v>
      </c>
      <c r="B6" s="88">
        <v>471614.98</v>
      </c>
      <c r="C6" s="88">
        <v>15304.02</v>
      </c>
      <c r="D6" s="88">
        <v>77797.100000000006</v>
      </c>
      <c r="E6" s="44">
        <v>829750.76</v>
      </c>
      <c r="F6" s="44">
        <v>817008.52</v>
      </c>
      <c r="H6" s="231">
        <v>16271.99</v>
      </c>
      <c r="J6" s="231">
        <v>0</v>
      </c>
      <c r="M6" s="44">
        <v>-783788.51</v>
      </c>
      <c r="N6" s="44">
        <v>3104237.14</v>
      </c>
      <c r="O6" s="73">
        <v>1493105.3</v>
      </c>
      <c r="P6" s="73">
        <v>315120</v>
      </c>
      <c r="Q6" s="73">
        <v>1247.8</v>
      </c>
      <c r="R6" s="73">
        <v>1959300</v>
      </c>
      <c r="S6" s="73">
        <v>312284</v>
      </c>
      <c r="T6" s="89">
        <v>2823086</v>
      </c>
      <c r="U6" s="89">
        <v>65520</v>
      </c>
      <c r="V6" s="89">
        <v>14530</v>
      </c>
      <c r="W6" s="89">
        <v>1145330.68</v>
      </c>
      <c r="X6" s="89">
        <v>157685.66</v>
      </c>
      <c r="Y6" s="89">
        <v>150</v>
      </c>
    </row>
    <row r="7" spans="1:25" x14ac:dyDescent="0.2">
      <c r="A7" s="44" t="s">
        <v>2517</v>
      </c>
      <c r="B7" s="88">
        <v>689528.88</v>
      </c>
      <c r="C7" s="88">
        <v>13307</v>
      </c>
      <c r="D7" s="88">
        <v>73567.789999999994</v>
      </c>
      <c r="E7" s="44">
        <v>58928.38</v>
      </c>
      <c r="F7" s="44">
        <v>153784.76999999999</v>
      </c>
      <c r="H7" s="231">
        <v>18150</v>
      </c>
      <c r="J7" s="231">
        <v>0</v>
      </c>
      <c r="M7" s="44">
        <v>-275832.28999999998</v>
      </c>
      <c r="N7" s="44">
        <v>1481598.18</v>
      </c>
      <c r="O7" s="73">
        <v>1410051.93</v>
      </c>
      <c r="P7" s="73">
        <v>1018455</v>
      </c>
      <c r="Q7" s="73">
        <v>2332.6799999999998</v>
      </c>
      <c r="R7" s="73">
        <v>1957980</v>
      </c>
      <c r="S7" s="73">
        <v>1183178.33</v>
      </c>
      <c r="T7" s="89">
        <v>3633782</v>
      </c>
      <c r="U7" s="89">
        <v>29924</v>
      </c>
      <c r="V7" s="89">
        <v>9900</v>
      </c>
      <c r="W7" s="89">
        <v>1947734.88</v>
      </c>
      <c r="X7" s="89">
        <v>185456.13</v>
      </c>
    </row>
    <row r="8" spans="1:25" x14ac:dyDescent="0.2">
      <c r="A8" s="44" t="s">
        <v>2518</v>
      </c>
      <c r="B8" s="88">
        <v>832977.5</v>
      </c>
      <c r="C8" s="88">
        <v>29461.1</v>
      </c>
      <c r="D8" s="88">
        <v>38056.65</v>
      </c>
      <c r="E8" s="44">
        <v>13128.05</v>
      </c>
      <c r="F8" s="44">
        <v>856198.16</v>
      </c>
      <c r="H8" s="231">
        <v>30600</v>
      </c>
      <c r="J8" s="231">
        <v>0</v>
      </c>
      <c r="M8" s="44">
        <v>-1889847.85</v>
      </c>
      <c r="N8" s="44">
        <v>3577514.61</v>
      </c>
      <c r="O8" s="73">
        <v>1987966.93</v>
      </c>
      <c r="P8" s="73">
        <v>135575</v>
      </c>
      <c r="Q8" s="73">
        <v>2257.98</v>
      </c>
      <c r="R8" s="73">
        <v>1306350</v>
      </c>
      <c r="S8" s="73">
        <v>747765</v>
      </c>
      <c r="T8" s="89">
        <v>2657895</v>
      </c>
      <c r="U8" s="89">
        <v>17500</v>
      </c>
      <c r="V8" s="89">
        <v>12475</v>
      </c>
      <c r="W8" s="89">
        <v>1345345.92</v>
      </c>
      <c r="X8" s="89">
        <v>95144.29</v>
      </c>
    </row>
    <row r="9" spans="1:25" x14ac:dyDescent="0.2">
      <c r="A9" s="44" t="s">
        <v>2519</v>
      </c>
      <c r="B9" s="88">
        <v>332579.92</v>
      </c>
      <c r="C9" s="88">
        <v>66</v>
      </c>
      <c r="D9" s="88">
        <v>94642.62</v>
      </c>
      <c r="E9" s="44">
        <v>334098.31</v>
      </c>
      <c r="F9" s="44">
        <v>218655.21</v>
      </c>
      <c r="H9" s="231">
        <v>16431.5</v>
      </c>
      <c r="J9" s="231">
        <v>0</v>
      </c>
      <c r="M9" s="44">
        <v>954063.64</v>
      </c>
      <c r="N9" s="44">
        <v>80851.62</v>
      </c>
      <c r="O9" s="73">
        <v>733518.47</v>
      </c>
      <c r="P9" s="73">
        <v>34035</v>
      </c>
      <c r="Q9" s="73">
        <v>953.42</v>
      </c>
      <c r="R9" s="73">
        <v>1345030</v>
      </c>
      <c r="S9" s="73">
        <v>402350</v>
      </c>
      <c r="T9" s="89">
        <v>1681488</v>
      </c>
      <c r="V9" s="89">
        <v>2850</v>
      </c>
      <c r="W9" s="89">
        <v>784833.38</v>
      </c>
      <c r="X9" s="89">
        <v>118020.21</v>
      </c>
    </row>
    <row r="10" spans="1:25" x14ac:dyDescent="0.2">
      <c r="A10" s="44" t="s">
        <v>2520</v>
      </c>
      <c r="B10" s="88">
        <v>482393.08</v>
      </c>
      <c r="C10" s="88">
        <v>6095</v>
      </c>
      <c r="D10" s="88">
        <v>137612.6</v>
      </c>
      <c r="E10" s="44">
        <v>970897.95</v>
      </c>
      <c r="F10" s="44">
        <v>1616309.72</v>
      </c>
      <c r="H10" s="231">
        <v>24000</v>
      </c>
      <c r="J10" s="231">
        <v>0</v>
      </c>
      <c r="M10" s="44">
        <v>962353.97</v>
      </c>
      <c r="N10" s="44">
        <v>2359303.7200000002</v>
      </c>
      <c r="O10" s="73">
        <v>1793595.18</v>
      </c>
      <c r="P10" s="73">
        <v>761270</v>
      </c>
      <c r="Q10" s="73">
        <v>2565.81</v>
      </c>
      <c r="R10" s="73">
        <v>1651960</v>
      </c>
      <c r="S10" s="73">
        <v>594690</v>
      </c>
      <c r="T10" s="89">
        <v>2900982</v>
      </c>
      <c r="U10" s="89">
        <v>9392</v>
      </c>
      <c r="V10" s="89">
        <v>8562</v>
      </c>
      <c r="W10" s="89">
        <v>1635416.88</v>
      </c>
      <c r="X10" s="89">
        <v>382077.45</v>
      </c>
    </row>
    <row r="11" spans="1:25" x14ac:dyDescent="0.2">
      <c r="A11" s="44" t="s">
        <v>2521</v>
      </c>
      <c r="B11" s="88">
        <v>395253.12</v>
      </c>
      <c r="C11" s="88">
        <v>16718.91</v>
      </c>
      <c r="D11" s="88">
        <v>42820.77</v>
      </c>
      <c r="E11" s="44">
        <v>747685.35</v>
      </c>
      <c r="F11" s="44">
        <v>149533.31</v>
      </c>
      <c r="J11" s="231">
        <v>0</v>
      </c>
      <c r="M11" s="44">
        <v>-686685.96</v>
      </c>
      <c r="N11" s="44">
        <v>2243800.1</v>
      </c>
      <c r="O11" s="73">
        <v>825646.15</v>
      </c>
      <c r="P11" s="73">
        <v>226550</v>
      </c>
      <c r="Q11" s="73">
        <v>683.67</v>
      </c>
      <c r="R11" s="73">
        <v>929830</v>
      </c>
      <c r="S11" s="73">
        <v>295450</v>
      </c>
      <c r="T11" s="89">
        <v>1739765</v>
      </c>
      <c r="V11" s="89">
        <v>5350</v>
      </c>
      <c r="W11" s="89">
        <v>563228.91</v>
      </c>
      <c r="X11" s="89">
        <v>174918.59</v>
      </c>
    </row>
    <row r="12" spans="1:25" x14ac:dyDescent="0.2">
      <c r="A12" s="44" t="s">
        <v>2522</v>
      </c>
      <c r="B12" s="88">
        <v>781092.87</v>
      </c>
      <c r="C12" s="88">
        <v>12354.06</v>
      </c>
      <c r="D12" s="88">
        <v>155464.78</v>
      </c>
      <c r="E12" s="44">
        <v>47366.29</v>
      </c>
      <c r="F12" s="44">
        <v>233638.66</v>
      </c>
      <c r="J12" s="231">
        <v>0</v>
      </c>
      <c r="M12" s="44">
        <v>-1162053.32</v>
      </c>
      <c r="N12" s="44">
        <v>2541297.98</v>
      </c>
      <c r="O12" s="73">
        <v>979180.72</v>
      </c>
      <c r="P12" s="73">
        <v>297350</v>
      </c>
      <c r="Q12" s="73">
        <v>1281.42</v>
      </c>
      <c r="R12" s="73">
        <v>1375980</v>
      </c>
      <c r="S12" s="73">
        <v>1142006</v>
      </c>
      <c r="T12" s="89">
        <v>2355453</v>
      </c>
      <c r="V12" s="89">
        <v>4600</v>
      </c>
      <c r="W12" s="89">
        <v>1413421.55</v>
      </c>
      <c r="X12" s="89">
        <v>171651.59</v>
      </c>
    </row>
    <row r="13" spans="1:25" x14ac:dyDescent="0.2">
      <c r="A13" s="44" t="s">
        <v>2523</v>
      </c>
      <c r="B13" s="88">
        <v>262584.23</v>
      </c>
      <c r="C13" s="88">
        <v>10968.13</v>
      </c>
      <c r="D13" s="88">
        <v>20767.18</v>
      </c>
      <c r="E13" s="44">
        <v>1883271.69</v>
      </c>
      <c r="F13" s="44">
        <v>233574.91</v>
      </c>
      <c r="H13" s="231">
        <v>103694.28</v>
      </c>
      <c r="J13" s="231">
        <v>0</v>
      </c>
      <c r="M13" s="44">
        <v>448536.59</v>
      </c>
      <c r="N13" s="44">
        <v>2357450.56</v>
      </c>
      <c r="O13" s="73">
        <v>835051.85</v>
      </c>
      <c r="P13" s="73">
        <v>80000</v>
      </c>
      <c r="Q13" s="73">
        <v>1685.1</v>
      </c>
      <c r="R13" s="73">
        <v>471080</v>
      </c>
      <c r="S13" s="73">
        <v>604650</v>
      </c>
      <c r="T13" s="89">
        <v>881612</v>
      </c>
      <c r="U13" s="89">
        <v>76560</v>
      </c>
      <c r="V13" s="89">
        <v>2850</v>
      </c>
      <c r="W13" s="89">
        <v>1378721.54</v>
      </c>
      <c r="X13" s="89">
        <v>151238.70000000001</v>
      </c>
    </row>
    <row r="14" spans="1:25" x14ac:dyDescent="0.2">
      <c r="A14" s="44" t="s">
        <v>2524</v>
      </c>
      <c r="B14" s="88">
        <v>475162.26</v>
      </c>
      <c r="C14" s="88">
        <v>10474.93</v>
      </c>
      <c r="D14" s="88">
        <v>12969.94</v>
      </c>
      <c r="E14" s="44">
        <v>918880.88</v>
      </c>
      <c r="F14" s="44">
        <v>583660.77</v>
      </c>
      <c r="H14" s="231">
        <v>30149.84</v>
      </c>
      <c r="J14" s="231">
        <v>0</v>
      </c>
      <c r="M14" s="44">
        <v>-1273945.6299999999</v>
      </c>
      <c r="N14" s="44">
        <v>3416597.09</v>
      </c>
      <c r="O14" s="73">
        <v>1251438.3500000001</v>
      </c>
      <c r="P14" s="73">
        <v>80000</v>
      </c>
      <c r="Q14" s="73">
        <v>1309.43</v>
      </c>
      <c r="R14" s="73">
        <v>939870</v>
      </c>
      <c r="S14" s="73">
        <v>153450</v>
      </c>
      <c r="T14" s="89">
        <v>1724421</v>
      </c>
      <c r="V14" s="89">
        <v>2850</v>
      </c>
      <c r="W14" s="89">
        <v>540857.68999999994</v>
      </c>
      <c r="X14" s="89">
        <v>329591.61</v>
      </c>
    </row>
    <row r="15" spans="1:25" x14ac:dyDescent="0.2">
      <c r="A15" s="44" t="s">
        <v>2525</v>
      </c>
      <c r="B15" s="88">
        <v>646022.07999999996</v>
      </c>
      <c r="C15" s="88">
        <v>64665.45</v>
      </c>
      <c r="D15" s="88">
        <v>23384.29</v>
      </c>
      <c r="E15" s="44">
        <v>1900404.29</v>
      </c>
      <c r="F15" s="44">
        <v>292017.26</v>
      </c>
      <c r="H15" s="231">
        <v>20286.11</v>
      </c>
      <c r="J15" s="231">
        <v>0</v>
      </c>
      <c r="M15" s="44">
        <v>259438.22</v>
      </c>
      <c r="N15" s="44">
        <v>3110817.16</v>
      </c>
      <c r="O15" s="73">
        <v>1379688.13</v>
      </c>
      <c r="P15" s="73">
        <v>307200</v>
      </c>
      <c r="Q15" s="73">
        <v>2227.92</v>
      </c>
      <c r="R15" s="73">
        <v>1326610</v>
      </c>
      <c r="S15" s="73">
        <v>316940</v>
      </c>
      <c r="T15" s="89">
        <v>1938903</v>
      </c>
      <c r="U15" s="89">
        <v>1020</v>
      </c>
      <c r="V15" s="89">
        <v>4320</v>
      </c>
      <c r="W15" s="89">
        <v>1120612.8600000001</v>
      </c>
      <c r="X15" s="89">
        <v>731858.31</v>
      </c>
    </row>
    <row r="16" spans="1:25" x14ac:dyDescent="0.2">
      <c r="A16" s="44" t="s">
        <v>2526</v>
      </c>
      <c r="B16" s="88">
        <v>293286.13</v>
      </c>
      <c r="C16" s="88">
        <v>26335.9</v>
      </c>
      <c r="D16" s="88">
        <v>43155.199999999997</v>
      </c>
      <c r="E16" s="44">
        <v>1441390.06</v>
      </c>
      <c r="F16" s="44">
        <v>701774.03</v>
      </c>
      <c r="H16" s="231">
        <v>20460</v>
      </c>
      <c r="J16" s="231">
        <v>0</v>
      </c>
      <c r="M16" s="44">
        <v>-1656150.79</v>
      </c>
      <c r="N16" s="44">
        <v>4381554.71</v>
      </c>
      <c r="O16" s="73">
        <v>2113179.02</v>
      </c>
      <c r="P16" s="73">
        <v>155400</v>
      </c>
      <c r="Q16" s="73">
        <v>762.44</v>
      </c>
      <c r="R16" s="73">
        <v>1278240</v>
      </c>
      <c r="S16" s="73">
        <v>335750</v>
      </c>
      <c r="T16" s="89">
        <v>2468647</v>
      </c>
      <c r="U16" s="89">
        <v>23038</v>
      </c>
      <c r="V16" s="89">
        <v>23634</v>
      </c>
      <c r="W16" s="89">
        <v>1374016.9</v>
      </c>
      <c r="X16" s="89">
        <v>233918.16</v>
      </c>
    </row>
    <row r="17" spans="1:25" x14ac:dyDescent="0.2">
      <c r="A17" s="44" t="s">
        <v>2527</v>
      </c>
      <c r="B17" s="88">
        <v>807842.49</v>
      </c>
      <c r="C17" s="88">
        <v>594</v>
      </c>
      <c r="D17" s="88">
        <v>51678.62</v>
      </c>
      <c r="E17" s="44">
        <v>167903.48</v>
      </c>
      <c r="F17" s="44">
        <v>154742.13</v>
      </c>
      <c r="H17" s="231">
        <v>60000</v>
      </c>
      <c r="J17" s="231">
        <v>0</v>
      </c>
      <c r="M17" s="44">
        <v>-1650447.11</v>
      </c>
      <c r="N17" s="44">
        <v>2824820.87</v>
      </c>
      <c r="O17" s="73">
        <v>1519036.13</v>
      </c>
      <c r="P17" s="73">
        <v>109080</v>
      </c>
      <c r="Q17" s="73">
        <v>2580.4</v>
      </c>
      <c r="R17" s="73">
        <v>1434940</v>
      </c>
      <c r="S17" s="73">
        <v>634100</v>
      </c>
      <c r="T17" s="89">
        <v>2545333</v>
      </c>
      <c r="V17" s="89">
        <v>12930</v>
      </c>
      <c r="W17" s="89">
        <v>1034025.79</v>
      </c>
      <c r="X17" s="89">
        <v>159060.78</v>
      </c>
    </row>
    <row r="18" spans="1:25" x14ac:dyDescent="0.2">
      <c r="A18" s="44" t="s">
        <v>2528</v>
      </c>
      <c r="B18" s="88">
        <v>619688.73</v>
      </c>
      <c r="C18" s="88">
        <v>18196.32</v>
      </c>
      <c r="D18" s="88">
        <v>73322.58</v>
      </c>
      <c r="E18" s="44">
        <v>109673.89</v>
      </c>
      <c r="F18" s="44">
        <v>345449.95</v>
      </c>
      <c r="H18" s="231">
        <v>19800</v>
      </c>
      <c r="J18" s="231">
        <v>0</v>
      </c>
      <c r="M18" s="44">
        <v>-963353.23</v>
      </c>
      <c r="N18" s="44">
        <v>2287611.84</v>
      </c>
      <c r="O18" s="73">
        <v>2169020.2599999998</v>
      </c>
      <c r="P18" s="73">
        <v>169810</v>
      </c>
      <c r="Q18" s="73">
        <v>2416.21</v>
      </c>
      <c r="R18" s="73">
        <v>1607440</v>
      </c>
      <c r="S18" s="73">
        <v>607200</v>
      </c>
      <c r="T18" s="89">
        <v>2813395</v>
      </c>
      <c r="U18" s="89">
        <v>6724</v>
      </c>
      <c r="V18" s="89">
        <v>4600</v>
      </c>
      <c r="W18" s="89">
        <v>1784172.73</v>
      </c>
      <c r="X18" s="89">
        <v>124721.88</v>
      </c>
    </row>
    <row r="19" spans="1:25" x14ac:dyDescent="0.2">
      <c r="A19" s="44" t="s">
        <v>2529</v>
      </c>
      <c r="B19" s="88">
        <v>393232.72</v>
      </c>
      <c r="C19" s="88">
        <v>11054.67</v>
      </c>
      <c r="D19" s="88">
        <v>33006.46</v>
      </c>
      <c r="E19" s="44">
        <v>13128.05</v>
      </c>
      <c r="F19" s="44">
        <v>103425.25</v>
      </c>
      <c r="H19" s="231">
        <v>1651</v>
      </c>
      <c r="J19" s="231">
        <v>0</v>
      </c>
      <c r="M19" s="44">
        <v>-2097582.8199999998</v>
      </c>
      <c r="N19" s="44">
        <v>2658489.6</v>
      </c>
      <c r="O19" s="73">
        <v>1677358.24</v>
      </c>
      <c r="P19" s="73">
        <v>74800</v>
      </c>
      <c r="Q19" s="73">
        <v>1342.57</v>
      </c>
      <c r="R19" s="73">
        <v>1798440</v>
      </c>
      <c r="S19" s="73">
        <v>174050</v>
      </c>
      <c r="T19" s="89">
        <v>2802163</v>
      </c>
      <c r="V19" s="89">
        <v>2850</v>
      </c>
      <c r="W19" s="89">
        <v>872747.83</v>
      </c>
      <c r="X19" s="89">
        <v>56940.61</v>
      </c>
    </row>
    <row r="20" spans="1:25" x14ac:dyDescent="0.2">
      <c r="A20" s="44" t="s">
        <v>2530</v>
      </c>
      <c r="B20" s="88">
        <v>943516.72</v>
      </c>
      <c r="C20" s="88">
        <v>15788.92</v>
      </c>
      <c r="D20" s="88">
        <v>53040.83</v>
      </c>
      <c r="E20" s="44">
        <v>4223056.1500000004</v>
      </c>
      <c r="F20" s="44">
        <v>155248.43</v>
      </c>
      <c r="H20" s="231">
        <v>33762.120000000003</v>
      </c>
      <c r="J20" s="231">
        <v>0</v>
      </c>
      <c r="M20" s="44">
        <v>4526352.97</v>
      </c>
      <c r="N20" s="44">
        <v>712043.8</v>
      </c>
      <c r="O20" s="73">
        <v>975522.9</v>
      </c>
      <c r="P20" s="73">
        <v>189000</v>
      </c>
      <c r="Q20" s="73">
        <v>2537.5300000000002</v>
      </c>
      <c r="R20" s="73">
        <v>1719680</v>
      </c>
      <c r="S20" s="73">
        <v>565750</v>
      </c>
      <c r="T20" s="89">
        <v>2193801</v>
      </c>
      <c r="U20" s="89">
        <v>31518</v>
      </c>
      <c r="V20" s="89">
        <v>2850</v>
      </c>
      <c r="W20" s="89">
        <v>909289.99</v>
      </c>
      <c r="X20" s="89">
        <v>196539.28</v>
      </c>
    </row>
    <row r="21" spans="1:25" x14ac:dyDescent="0.2">
      <c r="A21" s="44" t="s">
        <v>2531</v>
      </c>
      <c r="B21" s="88">
        <v>613483.93999999994</v>
      </c>
      <c r="C21" s="88">
        <v>13583.24</v>
      </c>
      <c r="D21" s="88">
        <v>13879.56</v>
      </c>
      <c r="E21" s="44">
        <v>176403.91</v>
      </c>
      <c r="F21" s="44">
        <v>653085.68000000005</v>
      </c>
      <c r="H21" s="231">
        <v>13262.6</v>
      </c>
      <c r="J21" s="231">
        <v>0</v>
      </c>
      <c r="M21" s="44">
        <v>-2543644.42</v>
      </c>
      <c r="N21" s="44">
        <v>4272663.5999999996</v>
      </c>
      <c r="O21" s="73">
        <v>1359870.6</v>
      </c>
      <c r="P21" s="73">
        <v>204980</v>
      </c>
      <c r="Q21" s="73">
        <v>1209.4000000000001</v>
      </c>
      <c r="R21" s="73">
        <v>945220</v>
      </c>
      <c r="S21" s="73">
        <v>814400</v>
      </c>
      <c r="T21" s="89">
        <v>1845938</v>
      </c>
      <c r="V21" s="89">
        <v>2850</v>
      </c>
      <c r="W21" s="89">
        <v>1444956.08</v>
      </c>
      <c r="X21" s="89">
        <v>303781.37</v>
      </c>
    </row>
    <row r="22" spans="1:25" x14ac:dyDescent="0.2">
      <c r="A22" s="44" t="s">
        <v>2532</v>
      </c>
      <c r="B22" s="88">
        <v>392310.85</v>
      </c>
      <c r="C22" s="88">
        <v>363</v>
      </c>
      <c r="D22" s="88">
        <v>28561.25</v>
      </c>
      <c r="E22" s="44">
        <v>1219692.24</v>
      </c>
      <c r="F22" s="44">
        <v>124126.54</v>
      </c>
      <c r="H22" s="231">
        <v>25380</v>
      </c>
      <c r="J22" s="231">
        <v>0</v>
      </c>
      <c r="M22" s="44">
        <v>-6294.68</v>
      </c>
      <c r="N22" s="44">
        <v>2054348.01</v>
      </c>
      <c r="O22" s="73">
        <v>1276265.1100000001</v>
      </c>
      <c r="P22" s="73">
        <v>165470</v>
      </c>
      <c r="Q22" s="73">
        <v>1163.8699999999999</v>
      </c>
      <c r="R22" s="73">
        <v>929440</v>
      </c>
      <c r="S22" s="73">
        <v>687150</v>
      </c>
      <c r="T22" s="89">
        <v>1782685.5</v>
      </c>
      <c r="V22" s="89">
        <v>5302</v>
      </c>
      <c r="W22" s="89">
        <v>1415906.84</v>
      </c>
      <c r="X22" s="89">
        <v>163974.09</v>
      </c>
    </row>
    <row r="23" spans="1:25" x14ac:dyDescent="0.2">
      <c r="A23" s="44" t="s">
        <v>2593</v>
      </c>
      <c r="B23" s="88">
        <v>1249901.68</v>
      </c>
      <c r="C23" s="88">
        <v>21828.37</v>
      </c>
      <c r="D23" s="88">
        <v>25895.439999999999</v>
      </c>
      <c r="E23" s="44">
        <v>13130.05</v>
      </c>
      <c r="F23" s="44">
        <v>130587.27</v>
      </c>
      <c r="H23" s="231">
        <v>16342.85</v>
      </c>
      <c r="J23" s="231">
        <v>0</v>
      </c>
      <c r="M23" s="44">
        <v>-623970.94999999995</v>
      </c>
      <c r="N23" s="44">
        <v>2203520.5099999998</v>
      </c>
      <c r="O23" s="73">
        <v>1401958.47</v>
      </c>
      <c r="Q23" s="73">
        <v>3987.09</v>
      </c>
      <c r="R23" s="73">
        <v>860640</v>
      </c>
      <c r="S23" s="73">
        <v>294610</v>
      </c>
      <c r="T23" s="89">
        <v>1874232</v>
      </c>
      <c r="U23" s="89">
        <v>2040</v>
      </c>
      <c r="V23" s="89">
        <v>5642</v>
      </c>
      <c r="W23" s="89">
        <v>758978.7</v>
      </c>
      <c r="X23" s="89">
        <v>74852.460000000006</v>
      </c>
    </row>
    <row r="24" spans="1:25" x14ac:dyDescent="0.2">
      <c r="A24" s="44" t="s">
        <v>2533</v>
      </c>
      <c r="B24" s="88">
        <v>1026939.46</v>
      </c>
      <c r="C24" s="88">
        <v>792</v>
      </c>
      <c r="D24" s="88">
        <v>130102.31</v>
      </c>
      <c r="E24" s="44">
        <v>145474.60999999999</v>
      </c>
      <c r="F24" s="44">
        <v>1489719.16</v>
      </c>
      <c r="H24" s="231">
        <v>41998.92</v>
      </c>
      <c r="J24" s="231">
        <v>0</v>
      </c>
      <c r="M24" s="44">
        <v>-494241.83</v>
      </c>
      <c r="N24" s="44">
        <v>2350727.5299999998</v>
      </c>
      <c r="O24" s="73">
        <v>2922349.79</v>
      </c>
      <c r="P24" s="73">
        <v>765587</v>
      </c>
      <c r="Q24" s="73">
        <v>3788.57</v>
      </c>
      <c r="R24" s="73">
        <v>1594389</v>
      </c>
      <c r="S24" s="73">
        <v>628250</v>
      </c>
      <c r="T24" s="89">
        <v>2665482</v>
      </c>
      <c r="U24" s="89">
        <v>12600</v>
      </c>
      <c r="W24" s="89">
        <v>1998366.17</v>
      </c>
      <c r="X24" s="89">
        <v>343373.27</v>
      </c>
    </row>
    <row r="25" spans="1:25" x14ac:dyDescent="0.2">
      <c r="A25" s="44" t="s">
        <v>2534</v>
      </c>
      <c r="B25" s="88">
        <v>25300.97</v>
      </c>
      <c r="C25" s="88">
        <v>1386</v>
      </c>
      <c r="D25" s="88">
        <v>123749.47</v>
      </c>
      <c r="E25" s="44">
        <v>531945.56999999995</v>
      </c>
      <c r="F25" s="44">
        <v>419982.27</v>
      </c>
      <c r="H25" s="231">
        <v>32219.759999999998</v>
      </c>
      <c r="J25" s="231">
        <v>0</v>
      </c>
      <c r="M25" s="44">
        <v>-1908606.6</v>
      </c>
      <c r="N25" s="44">
        <v>3163898.35</v>
      </c>
      <c r="O25" s="73">
        <v>1670202.57</v>
      </c>
      <c r="P25" s="73">
        <v>194100</v>
      </c>
      <c r="Q25" s="73">
        <v>625.05999999999995</v>
      </c>
      <c r="R25" s="73">
        <v>1221900</v>
      </c>
      <c r="S25" s="73">
        <v>254100</v>
      </c>
      <c r="T25" s="89">
        <v>2000237</v>
      </c>
      <c r="W25" s="89">
        <v>1097124.76</v>
      </c>
      <c r="X25" s="89">
        <v>428713.1</v>
      </c>
    </row>
    <row r="26" spans="1:25" x14ac:dyDescent="0.2">
      <c r="A26" s="44" t="s">
        <v>2535</v>
      </c>
      <c r="B26" s="88">
        <v>258414.33</v>
      </c>
      <c r="C26" s="88">
        <v>1485</v>
      </c>
      <c r="D26" s="88">
        <v>60272.42</v>
      </c>
      <c r="E26" s="44">
        <v>1309984.1299999999</v>
      </c>
      <c r="F26" s="44">
        <v>347431.28</v>
      </c>
      <c r="H26" s="231">
        <v>40085.300000000003</v>
      </c>
      <c r="J26" s="231">
        <v>57.16</v>
      </c>
      <c r="M26" s="44">
        <v>-284566.75</v>
      </c>
      <c r="N26" s="44">
        <v>2060186.09</v>
      </c>
      <c r="O26" s="73">
        <v>2541594.9300000002</v>
      </c>
      <c r="P26" s="73">
        <v>576100</v>
      </c>
      <c r="Q26" s="73">
        <v>3070.86</v>
      </c>
      <c r="R26" s="73">
        <v>2080574</v>
      </c>
      <c r="S26" s="73">
        <v>351040</v>
      </c>
      <c r="T26" s="89">
        <v>3110291</v>
      </c>
      <c r="U26" s="89">
        <v>16920</v>
      </c>
      <c r="W26" s="89">
        <v>1918895.75</v>
      </c>
      <c r="X26" s="89">
        <v>344447.68</v>
      </c>
    </row>
    <row r="27" spans="1:25" x14ac:dyDescent="0.2">
      <c r="A27" s="44" t="s">
        <v>2536</v>
      </c>
      <c r="B27" s="88">
        <v>475901.46</v>
      </c>
      <c r="C27" s="88">
        <v>660</v>
      </c>
      <c r="D27" s="88">
        <v>90167.69</v>
      </c>
      <c r="E27" s="44">
        <v>605767.43999999994</v>
      </c>
      <c r="F27" s="44">
        <v>652291.38</v>
      </c>
      <c r="H27" s="231">
        <v>20729</v>
      </c>
      <c r="J27" s="231">
        <v>0</v>
      </c>
      <c r="M27" s="44">
        <v>-779155.83</v>
      </c>
      <c r="N27" s="44">
        <v>2920599.11</v>
      </c>
      <c r="O27" s="73">
        <v>1890987.72</v>
      </c>
      <c r="P27" s="73">
        <v>413900</v>
      </c>
      <c r="Q27" s="73">
        <v>2036.23</v>
      </c>
      <c r="R27" s="73">
        <v>1720774.5</v>
      </c>
      <c r="S27" s="73">
        <v>176400</v>
      </c>
      <c r="T27" s="89">
        <v>2504259.5</v>
      </c>
      <c r="U27" s="89">
        <v>800</v>
      </c>
      <c r="W27" s="89">
        <v>1357973.5</v>
      </c>
      <c r="X27" s="89">
        <v>678449.76</v>
      </c>
    </row>
    <row r="28" spans="1:25" x14ac:dyDescent="0.2">
      <c r="A28" s="44" t="s">
        <v>2537</v>
      </c>
      <c r="B28" s="88">
        <v>265652.87</v>
      </c>
      <c r="C28" s="88">
        <v>330</v>
      </c>
      <c r="D28" s="88">
        <v>30236.799999999999</v>
      </c>
      <c r="E28" s="44">
        <v>631986.19999999995</v>
      </c>
      <c r="F28" s="44">
        <v>231441.55</v>
      </c>
      <c r="H28" s="231">
        <v>12181.3</v>
      </c>
      <c r="J28" s="231">
        <v>0</v>
      </c>
      <c r="M28" s="44">
        <v>16171.4</v>
      </c>
      <c r="N28" s="44">
        <v>1187021.07</v>
      </c>
      <c r="O28" s="73">
        <v>1601333.36</v>
      </c>
      <c r="P28" s="73">
        <v>271210</v>
      </c>
      <c r="Q28" s="73">
        <v>1398.81</v>
      </c>
      <c r="R28" s="73">
        <v>1682256.04</v>
      </c>
      <c r="S28" s="73">
        <v>160700</v>
      </c>
      <c r="T28" s="89">
        <v>2607091.04</v>
      </c>
      <c r="W28" s="89">
        <v>954634.46</v>
      </c>
      <c r="X28" s="89">
        <v>210899.06</v>
      </c>
    </row>
    <row r="29" spans="1:25" x14ac:dyDescent="0.2">
      <c r="A29" s="44" t="s">
        <v>2538</v>
      </c>
      <c r="B29" s="88">
        <v>338006.79</v>
      </c>
      <c r="C29" s="88">
        <v>594</v>
      </c>
      <c r="D29" s="88">
        <v>81814.570000000007</v>
      </c>
      <c r="E29" s="44">
        <v>480964.33</v>
      </c>
      <c r="F29" s="44">
        <v>276479.34999999998</v>
      </c>
      <c r="H29" s="231">
        <v>26239.95</v>
      </c>
      <c r="J29" s="231">
        <v>0</v>
      </c>
      <c r="M29" s="44">
        <v>-1448079.96</v>
      </c>
      <c r="N29" s="44">
        <v>2650223.29</v>
      </c>
      <c r="O29" s="73">
        <v>1883612.15</v>
      </c>
      <c r="P29" s="73">
        <v>166100</v>
      </c>
      <c r="Q29" s="73">
        <v>1514.36</v>
      </c>
      <c r="R29" s="73">
        <v>1417346.2</v>
      </c>
      <c r="S29" s="73">
        <v>177000</v>
      </c>
      <c r="T29" s="89">
        <v>2121565.2000000002</v>
      </c>
      <c r="W29" s="89">
        <v>1196881.6100000001</v>
      </c>
      <c r="X29" s="89">
        <v>277650.14</v>
      </c>
      <c r="Y29" s="89">
        <v>100000</v>
      </c>
    </row>
    <row r="30" spans="1:25" x14ac:dyDescent="0.2">
      <c r="A30" s="44" t="s">
        <v>2539</v>
      </c>
      <c r="B30" s="88">
        <v>108058.73</v>
      </c>
      <c r="C30" s="88">
        <v>1650</v>
      </c>
      <c r="D30" s="88">
        <v>97396.168000000005</v>
      </c>
      <c r="E30" s="44">
        <v>1817588.65</v>
      </c>
      <c r="F30" s="44">
        <v>207407.23</v>
      </c>
      <c r="H30" s="231">
        <v>19050</v>
      </c>
      <c r="J30" s="231">
        <v>0</v>
      </c>
      <c r="M30" s="44">
        <v>959961.35</v>
      </c>
      <c r="N30" s="44">
        <v>1714501.17</v>
      </c>
      <c r="O30" s="73">
        <v>1222326.83</v>
      </c>
      <c r="P30" s="73">
        <v>118500</v>
      </c>
      <c r="Q30" s="73">
        <v>1276.74</v>
      </c>
      <c r="R30" s="73">
        <v>875971.3</v>
      </c>
      <c r="S30" s="73">
        <v>134800</v>
      </c>
      <c r="T30" s="89">
        <v>1434048.98</v>
      </c>
      <c r="U30" s="89">
        <v>800</v>
      </c>
      <c r="W30" s="89">
        <v>1058806.392</v>
      </c>
      <c r="X30" s="89">
        <v>320631.24</v>
      </c>
    </row>
    <row r="31" spans="1:25" x14ac:dyDescent="0.2">
      <c r="A31" s="44" t="s">
        <v>2540</v>
      </c>
      <c r="B31" s="88">
        <v>547285.59</v>
      </c>
      <c r="C31" s="88">
        <v>792</v>
      </c>
      <c r="D31" s="88">
        <v>23841.72</v>
      </c>
      <c r="E31" s="44">
        <v>821743.31</v>
      </c>
      <c r="F31" s="44">
        <v>568650.5</v>
      </c>
      <c r="H31" s="231">
        <v>30204.9</v>
      </c>
      <c r="J31" s="231">
        <v>0</v>
      </c>
      <c r="M31" s="44">
        <v>-56112.73</v>
      </c>
      <c r="N31" s="44">
        <v>2482860.59</v>
      </c>
      <c r="O31" s="73">
        <v>1700586.83</v>
      </c>
      <c r="P31" s="73">
        <v>318562</v>
      </c>
      <c r="Q31" s="73">
        <v>1067.8800000000001</v>
      </c>
      <c r="R31" s="73">
        <v>1642025.5</v>
      </c>
      <c r="S31" s="73">
        <v>488178.8</v>
      </c>
      <c r="T31" s="89">
        <v>2606517.5</v>
      </c>
      <c r="U31" s="89">
        <v>4440</v>
      </c>
      <c r="W31" s="89">
        <v>1579542.51</v>
      </c>
      <c r="X31" s="89">
        <v>454560.64</v>
      </c>
    </row>
    <row r="32" spans="1:25" x14ac:dyDescent="0.2">
      <c r="A32" s="44" t="s">
        <v>2541</v>
      </c>
      <c r="B32" s="88">
        <v>46234.35</v>
      </c>
      <c r="C32" s="88">
        <v>726</v>
      </c>
      <c r="D32" s="88">
        <v>39774.76</v>
      </c>
      <c r="E32" s="44">
        <v>512167.11</v>
      </c>
      <c r="F32" s="44">
        <v>237408.45</v>
      </c>
      <c r="H32" s="231">
        <v>22800</v>
      </c>
      <c r="J32" s="231">
        <v>0</v>
      </c>
      <c r="M32" s="44">
        <v>-864160.78</v>
      </c>
      <c r="N32" s="44">
        <v>2102364.12</v>
      </c>
      <c r="O32" s="73">
        <v>920547.51</v>
      </c>
      <c r="P32" s="73">
        <v>104730</v>
      </c>
      <c r="Q32" s="73">
        <v>1378.15</v>
      </c>
      <c r="R32" s="73">
        <v>1197795.6000000001</v>
      </c>
      <c r="S32" s="73">
        <v>182000</v>
      </c>
      <c r="T32" s="89">
        <v>1757031.6</v>
      </c>
      <c r="W32" s="89">
        <v>906854.92</v>
      </c>
      <c r="X32" s="89">
        <v>167257.41</v>
      </c>
    </row>
    <row r="33" spans="1:25" x14ac:dyDescent="0.2">
      <c r="A33" s="44" t="s">
        <v>2542</v>
      </c>
      <c r="B33" s="88">
        <v>66030.84</v>
      </c>
      <c r="C33" s="88">
        <v>462</v>
      </c>
      <c r="D33" s="88">
        <v>120580.5</v>
      </c>
      <c r="E33" s="44">
        <v>585683.43000000005</v>
      </c>
      <c r="F33" s="44">
        <v>766252.76</v>
      </c>
      <c r="H33" s="231">
        <v>37318.46</v>
      </c>
      <c r="J33" s="231">
        <v>0</v>
      </c>
      <c r="M33" s="44">
        <v>535909.46</v>
      </c>
      <c r="N33" s="44">
        <v>923152.19</v>
      </c>
      <c r="O33" s="73">
        <v>1800558.28</v>
      </c>
      <c r="P33" s="73">
        <v>290470.53999999998</v>
      </c>
      <c r="Q33" s="73">
        <v>1060.4100000000001</v>
      </c>
      <c r="R33" s="73">
        <v>1789315.5</v>
      </c>
      <c r="S33" s="73">
        <v>415250</v>
      </c>
      <c r="T33" s="89">
        <v>2832669.5</v>
      </c>
      <c r="W33" s="89">
        <v>1279045.47</v>
      </c>
      <c r="X33" s="89">
        <v>142310.34</v>
      </c>
    </row>
    <row r="34" spans="1:25" x14ac:dyDescent="0.2">
      <c r="A34" s="44" t="s">
        <v>2543</v>
      </c>
      <c r="B34" s="88">
        <v>315051.68</v>
      </c>
      <c r="C34" s="88">
        <v>858</v>
      </c>
      <c r="D34" s="88">
        <v>88484.67</v>
      </c>
      <c r="E34" s="44">
        <v>1222295.46</v>
      </c>
      <c r="F34" s="44">
        <v>575434.35</v>
      </c>
      <c r="H34" s="231">
        <v>34231.300000000003</v>
      </c>
      <c r="J34" s="231">
        <v>0</v>
      </c>
      <c r="M34" s="44">
        <v>-73153.3</v>
      </c>
      <c r="N34" s="44">
        <v>2548141.21</v>
      </c>
      <c r="O34" s="73">
        <v>1630158.83</v>
      </c>
      <c r="P34" s="73">
        <v>355960</v>
      </c>
      <c r="Q34" s="73">
        <v>2426.0300000000002</v>
      </c>
      <c r="R34" s="73">
        <v>2197467.6</v>
      </c>
      <c r="S34" s="73">
        <v>176400</v>
      </c>
      <c r="T34" s="89">
        <v>2860558.6</v>
      </c>
      <c r="W34" s="89">
        <v>1562581.27</v>
      </c>
      <c r="X34" s="89">
        <v>246367.64</v>
      </c>
    </row>
    <row r="35" spans="1:25" x14ac:dyDescent="0.2">
      <c r="A35" s="44" t="s">
        <v>2596</v>
      </c>
      <c r="B35" s="88">
        <v>179672.31</v>
      </c>
      <c r="C35" s="88">
        <v>198</v>
      </c>
      <c r="D35" s="88">
        <v>166305.04</v>
      </c>
      <c r="E35" s="44">
        <v>379903.77</v>
      </c>
      <c r="F35" s="44">
        <v>566882.9</v>
      </c>
      <c r="H35" s="231">
        <v>42025.43</v>
      </c>
      <c r="J35" s="231">
        <v>0</v>
      </c>
      <c r="M35" s="44">
        <v>-414317.37</v>
      </c>
      <c r="N35" s="44">
        <v>1650244.41</v>
      </c>
      <c r="O35" s="73">
        <v>1301469.82</v>
      </c>
      <c r="P35" s="73">
        <v>207055</v>
      </c>
      <c r="Q35" s="73">
        <v>1383.42</v>
      </c>
      <c r="R35" s="73">
        <v>1132716</v>
      </c>
      <c r="S35" s="73">
        <v>417200</v>
      </c>
      <c r="T35" s="89">
        <v>1691541</v>
      </c>
      <c r="U35" s="89">
        <v>5192</v>
      </c>
      <c r="W35" s="89">
        <v>1244972.08</v>
      </c>
      <c r="X35" s="89">
        <v>103109.61</v>
      </c>
    </row>
    <row r="36" spans="1:25" x14ac:dyDescent="0.2">
      <c r="A36" s="44" t="s">
        <v>2544</v>
      </c>
      <c r="B36" s="88">
        <v>322007.94</v>
      </c>
      <c r="C36" s="88">
        <v>0</v>
      </c>
      <c r="D36" s="88">
        <v>22745.81</v>
      </c>
      <c r="E36" s="44">
        <v>63957.14</v>
      </c>
      <c r="F36" s="44">
        <v>364991.88</v>
      </c>
      <c r="H36" s="231">
        <v>24850</v>
      </c>
      <c r="J36" s="231">
        <v>0</v>
      </c>
      <c r="M36" s="44">
        <v>-1213146.33</v>
      </c>
      <c r="N36" s="44">
        <v>1948644.79</v>
      </c>
      <c r="O36" s="73">
        <v>770892.34</v>
      </c>
      <c r="P36" s="73">
        <v>52000</v>
      </c>
      <c r="Q36" s="73">
        <v>1056.54</v>
      </c>
      <c r="R36" s="73">
        <v>1292030</v>
      </c>
      <c r="S36" s="73">
        <v>280</v>
      </c>
      <c r="T36" s="89">
        <v>1512107</v>
      </c>
      <c r="U36" s="89">
        <v>20832</v>
      </c>
      <c r="W36" s="89">
        <v>502004.77</v>
      </c>
      <c r="X36" s="89">
        <v>67960.800000000003</v>
      </c>
    </row>
    <row r="37" spans="1:25" x14ac:dyDescent="0.2">
      <c r="A37" s="44" t="s">
        <v>2545</v>
      </c>
      <c r="B37" s="88">
        <v>638299.03</v>
      </c>
      <c r="C37" s="88">
        <v>0</v>
      </c>
      <c r="D37" s="88">
        <v>83665.08</v>
      </c>
      <c r="E37" s="44">
        <v>-437044.73</v>
      </c>
      <c r="F37" s="44">
        <v>909585.87</v>
      </c>
      <c r="H37" s="231">
        <v>17300</v>
      </c>
      <c r="J37" s="231">
        <v>0</v>
      </c>
      <c r="M37" s="44">
        <v>-1253951.57</v>
      </c>
      <c r="N37" s="44">
        <v>2125603</v>
      </c>
      <c r="O37" s="73">
        <v>1733533.54</v>
      </c>
      <c r="P37" s="73">
        <v>121000</v>
      </c>
      <c r="Q37" s="73">
        <v>2575.09</v>
      </c>
      <c r="R37" s="73">
        <v>2024110</v>
      </c>
      <c r="S37" s="73">
        <v>228440</v>
      </c>
      <c r="T37" s="89">
        <v>2840213</v>
      </c>
      <c r="U37" s="89">
        <v>10980</v>
      </c>
      <c r="V37" s="89">
        <v>3972</v>
      </c>
      <c r="W37" s="89">
        <v>910010.61</v>
      </c>
      <c r="X37" s="89">
        <v>38929.199999999997</v>
      </c>
    </row>
    <row r="38" spans="1:25" x14ac:dyDescent="0.2">
      <c r="A38" s="44" t="s">
        <v>2546</v>
      </c>
      <c r="B38" s="88">
        <v>354111.9</v>
      </c>
      <c r="C38" s="88">
        <v>0</v>
      </c>
      <c r="D38" s="88">
        <v>47602.58</v>
      </c>
      <c r="E38" s="44">
        <v>104722.08</v>
      </c>
      <c r="F38" s="44">
        <v>318324.49</v>
      </c>
      <c r="H38" s="231">
        <v>2000</v>
      </c>
      <c r="J38" s="231">
        <v>0</v>
      </c>
      <c r="M38" s="44">
        <v>-1111470.77</v>
      </c>
      <c r="N38" s="44">
        <v>1917883.16</v>
      </c>
      <c r="O38" s="73">
        <v>878800.38</v>
      </c>
      <c r="P38" s="73">
        <v>67000</v>
      </c>
      <c r="Q38" s="73">
        <v>1031.55</v>
      </c>
      <c r="R38" s="73">
        <v>1155090</v>
      </c>
      <c r="S38" s="73">
        <v>124791</v>
      </c>
      <c r="T38" s="89">
        <v>1700775</v>
      </c>
      <c r="U38" s="89">
        <v>17752</v>
      </c>
      <c r="W38" s="89">
        <v>372955.15</v>
      </c>
      <c r="X38" s="89">
        <v>118882.12</v>
      </c>
    </row>
    <row r="39" spans="1:25" x14ac:dyDescent="0.2">
      <c r="A39" s="44" t="s">
        <v>2547</v>
      </c>
      <c r="B39" s="88">
        <v>950552.51</v>
      </c>
      <c r="C39" s="88">
        <v>0</v>
      </c>
      <c r="D39" s="88">
        <v>120010.87</v>
      </c>
      <c r="E39" s="44">
        <v>232736.2</v>
      </c>
      <c r="F39" s="44">
        <v>1095370.92</v>
      </c>
      <c r="J39" s="231">
        <v>0</v>
      </c>
      <c r="M39" s="44">
        <v>-175946.09</v>
      </c>
      <c r="N39" s="44">
        <v>2205072.4900000002</v>
      </c>
      <c r="O39" s="73">
        <v>2001946.3</v>
      </c>
      <c r="P39" s="73">
        <v>168900</v>
      </c>
      <c r="Q39" s="73">
        <v>4559.13</v>
      </c>
      <c r="R39" s="73">
        <v>1440670</v>
      </c>
      <c r="S39" s="73">
        <v>237585.71</v>
      </c>
      <c r="T39" s="89">
        <v>2242955</v>
      </c>
      <c r="U39" s="89">
        <v>1160</v>
      </c>
      <c r="W39" s="89">
        <v>1029399.88</v>
      </c>
      <c r="X39" s="89">
        <v>210002.16</v>
      </c>
      <c r="Y39" s="89">
        <v>600</v>
      </c>
    </row>
    <row r="40" spans="1:25" x14ac:dyDescent="0.2">
      <c r="A40" s="44" t="s">
        <v>2548</v>
      </c>
      <c r="B40" s="88">
        <v>890468.62</v>
      </c>
      <c r="C40" s="88">
        <v>0</v>
      </c>
      <c r="D40" s="88">
        <v>149026.68</v>
      </c>
      <c r="E40" s="44">
        <v>2175928.7599999998</v>
      </c>
      <c r="F40" s="44">
        <v>706912.22</v>
      </c>
      <c r="H40" s="231">
        <v>19800</v>
      </c>
      <c r="J40" s="231">
        <v>0</v>
      </c>
      <c r="M40" s="44">
        <v>1611769.95</v>
      </c>
      <c r="N40" s="44">
        <v>1879861.02</v>
      </c>
      <c r="O40" s="73">
        <v>2149694.58</v>
      </c>
      <c r="P40" s="73">
        <v>305000</v>
      </c>
      <c r="Q40" s="73">
        <v>2258.4</v>
      </c>
      <c r="R40" s="73">
        <v>1253620</v>
      </c>
      <c r="S40" s="73">
        <v>203269</v>
      </c>
      <c r="T40" s="89">
        <v>2404961</v>
      </c>
      <c r="U40" s="89">
        <v>9072</v>
      </c>
      <c r="V40" s="89">
        <v>24620</v>
      </c>
      <c r="W40" s="89">
        <v>929860.63</v>
      </c>
      <c r="X40" s="89">
        <v>134423.04000000001</v>
      </c>
    </row>
    <row r="41" spans="1:25" x14ac:dyDescent="0.2">
      <c r="A41" s="44" t="s">
        <v>2549</v>
      </c>
      <c r="B41" s="88">
        <v>889556.12</v>
      </c>
      <c r="C41" s="88">
        <v>0</v>
      </c>
      <c r="D41" s="88">
        <v>98918.61</v>
      </c>
      <c r="E41" s="44">
        <v>631713.81000000006</v>
      </c>
      <c r="F41" s="44">
        <v>553985.17000000004</v>
      </c>
      <c r="H41" s="231">
        <v>26800</v>
      </c>
      <c r="J41" s="231">
        <v>0</v>
      </c>
      <c r="M41" s="44">
        <v>-1711979.96</v>
      </c>
      <c r="N41" s="44">
        <v>3832429.73</v>
      </c>
      <c r="O41" s="73">
        <v>1730937.03</v>
      </c>
      <c r="P41" s="73">
        <v>275800</v>
      </c>
      <c r="Q41" s="73">
        <v>3144.04</v>
      </c>
      <c r="R41" s="73">
        <v>2319420</v>
      </c>
      <c r="S41" s="73">
        <v>229811.5</v>
      </c>
      <c r="T41" s="89">
        <v>3407128</v>
      </c>
      <c r="U41" s="89">
        <v>26240</v>
      </c>
      <c r="V41" s="89">
        <v>3200</v>
      </c>
      <c r="W41" s="89">
        <v>925839.25</v>
      </c>
      <c r="X41" s="89">
        <v>165110.38</v>
      </c>
      <c r="Y41" s="89">
        <v>4671</v>
      </c>
    </row>
    <row r="42" spans="1:25" x14ac:dyDescent="0.2">
      <c r="A42" s="44" t="s">
        <v>2550</v>
      </c>
      <c r="B42" s="88">
        <v>426166.59</v>
      </c>
      <c r="C42" s="88">
        <v>0</v>
      </c>
      <c r="D42" s="88">
        <v>59652.18</v>
      </c>
      <c r="E42" s="44">
        <v>157504.85</v>
      </c>
      <c r="F42" s="44">
        <v>1604556.3</v>
      </c>
      <c r="H42" s="231">
        <v>0</v>
      </c>
      <c r="J42" s="231">
        <v>38</v>
      </c>
      <c r="M42" s="44">
        <v>298327.61</v>
      </c>
      <c r="N42" s="44">
        <v>1975418.72</v>
      </c>
      <c r="O42" s="73">
        <v>1361541.42</v>
      </c>
      <c r="P42" s="73">
        <v>69800</v>
      </c>
      <c r="Q42" s="73">
        <v>1120.75</v>
      </c>
      <c r="R42" s="73">
        <v>1358640</v>
      </c>
      <c r="S42" s="73">
        <v>173267</v>
      </c>
      <c r="T42" s="89">
        <v>2111174</v>
      </c>
      <c r="U42" s="89">
        <v>16992</v>
      </c>
      <c r="W42" s="89">
        <v>641804.81999999995</v>
      </c>
      <c r="X42" s="89">
        <v>216702.76</v>
      </c>
      <c r="Y42" s="89">
        <v>3600</v>
      </c>
    </row>
    <row r="43" spans="1:25" x14ac:dyDescent="0.2">
      <c r="A43" s="44" t="s">
        <v>2551</v>
      </c>
      <c r="B43" s="88">
        <v>418167.46</v>
      </c>
      <c r="C43" s="88">
        <v>0</v>
      </c>
      <c r="D43" s="88">
        <v>62274.55</v>
      </c>
      <c r="E43" s="44">
        <v>125942.08</v>
      </c>
      <c r="F43" s="44">
        <v>129128.16</v>
      </c>
      <c r="H43" s="231">
        <v>16800</v>
      </c>
      <c r="J43" s="231">
        <v>0</v>
      </c>
      <c r="M43" s="44">
        <v>-912474.48</v>
      </c>
      <c r="N43" s="44">
        <v>1580455.21</v>
      </c>
      <c r="O43" s="73">
        <v>896376.67</v>
      </c>
      <c r="P43" s="73">
        <v>55140</v>
      </c>
      <c r="Q43" s="73">
        <v>1247.44</v>
      </c>
      <c r="R43" s="73">
        <v>1047960</v>
      </c>
      <c r="S43" s="73">
        <v>76916</v>
      </c>
      <c r="T43" s="89">
        <v>1435210</v>
      </c>
      <c r="V43" s="89">
        <v>10268</v>
      </c>
      <c r="W43" s="89">
        <v>502002.49</v>
      </c>
      <c r="X43" s="89">
        <v>79428.100000000006</v>
      </c>
    </row>
    <row r="44" spans="1:25" x14ac:dyDescent="0.2">
      <c r="A44" s="44" t="s">
        <v>2552</v>
      </c>
      <c r="B44" s="88">
        <v>899575.65</v>
      </c>
      <c r="C44" s="88">
        <v>0</v>
      </c>
      <c r="D44" s="88">
        <v>62090.64</v>
      </c>
      <c r="E44" s="44">
        <v>422787.48</v>
      </c>
      <c r="F44" s="44">
        <v>543411.43000000005</v>
      </c>
      <c r="H44" s="231">
        <v>26114.52</v>
      </c>
      <c r="J44" s="231">
        <v>0</v>
      </c>
      <c r="M44" s="44">
        <v>-1003216.88</v>
      </c>
      <c r="N44" s="44">
        <v>2583577.5299999998</v>
      </c>
      <c r="O44" s="73">
        <v>1493609.41</v>
      </c>
      <c r="P44" s="73">
        <v>839000</v>
      </c>
      <c r="Q44" s="73">
        <v>2701.11</v>
      </c>
      <c r="R44" s="73">
        <v>1516240</v>
      </c>
      <c r="S44" s="73">
        <v>179360</v>
      </c>
      <c r="T44" s="89">
        <v>2216332</v>
      </c>
      <c r="U44" s="89">
        <v>33682</v>
      </c>
      <c r="W44" s="89">
        <v>1258981.49</v>
      </c>
      <c r="X44" s="89">
        <v>200525</v>
      </c>
    </row>
    <row r="45" spans="1:25" x14ac:dyDescent="0.2">
      <c r="A45" s="44" t="s">
        <v>2553</v>
      </c>
      <c r="B45" s="88">
        <v>634946.11</v>
      </c>
      <c r="C45" s="88">
        <v>42336.75</v>
      </c>
      <c r="D45" s="88">
        <v>31571.13</v>
      </c>
      <c r="E45" s="44">
        <v>238368.59</v>
      </c>
      <c r="F45" s="44">
        <v>633030.06000000006</v>
      </c>
      <c r="M45" s="44">
        <v>-509530.11</v>
      </c>
      <c r="N45" s="44">
        <v>1850667.12</v>
      </c>
      <c r="O45" s="73">
        <v>915374.32</v>
      </c>
      <c r="Q45" s="73">
        <v>177.93</v>
      </c>
      <c r="R45" s="73">
        <v>640480</v>
      </c>
      <c r="S45" s="73">
        <v>57850</v>
      </c>
      <c r="T45" s="89">
        <v>885131</v>
      </c>
      <c r="W45" s="89">
        <v>428460.34</v>
      </c>
      <c r="X45" s="89">
        <v>61175.28</v>
      </c>
    </row>
    <row r="46" spans="1:25" x14ac:dyDescent="0.2">
      <c r="A46" s="44" t="s">
        <v>2554</v>
      </c>
      <c r="B46" s="88">
        <v>191725.65</v>
      </c>
      <c r="C46" s="88">
        <v>20000</v>
      </c>
      <c r="D46" s="88">
        <v>69151.149999999994</v>
      </c>
      <c r="E46" s="44">
        <v>276082.44</v>
      </c>
      <c r="F46" s="44">
        <v>422205.54</v>
      </c>
      <c r="J46" s="231">
        <v>0</v>
      </c>
      <c r="M46" s="44">
        <v>-2065072.41</v>
      </c>
      <c r="N46" s="44">
        <v>3139393.79</v>
      </c>
      <c r="O46" s="73">
        <v>1816145.1</v>
      </c>
      <c r="P46" s="73">
        <v>95000</v>
      </c>
      <c r="Q46" s="73">
        <v>848.06</v>
      </c>
      <c r="R46" s="73">
        <v>1496530</v>
      </c>
      <c r="S46" s="73">
        <v>209600</v>
      </c>
      <c r="T46" s="89">
        <v>2626759</v>
      </c>
      <c r="U46" s="89">
        <v>14500</v>
      </c>
      <c r="V46" s="89">
        <v>4932</v>
      </c>
      <c r="W46" s="89">
        <v>895647.69</v>
      </c>
      <c r="X46" s="89">
        <v>171441.07</v>
      </c>
    </row>
    <row r="47" spans="1:25" x14ac:dyDescent="0.2">
      <c r="A47" s="44" t="s">
        <v>2555</v>
      </c>
      <c r="B47" s="88">
        <v>229860.05</v>
      </c>
      <c r="C47" s="88">
        <v>0</v>
      </c>
      <c r="D47" s="88">
        <v>68657.899999999994</v>
      </c>
      <c r="E47" s="44">
        <v>169281.6</v>
      </c>
      <c r="F47" s="44">
        <v>802620.21</v>
      </c>
      <c r="J47" s="231">
        <v>0</v>
      </c>
      <c r="M47" s="44">
        <v>-1233203.54</v>
      </c>
      <c r="N47" s="44">
        <v>2592803.14</v>
      </c>
      <c r="O47" s="73">
        <v>935696.14</v>
      </c>
      <c r="P47" s="73">
        <v>50000</v>
      </c>
      <c r="Q47" s="73">
        <v>666.77</v>
      </c>
      <c r="R47" s="73">
        <v>1762350</v>
      </c>
      <c r="S47" s="73">
        <v>2150</v>
      </c>
      <c r="T47" s="89">
        <v>2015896</v>
      </c>
      <c r="W47" s="89">
        <v>602724.51</v>
      </c>
      <c r="X47" s="89">
        <v>191338.44</v>
      </c>
      <c r="Y47" s="89">
        <v>30083.8</v>
      </c>
    </row>
    <row r="48" spans="1:25" x14ac:dyDescent="0.2">
      <c r="A48" s="44" t="s">
        <v>2556</v>
      </c>
      <c r="B48" s="88">
        <v>472106.18</v>
      </c>
      <c r="C48" s="88">
        <v>18199.2</v>
      </c>
      <c r="D48" s="88">
        <v>46166.74</v>
      </c>
      <c r="E48" s="44">
        <v>108549.69</v>
      </c>
      <c r="F48" s="44">
        <v>329957.99</v>
      </c>
      <c r="H48" s="231">
        <v>19266.87</v>
      </c>
      <c r="M48" s="44">
        <v>-1235855.6299999999</v>
      </c>
      <c r="N48" s="44">
        <v>2213150.63</v>
      </c>
      <c r="O48" s="73">
        <v>527506.41</v>
      </c>
      <c r="P48" s="73">
        <v>45000</v>
      </c>
      <c r="Q48" s="73">
        <v>862.83</v>
      </c>
      <c r="R48" s="73">
        <v>1237940</v>
      </c>
      <c r="S48" s="73">
        <v>25510.01</v>
      </c>
      <c r="T48" s="89">
        <v>1344550</v>
      </c>
      <c r="U48" s="89">
        <v>3520</v>
      </c>
      <c r="W48" s="89">
        <v>445426.08</v>
      </c>
      <c r="X48" s="89">
        <v>64905.24</v>
      </c>
    </row>
    <row r="49" spans="1:25" x14ac:dyDescent="0.2">
      <c r="A49" s="44" t="s">
        <v>2557</v>
      </c>
      <c r="B49" s="88">
        <v>318847.24</v>
      </c>
      <c r="C49" s="88">
        <v>0</v>
      </c>
      <c r="D49" s="88">
        <v>63343.49</v>
      </c>
      <c r="E49" s="44">
        <v>1416962.67</v>
      </c>
      <c r="F49" s="44">
        <v>534556.84</v>
      </c>
      <c r="H49" s="231">
        <v>3400</v>
      </c>
      <c r="J49" s="231">
        <v>0</v>
      </c>
      <c r="M49" s="44">
        <v>209274.9</v>
      </c>
      <c r="N49" s="44">
        <v>2118686.35</v>
      </c>
      <c r="O49" s="73">
        <v>883240.82</v>
      </c>
      <c r="Q49" s="73">
        <v>792.16</v>
      </c>
      <c r="R49" s="73">
        <v>1205730</v>
      </c>
      <c r="S49" s="73">
        <v>108200</v>
      </c>
      <c r="T49" s="89">
        <v>1577249</v>
      </c>
      <c r="U49" s="89">
        <v>10268</v>
      </c>
      <c r="W49" s="89">
        <v>438040.67</v>
      </c>
      <c r="X49" s="89">
        <v>170056.32000000001</v>
      </c>
    </row>
    <row r="50" spans="1:25" x14ac:dyDescent="0.2">
      <c r="A50" s="44" t="s">
        <v>2558</v>
      </c>
      <c r="B50" s="88">
        <v>785017.08</v>
      </c>
      <c r="C50" s="88">
        <v>528</v>
      </c>
      <c r="D50" s="88">
        <v>28875.39</v>
      </c>
      <c r="E50" s="44">
        <v>868449.89</v>
      </c>
      <c r="F50" s="44">
        <v>330808.96000000002</v>
      </c>
      <c r="H50" s="231">
        <v>0</v>
      </c>
      <c r="J50" s="231">
        <v>0</v>
      </c>
      <c r="M50" s="44">
        <v>-1394410.94</v>
      </c>
      <c r="N50" s="44">
        <v>3206691.97</v>
      </c>
      <c r="O50" s="73">
        <v>1907116.73</v>
      </c>
      <c r="P50" s="73">
        <v>593350</v>
      </c>
      <c r="Q50" s="73">
        <v>2678.25</v>
      </c>
      <c r="R50" s="73">
        <v>2304692</v>
      </c>
      <c r="S50" s="73">
        <v>469747</v>
      </c>
      <c r="T50" s="89">
        <v>3324166</v>
      </c>
      <c r="U50" s="89">
        <v>25666</v>
      </c>
      <c r="W50" s="89">
        <v>1522232.56</v>
      </c>
      <c r="X50" s="89">
        <v>203930.13</v>
      </c>
      <c r="Y50" s="89">
        <v>191</v>
      </c>
    </row>
    <row r="51" spans="1:25" x14ac:dyDescent="0.2">
      <c r="A51" s="44" t="s">
        <v>2559</v>
      </c>
      <c r="B51" s="88">
        <v>717619.88</v>
      </c>
      <c r="C51" s="88">
        <v>297</v>
      </c>
      <c r="D51" s="88">
        <v>81281.36</v>
      </c>
      <c r="E51" s="44">
        <v>4</v>
      </c>
      <c r="F51" s="44">
        <v>1131111.98</v>
      </c>
      <c r="H51" s="231">
        <v>104400</v>
      </c>
      <c r="J51" s="231">
        <v>0</v>
      </c>
      <c r="M51" s="44">
        <v>-953932.85</v>
      </c>
      <c r="N51" s="44">
        <v>2598703.46</v>
      </c>
      <c r="O51" s="73">
        <v>2521296.35</v>
      </c>
      <c r="P51" s="73">
        <v>76500</v>
      </c>
      <c r="Q51" s="73">
        <v>1841</v>
      </c>
      <c r="R51" s="73">
        <v>1958230</v>
      </c>
      <c r="S51" s="73">
        <v>373754</v>
      </c>
      <c r="T51" s="89">
        <v>3612039</v>
      </c>
      <c r="U51" s="89">
        <v>3360</v>
      </c>
      <c r="V51" s="89">
        <v>27056</v>
      </c>
      <c r="W51" s="89">
        <v>708447.92</v>
      </c>
      <c r="X51" s="89">
        <v>391774.82</v>
      </c>
      <c r="Y51" s="89">
        <v>7800</v>
      </c>
    </row>
    <row r="52" spans="1:25" x14ac:dyDescent="0.2">
      <c r="A52" s="44" t="s">
        <v>2560</v>
      </c>
      <c r="B52" s="88">
        <v>521747.28</v>
      </c>
      <c r="C52" s="88">
        <v>1452</v>
      </c>
      <c r="D52" s="88">
        <v>39148</v>
      </c>
      <c r="E52" s="44">
        <v>179846.52</v>
      </c>
      <c r="F52" s="44">
        <v>191596.79</v>
      </c>
      <c r="H52" s="231">
        <v>4800</v>
      </c>
      <c r="J52" s="231">
        <v>0</v>
      </c>
      <c r="M52" s="44">
        <v>-1385848</v>
      </c>
      <c r="N52" s="44">
        <v>2341456.5299999998</v>
      </c>
      <c r="O52" s="73">
        <v>1647697.83</v>
      </c>
      <c r="P52" s="73">
        <v>81518</v>
      </c>
      <c r="Q52" s="73">
        <v>2176.5</v>
      </c>
      <c r="R52" s="73">
        <v>494072.9</v>
      </c>
      <c r="S52" s="73">
        <v>231000</v>
      </c>
      <c r="T52" s="89">
        <v>1383485.1</v>
      </c>
      <c r="U52" s="89">
        <v>24200</v>
      </c>
      <c r="W52" s="89">
        <v>875128.49</v>
      </c>
      <c r="X52" s="89">
        <v>200269.58</v>
      </c>
    </row>
    <row r="53" spans="1:25" x14ac:dyDescent="0.2">
      <c r="A53" s="44" t="s">
        <v>2561</v>
      </c>
      <c r="B53" s="88">
        <v>431492.59</v>
      </c>
      <c r="C53" s="88">
        <v>429</v>
      </c>
      <c r="D53" s="88">
        <v>121533.46</v>
      </c>
      <c r="E53" s="44">
        <v>1917256.99</v>
      </c>
      <c r="F53" s="44">
        <v>728030.83</v>
      </c>
      <c r="H53" s="231">
        <v>9507</v>
      </c>
      <c r="J53" s="231">
        <v>0</v>
      </c>
      <c r="M53" s="44">
        <v>2008223.6</v>
      </c>
      <c r="N53" s="44">
        <v>1574485.41</v>
      </c>
      <c r="O53" s="73">
        <v>3886866.91</v>
      </c>
      <c r="Q53" s="73">
        <v>2940.57</v>
      </c>
      <c r="R53" s="73">
        <v>9520416.8000000007</v>
      </c>
      <c r="S53" s="73">
        <v>488030</v>
      </c>
      <c r="T53" s="89">
        <v>11753073.4</v>
      </c>
      <c r="U53" s="89">
        <v>17560</v>
      </c>
      <c r="V53" s="89">
        <v>27710</v>
      </c>
      <c r="W53" s="89">
        <v>1835002.7</v>
      </c>
      <c r="X53" s="89">
        <v>458381.32</v>
      </c>
      <c r="Y53" s="89">
        <v>200000</v>
      </c>
    </row>
    <row r="54" spans="1:25" x14ac:dyDescent="0.2">
      <c r="A54" s="44" t="s">
        <v>2562</v>
      </c>
      <c r="B54" s="88">
        <v>369402.94</v>
      </c>
      <c r="C54" s="88">
        <v>132</v>
      </c>
      <c r="D54" s="88">
        <v>42318.81</v>
      </c>
      <c r="E54" s="44">
        <v>2</v>
      </c>
      <c r="F54" s="44">
        <v>116074.15</v>
      </c>
      <c r="H54" s="231">
        <v>0</v>
      </c>
      <c r="J54" s="231">
        <v>0</v>
      </c>
      <c r="M54" s="44">
        <v>-1250983.1100000001</v>
      </c>
      <c r="N54" s="44">
        <v>1566508.7</v>
      </c>
      <c r="O54" s="73">
        <v>1003506.3</v>
      </c>
      <c r="P54" s="73">
        <v>64450</v>
      </c>
      <c r="Q54" s="73">
        <v>1116.95</v>
      </c>
      <c r="R54" s="73">
        <v>1664104</v>
      </c>
      <c r="S54" s="73">
        <v>194373</v>
      </c>
      <c r="T54" s="89">
        <v>2259904</v>
      </c>
      <c r="U54" s="89">
        <v>12350</v>
      </c>
      <c r="W54" s="89">
        <v>419301.41</v>
      </c>
      <c r="X54" s="89">
        <v>23590.53</v>
      </c>
    </row>
    <row r="55" spans="1:25" x14ac:dyDescent="0.2">
      <c r="A55" s="44" t="s">
        <v>2563</v>
      </c>
      <c r="B55" s="88">
        <v>311599.53000000003</v>
      </c>
      <c r="C55" s="88">
        <v>396</v>
      </c>
      <c r="D55" s="88">
        <v>35207.86</v>
      </c>
      <c r="E55" s="44">
        <v>11678</v>
      </c>
      <c r="F55" s="44">
        <v>80788.44</v>
      </c>
      <c r="J55" s="231">
        <v>0</v>
      </c>
      <c r="M55" s="44">
        <v>-2189294.04</v>
      </c>
      <c r="N55" s="44">
        <v>2534998.48</v>
      </c>
      <c r="O55" s="73">
        <v>1379331.84</v>
      </c>
      <c r="P55" s="73">
        <v>128600</v>
      </c>
      <c r="Q55" s="73">
        <v>974.41</v>
      </c>
      <c r="R55" s="73">
        <v>2170992</v>
      </c>
      <c r="S55" s="73">
        <v>130270</v>
      </c>
      <c r="T55" s="89">
        <v>2905508</v>
      </c>
      <c r="U55" s="89">
        <v>10068</v>
      </c>
      <c r="V55" s="89">
        <v>1624</v>
      </c>
      <c r="W55" s="89">
        <v>759120.14</v>
      </c>
      <c r="X55" s="89">
        <v>39882.720000000001</v>
      </c>
    </row>
    <row r="56" spans="1:25" x14ac:dyDescent="0.2">
      <c r="A56" s="44" t="s">
        <v>2564</v>
      </c>
      <c r="B56" s="88">
        <v>605795.26</v>
      </c>
      <c r="C56" s="88">
        <v>924</v>
      </c>
      <c r="D56" s="88">
        <v>43571.76</v>
      </c>
      <c r="E56" s="44">
        <v>156107.6</v>
      </c>
      <c r="F56" s="44">
        <v>230219.14</v>
      </c>
      <c r="H56" s="231">
        <v>22410</v>
      </c>
      <c r="J56" s="231">
        <v>0</v>
      </c>
      <c r="M56" s="44">
        <v>-1775597.1</v>
      </c>
      <c r="N56" s="44">
        <v>2415193.5099999998</v>
      </c>
      <c r="O56" s="73">
        <v>1706719.11</v>
      </c>
      <c r="P56" s="73">
        <v>340700</v>
      </c>
      <c r="Q56" s="73">
        <v>1370.9</v>
      </c>
      <c r="R56" s="73">
        <v>1861356</v>
      </c>
      <c r="S56" s="73">
        <v>413620</v>
      </c>
      <c r="T56" s="89">
        <v>2483287</v>
      </c>
      <c r="U56" s="89">
        <v>23087</v>
      </c>
      <c r="W56" s="89">
        <v>1347226.39</v>
      </c>
      <c r="X56" s="89">
        <v>92454.27</v>
      </c>
      <c r="Y56" s="89">
        <v>3100</v>
      </c>
    </row>
    <row r="57" spans="1:25" x14ac:dyDescent="0.2">
      <c r="A57" s="44" t="s">
        <v>2565</v>
      </c>
      <c r="B57" s="88">
        <v>272080.67</v>
      </c>
      <c r="C57" s="88">
        <v>33</v>
      </c>
      <c r="D57" s="88">
        <v>37776</v>
      </c>
      <c r="E57" s="44">
        <v>227862.56</v>
      </c>
      <c r="F57" s="44">
        <v>197159.97</v>
      </c>
      <c r="H57" s="231">
        <v>0</v>
      </c>
      <c r="J57" s="231">
        <v>0</v>
      </c>
      <c r="M57" s="44">
        <v>-732415.06</v>
      </c>
      <c r="N57" s="44">
        <v>1430245.31</v>
      </c>
      <c r="O57" s="73">
        <v>1053616.45</v>
      </c>
      <c r="P57" s="73">
        <v>173880</v>
      </c>
      <c r="Q57" s="73">
        <v>966.58</v>
      </c>
      <c r="R57" s="73">
        <v>1655384</v>
      </c>
      <c r="S57" s="73">
        <v>149200</v>
      </c>
      <c r="T57" s="89">
        <v>2081193</v>
      </c>
      <c r="U57" s="89">
        <v>3664</v>
      </c>
      <c r="V57" s="89">
        <v>4020</v>
      </c>
      <c r="W57" s="89">
        <v>671325.5</v>
      </c>
      <c r="X57" s="89">
        <v>235762.58</v>
      </c>
    </row>
    <row r="58" spans="1:25" x14ac:dyDescent="0.2">
      <c r="A58" s="44" t="s">
        <v>2566</v>
      </c>
      <c r="B58" s="88">
        <v>225987.82</v>
      </c>
      <c r="C58" s="88">
        <v>1782</v>
      </c>
      <c r="D58" s="88">
        <v>74613.5</v>
      </c>
      <c r="E58" s="44">
        <v>3</v>
      </c>
      <c r="F58" s="44">
        <v>1420714.71</v>
      </c>
      <c r="H58" s="231">
        <v>20350</v>
      </c>
      <c r="J58" s="231">
        <v>0</v>
      </c>
      <c r="M58" s="44">
        <v>-1124540.6499999999</v>
      </c>
      <c r="N58" s="44">
        <v>2897338.69</v>
      </c>
      <c r="O58" s="73">
        <v>2211186.9</v>
      </c>
      <c r="P58" s="73">
        <v>660335</v>
      </c>
      <c r="Q58" s="73">
        <v>1257.6099999999999</v>
      </c>
      <c r="R58" s="73">
        <v>2022102.5</v>
      </c>
      <c r="S58" s="73">
        <v>526477</v>
      </c>
      <c r="T58" s="89">
        <v>3022027.5</v>
      </c>
      <c r="U58" s="89">
        <v>28760</v>
      </c>
      <c r="V58" s="89">
        <v>10606</v>
      </c>
      <c r="W58" s="89">
        <v>2049410.49</v>
      </c>
      <c r="X58" s="89">
        <v>380602.03</v>
      </c>
    </row>
    <row r="59" spans="1:25" x14ac:dyDescent="0.2">
      <c r="A59" s="44" t="s">
        <v>2567</v>
      </c>
      <c r="B59" s="88">
        <v>237873.56</v>
      </c>
      <c r="C59" s="88">
        <v>462</v>
      </c>
      <c r="D59" s="88">
        <v>95369.884999999995</v>
      </c>
      <c r="E59" s="44">
        <v>2</v>
      </c>
      <c r="F59" s="44">
        <v>204093.62</v>
      </c>
      <c r="H59" s="231">
        <v>0</v>
      </c>
      <c r="J59" s="231">
        <v>0</v>
      </c>
      <c r="M59" s="44">
        <v>-3096117.21</v>
      </c>
      <c r="N59" s="44">
        <v>3457082.1</v>
      </c>
      <c r="O59" s="73">
        <v>1486335.88</v>
      </c>
      <c r="Q59" s="73">
        <v>863.26</v>
      </c>
      <c r="R59" s="73">
        <v>831077.5</v>
      </c>
      <c r="S59" s="73">
        <v>229200</v>
      </c>
      <c r="T59" s="89">
        <v>1775113.5</v>
      </c>
      <c r="U59" s="89">
        <v>5200</v>
      </c>
      <c r="V59" s="89">
        <v>7790</v>
      </c>
      <c r="W59" s="89">
        <v>467383.065</v>
      </c>
      <c r="X59" s="89">
        <v>115153.9</v>
      </c>
    </row>
    <row r="60" spans="1:25" x14ac:dyDescent="0.2">
      <c r="A60" s="44" t="s">
        <v>2568</v>
      </c>
      <c r="B60" s="88">
        <v>115421.44</v>
      </c>
      <c r="C60" s="88">
        <v>363</v>
      </c>
      <c r="D60" s="88">
        <v>11280</v>
      </c>
      <c r="E60" s="44">
        <v>897366.77</v>
      </c>
      <c r="F60" s="44">
        <v>201199.53</v>
      </c>
      <c r="J60" s="231">
        <v>0</v>
      </c>
      <c r="M60" s="44">
        <v>1174157.81</v>
      </c>
      <c r="N60" s="44">
        <v>339109.18</v>
      </c>
      <c r="O60" s="73">
        <v>1085835.42</v>
      </c>
      <c r="Q60" s="73">
        <v>729.89</v>
      </c>
      <c r="R60" s="73">
        <v>998082</v>
      </c>
      <c r="S60" s="73">
        <v>382410</v>
      </c>
      <c r="T60" s="89">
        <v>1503182</v>
      </c>
      <c r="U60" s="89">
        <v>5378</v>
      </c>
      <c r="W60" s="89">
        <v>915388</v>
      </c>
      <c r="X60" s="89">
        <v>141745.56</v>
      </c>
      <c r="Y60" s="89">
        <v>189000</v>
      </c>
    </row>
    <row r="61" spans="1:25" x14ac:dyDescent="0.2">
      <c r="A61" s="44" t="s">
        <v>2569</v>
      </c>
      <c r="B61" s="88">
        <v>203174.18</v>
      </c>
      <c r="C61" s="88">
        <v>66</v>
      </c>
      <c r="D61" s="88">
        <v>83943.88</v>
      </c>
      <c r="E61" s="44">
        <v>1099946.79</v>
      </c>
      <c r="F61" s="44">
        <v>70163.67</v>
      </c>
      <c r="H61" s="231">
        <v>27305</v>
      </c>
      <c r="J61" s="231">
        <v>0</v>
      </c>
      <c r="M61" s="44">
        <v>-1216033.1200000001</v>
      </c>
      <c r="N61" s="44">
        <v>1695206.85</v>
      </c>
      <c r="O61" s="73">
        <v>801460.55</v>
      </c>
      <c r="Q61" s="73">
        <v>534.77</v>
      </c>
      <c r="R61" s="73">
        <v>1441100.5</v>
      </c>
      <c r="S61" s="73">
        <v>1011899</v>
      </c>
      <c r="T61" s="89">
        <v>1906919.9</v>
      </c>
      <c r="U61" s="89">
        <v>6138</v>
      </c>
      <c r="W61" s="89">
        <v>321770.59000000003</v>
      </c>
      <c r="X61" s="89">
        <v>69350.539999999994</v>
      </c>
    </row>
    <row r="62" spans="1:25" x14ac:dyDescent="0.2">
      <c r="A62" s="44" t="s">
        <v>2570</v>
      </c>
      <c r="B62" s="88">
        <v>461299.97</v>
      </c>
      <c r="C62" s="88">
        <v>0</v>
      </c>
      <c r="D62" s="88">
        <v>65096.800000000003</v>
      </c>
      <c r="E62" s="44">
        <v>79526.28</v>
      </c>
      <c r="F62" s="44">
        <v>247816.55</v>
      </c>
      <c r="H62" s="231">
        <v>0</v>
      </c>
      <c r="J62" s="231">
        <v>0</v>
      </c>
      <c r="M62" s="44">
        <v>-1837905.27</v>
      </c>
      <c r="N62" s="44">
        <v>2729343.72</v>
      </c>
      <c r="O62" s="73">
        <v>1513454.54</v>
      </c>
      <c r="Q62" s="73">
        <v>1989.15</v>
      </c>
      <c r="R62" s="73">
        <v>1242772</v>
      </c>
      <c r="S62" s="73">
        <v>196000</v>
      </c>
      <c r="T62" s="89">
        <v>2096698.2</v>
      </c>
      <c r="U62" s="89">
        <v>2040</v>
      </c>
      <c r="V62" s="89">
        <v>3444</v>
      </c>
      <c r="W62" s="89">
        <v>734636.02</v>
      </c>
      <c r="X62" s="89">
        <v>155096.32000000001</v>
      </c>
    </row>
    <row r="63" spans="1:25" x14ac:dyDescent="0.2">
      <c r="A63" s="44" t="s">
        <v>2571</v>
      </c>
      <c r="B63" s="88">
        <v>548411.74</v>
      </c>
      <c r="C63" s="88">
        <v>1023</v>
      </c>
      <c r="D63" s="88">
        <v>81047.05</v>
      </c>
      <c r="E63" s="44">
        <v>72242</v>
      </c>
      <c r="F63" s="44">
        <v>692442.34</v>
      </c>
      <c r="J63" s="231">
        <v>0</v>
      </c>
      <c r="M63" s="44">
        <v>-1894110.56</v>
      </c>
      <c r="N63" s="44">
        <v>3207310.61</v>
      </c>
      <c r="O63" s="73">
        <v>2197617.0299999998</v>
      </c>
      <c r="P63" s="73">
        <v>101280</v>
      </c>
      <c r="Q63" s="73">
        <v>2038.63</v>
      </c>
      <c r="R63" s="73">
        <v>1843456</v>
      </c>
      <c r="S63" s="73">
        <v>402881</v>
      </c>
      <c r="T63" s="89">
        <v>2911896.4</v>
      </c>
      <c r="U63" s="89">
        <v>6260</v>
      </c>
      <c r="V63" s="89">
        <v>31538</v>
      </c>
      <c r="W63" s="89">
        <v>1117295.1200000001</v>
      </c>
      <c r="X63" s="89">
        <v>393317.06</v>
      </c>
      <c r="Y63" s="89">
        <v>5000</v>
      </c>
    </row>
    <row r="64" spans="1:25" x14ac:dyDescent="0.2">
      <c r="A64" s="44" t="s">
        <v>2572</v>
      </c>
      <c r="B64" s="88">
        <v>573647</v>
      </c>
      <c r="C64" s="88">
        <v>660</v>
      </c>
      <c r="D64" s="88">
        <v>116678.92</v>
      </c>
      <c r="E64" s="44">
        <v>1182277.49</v>
      </c>
      <c r="F64" s="44">
        <v>297442.5</v>
      </c>
      <c r="H64" s="231">
        <v>0</v>
      </c>
      <c r="J64" s="231">
        <v>0</v>
      </c>
      <c r="M64" s="44">
        <v>-1924005.4</v>
      </c>
      <c r="N64" s="44">
        <v>2601971.02</v>
      </c>
      <c r="O64" s="73">
        <v>1883389.84</v>
      </c>
      <c r="P64" s="73">
        <v>183750</v>
      </c>
      <c r="Q64" s="73">
        <v>2030.22</v>
      </c>
      <c r="R64" s="73">
        <v>1114480</v>
      </c>
      <c r="S64" s="73">
        <v>1523401</v>
      </c>
      <c r="T64" s="89">
        <v>2136448</v>
      </c>
      <c r="U64" s="89">
        <v>13310</v>
      </c>
      <c r="V64" s="89">
        <v>9112</v>
      </c>
      <c r="W64" s="89">
        <v>770780.33</v>
      </c>
      <c r="X64" s="89">
        <v>200910.44</v>
      </c>
      <c r="Y64" s="89">
        <v>83750</v>
      </c>
    </row>
    <row r="65" spans="1:25" x14ac:dyDescent="0.2">
      <c r="A65" s="44" t="s">
        <v>2573</v>
      </c>
      <c r="B65" s="88">
        <v>441332.01</v>
      </c>
      <c r="C65" s="88">
        <v>3036</v>
      </c>
      <c r="D65" s="88">
        <v>50325.86</v>
      </c>
      <c r="E65" s="44">
        <v>832745.28</v>
      </c>
      <c r="F65" s="44">
        <v>76514.039999999994</v>
      </c>
      <c r="H65" s="231">
        <v>0</v>
      </c>
      <c r="J65" s="231">
        <v>0</v>
      </c>
      <c r="M65" s="44">
        <v>-1847986.76</v>
      </c>
      <c r="N65" s="44">
        <v>3048211.32</v>
      </c>
      <c r="O65" s="73">
        <v>1787475.74</v>
      </c>
      <c r="P65" s="73">
        <v>60000</v>
      </c>
      <c r="Q65" s="73">
        <v>1225.28</v>
      </c>
      <c r="R65" s="73">
        <v>1793264</v>
      </c>
      <c r="S65" s="73">
        <v>236981</v>
      </c>
      <c r="T65" s="89">
        <v>2836897.6</v>
      </c>
      <c r="U65" s="89">
        <v>4048</v>
      </c>
      <c r="V65" s="89">
        <v>2880</v>
      </c>
      <c r="W65" s="89">
        <v>678948.04</v>
      </c>
      <c r="X65" s="89">
        <v>152443.75</v>
      </c>
    </row>
    <row r="66" spans="1:25" x14ac:dyDescent="0.2">
      <c r="A66" s="44" t="s">
        <v>2594</v>
      </c>
      <c r="B66" s="88">
        <v>466368.02</v>
      </c>
      <c r="C66" s="88">
        <v>528</v>
      </c>
      <c r="D66" s="88">
        <v>26700.7</v>
      </c>
      <c r="E66" s="44">
        <v>449370.95</v>
      </c>
      <c r="F66" s="44">
        <v>161149.79</v>
      </c>
      <c r="H66" s="231">
        <v>0</v>
      </c>
      <c r="J66" s="231">
        <v>0</v>
      </c>
      <c r="M66" s="44">
        <v>-330715.87</v>
      </c>
      <c r="N66" s="44">
        <v>1312112.72</v>
      </c>
      <c r="O66" s="73">
        <v>1362540.54</v>
      </c>
      <c r="P66" s="73">
        <v>90000</v>
      </c>
      <c r="Q66" s="73">
        <v>1554.91</v>
      </c>
      <c r="R66" s="73">
        <v>1090070</v>
      </c>
      <c r="S66" s="73">
        <v>232299</v>
      </c>
      <c r="T66" s="89">
        <v>1774214</v>
      </c>
      <c r="U66" s="89">
        <v>11832</v>
      </c>
      <c r="W66" s="89">
        <v>617513.56000000006</v>
      </c>
      <c r="X66" s="89">
        <v>250184.28</v>
      </c>
    </row>
    <row r="67" spans="1:25" x14ac:dyDescent="0.2">
      <c r="A67" s="44" t="s">
        <v>2574</v>
      </c>
      <c r="B67" s="88">
        <v>901994.72</v>
      </c>
      <c r="C67" s="88">
        <v>0</v>
      </c>
      <c r="D67" s="88">
        <v>83385.289999999994</v>
      </c>
      <c r="E67" s="44">
        <v>771481.75</v>
      </c>
      <c r="F67" s="44">
        <v>237296.79</v>
      </c>
      <c r="H67" s="231">
        <v>21000</v>
      </c>
      <c r="J67" s="231">
        <v>0</v>
      </c>
      <c r="M67" s="44">
        <v>891950.75</v>
      </c>
      <c r="N67" s="44">
        <v>997975.02</v>
      </c>
      <c r="O67" s="73">
        <v>1017569.68</v>
      </c>
      <c r="P67" s="73">
        <v>64900</v>
      </c>
      <c r="Q67" s="73">
        <v>3233.63</v>
      </c>
      <c r="R67" s="73">
        <v>1466190</v>
      </c>
      <c r="S67" s="73">
        <v>139048</v>
      </c>
      <c r="T67" s="89">
        <v>1861736</v>
      </c>
      <c r="U67" s="89">
        <v>32820</v>
      </c>
      <c r="V67" s="89">
        <v>1200</v>
      </c>
      <c r="W67" s="89">
        <v>579628.05000000005</v>
      </c>
      <c r="X67" s="89">
        <v>132324.48000000001</v>
      </c>
    </row>
    <row r="68" spans="1:25" x14ac:dyDescent="0.2">
      <c r="A68" s="44" t="s">
        <v>2575</v>
      </c>
      <c r="B68" s="88">
        <v>410824.83</v>
      </c>
      <c r="C68" s="88">
        <v>0</v>
      </c>
      <c r="D68" s="88">
        <v>41516.65</v>
      </c>
      <c r="E68" s="44">
        <v>615912.19999999995</v>
      </c>
      <c r="F68" s="44">
        <v>228173.21</v>
      </c>
      <c r="H68" s="231">
        <v>43725</v>
      </c>
      <c r="I68" s="231">
        <v>67440</v>
      </c>
      <c r="J68" s="231">
        <v>0</v>
      </c>
      <c r="M68" s="44">
        <v>-3012117.94</v>
      </c>
      <c r="N68" s="44">
        <v>4031791.24</v>
      </c>
      <c r="O68" s="73">
        <v>1257291.06</v>
      </c>
      <c r="P68" s="73">
        <v>132620</v>
      </c>
      <c r="Q68" s="73">
        <v>1380.18</v>
      </c>
      <c r="R68" s="73">
        <v>1483940</v>
      </c>
      <c r="S68" s="73">
        <v>203455</v>
      </c>
      <c r="T68" s="89">
        <v>2065777</v>
      </c>
      <c r="U68" s="89">
        <v>5460</v>
      </c>
      <c r="W68" s="89">
        <v>734828.05</v>
      </c>
      <c r="X68" s="89">
        <v>95052.6</v>
      </c>
      <c r="Y68" s="89">
        <v>11980</v>
      </c>
    </row>
    <row r="69" spans="1:25" x14ac:dyDescent="0.2">
      <c r="A69" s="44" t="s">
        <v>2576</v>
      </c>
      <c r="B69" s="88">
        <v>687971.51</v>
      </c>
      <c r="C69" s="88">
        <v>24169.4</v>
      </c>
      <c r="D69" s="88">
        <v>75485.75</v>
      </c>
      <c r="E69" s="44">
        <v>239130.66</v>
      </c>
      <c r="F69" s="44">
        <v>467725.54</v>
      </c>
      <c r="H69" s="231">
        <v>64725</v>
      </c>
      <c r="J69" s="231">
        <v>0</v>
      </c>
      <c r="M69" s="44">
        <v>1711382.27</v>
      </c>
      <c r="N69" s="44">
        <v>73641.19</v>
      </c>
      <c r="O69" s="73">
        <v>2336058.15</v>
      </c>
      <c r="P69" s="73">
        <v>124050</v>
      </c>
      <c r="Q69" s="73">
        <v>2971.99</v>
      </c>
      <c r="R69" s="73">
        <v>2004520</v>
      </c>
      <c r="S69" s="73">
        <v>372897</v>
      </c>
      <c r="T69" s="89">
        <v>2886266</v>
      </c>
      <c r="U69" s="89">
        <v>10200</v>
      </c>
      <c r="V69" s="89">
        <v>8646</v>
      </c>
      <c r="W69" s="89">
        <v>2174237.2999999998</v>
      </c>
      <c r="X69" s="89">
        <v>116413.44</v>
      </c>
    </row>
    <row r="70" spans="1:25" x14ac:dyDescent="0.2">
      <c r="A70" s="44" t="s">
        <v>2577</v>
      </c>
      <c r="B70" s="88">
        <v>135018.91</v>
      </c>
      <c r="C70" s="88">
        <v>0</v>
      </c>
      <c r="D70" s="88">
        <v>44127.08</v>
      </c>
      <c r="E70" s="44">
        <v>3</v>
      </c>
      <c r="F70" s="44">
        <v>-62207.3</v>
      </c>
      <c r="L70" s="44">
        <v>-450851.04</v>
      </c>
      <c r="N70" s="44">
        <v>607615.71</v>
      </c>
      <c r="O70" s="73">
        <v>1299663.03</v>
      </c>
      <c r="P70" s="73">
        <v>96050</v>
      </c>
      <c r="Q70" s="73">
        <v>839.37</v>
      </c>
      <c r="R70" s="73">
        <v>1110240</v>
      </c>
      <c r="T70" s="89">
        <v>1698051</v>
      </c>
      <c r="W70" s="89">
        <v>786350.07999999996</v>
      </c>
      <c r="X70" s="89">
        <v>62214.3</v>
      </c>
    </row>
    <row r="71" spans="1:25" x14ac:dyDescent="0.2">
      <c r="A71" s="44" t="s">
        <v>2578</v>
      </c>
      <c r="B71" s="88">
        <v>671089.74</v>
      </c>
      <c r="C71" s="88">
        <v>16150</v>
      </c>
      <c r="D71" s="88">
        <v>39320.629999999997</v>
      </c>
      <c r="E71" s="44">
        <v>578489.93000000005</v>
      </c>
      <c r="F71" s="44">
        <v>573501.28</v>
      </c>
      <c r="L71" s="44">
        <v>-34206</v>
      </c>
      <c r="M71" s="44">
        <v>-1604767.93</v>
      </c>
      <c r="N71" s="44">
        <v>3812852.35</v>
      </c>
      <c r="O71" s="73">
        <v>1157033.22</v>
      </c>
      <c r="Q71" s="73">
        <v>2927.75</v>
      </c>
      <c r="R71" s="73">
        <v>638858</v>
      </c>
      <c r="S71" s="73">
        <v>391328</v>
      </c>
      <c r="T71" s="89">
        <v>1391635</v>
      </c>
      <c r="W71" s="89">
        <v>523154.6</v>
      </c>
      <c r="X71" s="89">
        <v>570684.21</v>
      </c>
    </row>
    <row r="72" spans="1:25" x14ac:dyDescent="0.2">
      <c r="A72" s="44" t="s">
        <v>2579</v>
      </c>
      <c r="B72" s="88">
        <v>272217.88</v>
      </c>
      <c r="C72" s="88">
        <v>0</v>
      </c>
      <c r="D72" s="88">
        <v>154038</v>
      </c>
      <c r="E72" s="44">
        <v>528308.94999999995</v>
      </c>
      <c r="F72" s="44">
        <v>183747.03</v>
      </c>
      <c r="H72" s="231">
        <v>130728</v>
      </c>
      <c r="J72" s="231">
        <v>0</v>
      </c>
      <c r="M72" s="44">
        <v>-894450.52</v>
      </c>
      <c r="N72" s="44">
        <v>1909993.72</v>
      </c>
      <c r="O72" s="73">
        <v>1336491.71</v>
      </c>
      <c r="P72" s="73">
        <v>391910</v>
      </c>
      <c r="Q72" s="73">
        <v>1327.24</v>
      </c>
      <c r="R72" s="73">
        <v>1246560</v>
      </c>
      <c r="S72" s="73">
        <v>135672</v>
      </c>
      <c r="T72" s="89">
        <v>2029479</v>
      </c>
      <c r="W72" s="89">
        <v>944364.33</v>
      </c>
      <c r="X72" s="89">
        <v>146076.96</v>
      </c>
    </row>
    <row r="73" spans="1:25" x14ac:dyDescent="0.2">
      <c r="A73" s="44" t="s">
        <v>2580</v>
      </c>
      <c r="B73" s="88">
        <v>352284.79</v>
      </c>
      <c r="C73" s="88">
        <v>0</v>
      </c>
      <c r="D73" s="88">
        <v>53586.11</v>
      </c>
      <c r="E73" s="44">
        <v>197398.07</v>
      </c>
      <c r="F73" s="44">
        <v>7904.16</v>
      </c>
      <c r="H73" s="231">
        <v>6356</v>
      </c>
      <c r="J73" s="231">
        <v>0</v>
      </c>
      <c r="M73" s="44">
        <v>-953667.24</v>
      </c>
      <c r="N73" s="44">
        <v>1439320.15</v>
      </c>
      <c r="O73" s="73">
        <v>1424150.81</v>
      </c>
      <c r="P73" s="73">
        <v>265225</v>
      </c>
      <c r="Q73" s="73">
        <v>913.07</v>
      </c>
      <c r="R73" s="73">
        <v>755832</v>
      </c>
      <c r="S73" s="73">
        <v>550425</v>
      </c>
      <c r="T73" s="89">
        <v>1844805</v>
      </c>
      <c r="U73" s="89">
        <v>2440</v>
      </c>
      <c r="W73" s="89">
        <v>889170.38</v>
      </c>
      <c r="X73" s="89">
        <v>140966.28</v>
      </c>
    </row>
    <row r="74" spans="1:25" x14ac:dyDescent="0.2">
      <c r="A74" s="44" t="s">
        <v>2581</v>
      </c>
      <c r="B74" s="88">
        <v>439417.56</v>
      </c>
      <c r="C74" s="88">
        <v>0</v>
      </c>
      <c r="D74" s="88">
        <v>46735.91</v>
      </c>
      <c r="E74" s="44">
        <v>886467.39</v>
      </c>
      <c r="F74" s="44">
        <v>175826.89</v>
      </c>
      <c r="J74" s="231">
        <v>0</v>
      </c>
      <c r="L74" s="44">
        <v>17550</v>
      </c>
      <c r="M74" s="44">
        <v>-3371071.5</v>
      </c>
      <c r="N74" s="44">
        <v>4868817.07</v>
      </c>
      <c r="O74" s="73">
        <v>1562977.23</v>
      </c>
      <c r="P74" s="73">
        <v>326390</v>
      </c>
      <c r="Q74" s="73">
        <v>2066</v>
      </c>
      <c r="R74" s="73">
        <v>1016550</v>
      </c>
      <c r="S74" s="73">
        <v>109170</v>
      </c>
      <c r="T74" s="89">
        <v>1701403</v>
      </c>
      <c r="U74" s="89">
        <v>29830</v>
      </c>
      <c r="W74" s="89">
        <v>1121555.8500000001</v>
      </c>
      <c r="X74" s="89">
        <v>131212.20000000001</v>
      </c>
    </row>
    <row r="75" spans="1:25" x14ac:dyDescent="0.2">
      <c r="A75" s="44" t="s">
        <v>2582</v>
      </c>
      <c r="B75" s="88">
        <v>232526.66</v>
      </c>
      <c r="C75" s="88">
        <v>0</v>
      </c>
      <c r="D75" s="88">
        <v>59312.66</v>
      </c>
      <c r="E75" s="44">
        <v>416946.69</v>
      </c>
      <c r="F75" s="44">
        <v>124907.97</v>
      </c>
      <c r="H75" s="231">
        <v>80550</v>
      </c>
      <c r="J75" s="231">
        <v>2692</v>
      </c>
      <c r="M75" s="44">
        <v>276457.03000000003</v>
      </c>
      <c r="N75" s="44">
        <v>310741.76000000001</v>
      </c>
      <c r="O75" s="73">
        <v>923541.43</v>
      </c>
      <c r="P75" s="73">
        <v>113750</v>
      </c>
      <c r="Q75" s="73">
        <v>874.06</v>
      </c>
      <c r="R75" s="73">
        <v>1290000</v>
      </c>
      <c r="T75" s="89">
        <v>1565052</v>
      </c>
      <c r="W75" s="89">
        <v>499370.98</v>
      </c>
      <c r="X75" s="89">
        <v>100489.32</v>
      </c>
    </row>
    <row r="76" spans="1:25" x14ac:dyDescent="0.2">
      <c r="A76" s="44" t="s">
        <v>2583</v>
      </c>
      <c r="B76" s="88">
        <v>80927.399999999994</v>
      </c>
      <c r="C76" s="88">
        <v>10540</v>
      </c>
      <c r="D76" s="88">
        <v>61283.32</v>
      </c>
      <c r="E76" s="44">
        <v>155261.12</v>
      </c>
      <c r="F76" s="44">
        <v>126311.05</v>
      </c>
      <c r="M76" s="44">
        <v>-2670078.71</v>
      </c>
      <c r="N76" s="44">
        <v>3225580.14</v>
      </c>
      <c r="O76" s="73">
        <v>882441.13</v>
      </c>
      <c r="Q76" s="73">
        <v>776.23</v>
      </c>
      <c r="R76" s="73">
        <v>318840</v>
      </c>
      <c r="S76" s="73">
        <v>1000</v>
      </c>
      <c r="T76" s="89">
        <v>619348</v>
      </c>
      <c r="U76" s="89">
        <v>20912</v>
      </c>
      <c r="W76" s="89">
        <v>555116.84</v>
      </c>
      <c r="X76" s="89">
        <v>128859.06</v>
      </c>
    </row>
    <row r="77" spans="1:25" x14ac:dyDescent="0.2">
      <c r="A77" s="44" t="s">
        <v>2584</v>
      </c>
      <c r="B77" s="88">
        <v>529782.39</v>
      </c>
      <c r="C77" s="88">
        <v>0</v>
      </c>
      <c r="D77" s="88">
        <v>23178.21</v>
      </c>
      <c r="E77" s="44">
        <v>447600.21</v>
      </c>
      <c r="F77" s="44">
        <v>164146.51999999999</v>
      </c>
      <c r="J77" s="231">
        <v>0</v>
      </c>
      <c r="K77" s="44">
        <v>344220</v>
      </c>
      <c r="M77" s="44">
        <v>-1579318.63</v>
      </c>
      <c r="N77" s="44">
        <v>2484321.89</v>
      </c>
      <c r="O77" s="73">
        <v>2174520.5</v>
      </c>
      <c r="Q77" s="73">
        <v>2294.48</v>
      </c>
      <c r="R77" s="73">
        <v>805320</v>
      </c>
      <c r="S77" s="73">
        <v>15300</v>
      </c>
      <c r="T77" s="89">
        <v>1843811</v>
      </c>
      <c r="U77" s="89">
        <v>5460</v>
      </c>
      <c r="W77" s="89">
        <v>1109395.82</v>
      </c>
      <c r="X77" s="89">
        <v>120453.09</v>
      </c>
      <c r="Y77" s="89">
        <v>2831</v>
      </c>
    </row>
    <row r="78" spans="1:25" x14ac:dyDescent="0.2">
      <c r="A78" s="44" t="s">
        <v>2592</v>
      </c>
      <c r="B78" s="88">
        <v>28902.92</v>
      </c>
      <c r="C78" s="88">
        <v>0</v>
      </c>
      <c r="D78" s="88">
        <v>24106.51</v>
      </c>
      <c r="E78" s="44">
        <v>213031.21</v>
      </c>
      <c r="F78" s="44">
        <v>20093.830000000002</v>
      </c>
      <c r="J78" s="231">
        <v>0</v>
      </c>
      <c r="M78" s="44">
        <v>-933912.4</v>
      </c>
      <c r="N78" s="44">
        <v>1412549.96</v>
      </c>
      <c r="O78" s="73">
        <v>786656.98</v>
      </c>
      <c r="P78" s="73">
        <v>29700</v>
      </c>
      <c r="Q78" s="73">
        <v>748.68</v>
      </c>
      <c r="S78" s="73">
        <v>991290</v>
      </c>
      <c r="T78" s="89">
        <v>1293751</v>
      </c>
      <c r="U78" s="89">
        <v>1820</v>
      </c>
      <c r="V78" s="89">
        <v>17856</v>
      </c>
      <c r="W78" s="89">
        <v>536978.42000000004</v>
      </c>
      <c r="X78" s="89">
        <v>150493.32999999999</v>
      </c>
    </row>
    <row r="79" spans="1:25" x14ac:dyDescent="0.2">
      <c r="A79" s="44" t="s">
        <v>2595</v>
      </c>
      <c r="B79" s="88">
        <v>325011.83</v>
      </c>
      <c r="C79" s="88">
        <v>0</v>
      </c>
      <c r="D79" s="88">
        <v>53289.49</v>
      </c>
      <c r="E79" s="44">
        <v>662065.28</v>
      </c>
      <c r="F79" s="44">
        <v>7043.16</v>
      </c>
      <c r="G79" s="231">
        <v>900</v>
      </c>
      <c r="H79" s="231">
        <v>219900</v>
      </c>
      <c r="J79" s="231">
        <v>0</v>
      </c>
      <c r="M79" s="44">
        <v>-1141037.8700000001</v>
      </c>
      <c r="N79" s="44">
        <v>2368149.29</v>
      </c>
      <c r="O79" s="73">
        <v>958266.99</v>
      </c>
      <c r="P79" s="73">
        <v>122260</v>
      </c>
      <c r="Q79" s="73">
        <v>1398.67</v>
      </c>
      <c r="R79" s="73">
        <v>1795170</v>
      </c>
      <c r="S79" s="73">
        <v>109980</v>
      </c>
      <c r="T79" s="89">
        <v>2031265</v>
      </c>
      <c r="U79" s="89">
        <v>25170</v>
      </c>
      <c r="W79" s="89">
        <v>1190182.28</v>
      </c>
      <c r="X79" s="89">
        <v>140960.04</v>
      </c>
    </row>
    <row r="80" spans="1:25" x14ac:dyDescent="0.2">
      <c r="A80" s="44" t="s">
        <v>2585</v>
      </c>
      <c r="B80" s="88">
        <v>784459.42</v>
      </c>
      <c r="C80" s="88">
        <v>396</v>
      </c>
      <c r="D80" s="88">
        <v>69390.14</v>
      </c>
      <c r="E80" s="44">
        <v>439926.22</v>
      </c>
      <c r="F80" s="44">
        <v>579825.81000000006</v>
      </c>
      <c r="H80" s="231">
        <v>20835</v>
      </c>
      <c r="J80" s="231">
        <v>0</v>
      </c>
      <c r="K80" s="44">
        <v>23750</v>
      </c>
      <c r="M80" s="44">
        <v>-1472624.03</v>
      </c>
      <c r="N80" s="44">
        <v>2500428.33</v>
      </c>
      <c r="O80" s="73">
        <v>1846495.73</v>
      </c>
      <c r="P80" s="73">
        <v>310120</v>
      </c>
      <c r="Q80" s="73">
        <v>1651.44</v>
      </c>
      <c r="R80" s="73">
        <v>1456600.3</v>
      </c>
      <c r="S80" s="73">
        <v>338070</v>
      </c>
      <c r="T80" s="89">
        <v>2156599.2999999998</v>
      </c>
      <c r="U80" s="89">
        <v>2720</v>
      </c>
      <c r="W80" s="89">
        <v>820413.81</v>
      </c>
      <c r="X80" s="89">
        <v>171596.07</v>
      </c>
    </row>
    <row r="81" spans="1:24" x14ac:dyDescent="0.2">
      <c r="A81" s="44" t="s">
        <v>2586</v>
      </c>
      <c r="B81" s="88">
        <v>332283.88</v>
      </c>
      <c r="C81" s="88">
        <v>528</v>
      </c>
      <c r="D81" s="88">
        <v>44187.05</v>
      </c>
      <c r="E81" s="44">
        <v>5</v>
      </c>
      <c r="F81" s="44">
        <v>255858.57</v>
      </c>
      <c r="H81" s="231">
        <v>13500</v>
      </c>
      <c r="J81" s="231">
        <v>0</v>
      </c>
      <c r="M81" s="44">
        <v>-1749154.94</v>
      </c>
      <c r="N81" s="44">
        <v>2140561.41</v>
      </c>
      <c r="O81" s="73">
        <v>1239694.27</v>
      </c>
      <c r="P81" s="73">
        <v>72805</v>
      </c>
      <c r="Q81" s="73">
        <v>1082.79</v>
      </c>
      <c r="R81" s="73">
        <v>853780</v>
      </c>
      <c r="S81" s="73">
        <v>188870</v>
      </c>
      <c r="T81" s="89">
        <v>1591861</v>
      </c>
      <c r="U81" s="89">
        <v>8080</v>
      </c>
      <c r="V81" s="89">
        <v>13934</v>
      </c>
      <c r="W81" s="89">
        <v>439840.1</v>
      </c>
      <c r="X81" s="89">
        <v>74560.929999999993</v>
      </c>
    </row>
    <row r="82" spans="1:24" x14ac:dyDescent="0.2">
      <c r="A82" s="44" t="s">
        <v>2587</v>
      </c>
      <c r="B82" s="88">
        <v>653817.15</v>
      </c>
      <c r="C82" s="88">
        <v>1056</v>
      </c>
      <c r="D82" s="88">
        <v>46221.86</v>
      </c>
      <c r="E82" s="44">
        <v>768911.21</v>
      </c>
      <c r="F82" s="44">
        <v>525028.16</v>
      </c>
      <c r="H82" s="231">
        <v>25100</v>
      </c>
      <c r="J82" s="231">
        <v>0</v>
      </c>
      <c r="M82" s="44">
        <v>-473512.87</v>
      </c>
      <c r="N82" s="44">
        <v>2191938.59</v>
      </c>
      <c r="O82" s="73">
        <v>1968191.61</v>
      </c>
      <c r="P82" s="73">
        <v>219678</v>
      </c>
      <c r="Q82" s="73">
        <v>1707.76</v>
      </c>
      <c r="R82" s="73">
        <v>1248666</v>
      </c>
      <c r="S82" s="73">
        <v>155101</v>
      </c>
      <c r="T82" s="89">
        <v>2235019</v>
      </c>
      <c r="W82" s="89">
        <v>773540.08</v>
      </c>
      <c r="X82" s="89">
        <v>333276.63</v>
      </c>
    </row>
    <row r="83" spans="1:24" x14ac:dyDescent="0.2">
      <c r="A83" s="44" t="s">
        <v>2588</v>
      </c>
      <c r="B83" s="88">
        <v>814723.71</v>
      </c>
      <c r="C83" s="88">
        <v>1155</v>
      </c>
      <c r="D83" s="88">
        <v>55918</v>
      </c>
      <c r="E83" s="44">
        <v>984622.11</v>
      </c>
      <c r="F83" s="44">
        <v>360585.41</v>
      </c>
      <c r="H83" s="231">
        <v>23131.3</v>
      </c>
      <c r="J83" s="231">
        <v>0</v>
      </c>
      <c r="M83" s="44">
        <v>-2084136.27</v>
      </c>
      <c r="N83" s="44">
        <v>4194803.6500000004</v>
      </c>
      <c r="O83" s="73">
        <v>1178429.21</v>
      </c>
      <c r="P83" s="73">
        <v>188780</v>
      </c>
      <c r="Q83" s="73">
        <v>2339.62</v>
      </c>
      <c r="R83" s="73">
        <v>1512250.5</v>
      </c>
      <c r="S83" s="73">
        <v>1175817.7</v>
      </c>
      <c r="T83" s="89">
        <v>2089585.5</v>
      </c>
      <c r="U83" s="89">
        <v>870</v>
      </c>
      <c r="V83" s="89">
        <v>736</v>
      </c>
      <c r="W83" s="89">
        <v>1447648.9</v>
      </c>
      <c r="X83" s="89">
        <v>435571.08</v>
      </c>
    </row>
    <row r="84" spans="1:24" x14ac:dyDescent="0.2">
      <c r="A84" s="44" t="s">
        <v>2589</v>
      </c>
      <c r="B84" s="88">
        <v>316316.05</v>
      </c>
      <c r="C84" s="88">
        <v>231</v>
      </c>
      <c r="D84" s="88">
        <v>9263.89</v>
      </c>
      <c r="E84" s="44">
        <v>569922.65</v>
      </c>
      <c r="F84" s="44">
        <v>164426.82999999999</v>
      </c>
      <c r="H84" s="231">
        <v>14100</v>
      </c>
      <c r="J84" s="231">
        <v>0</v>
      </c>
      <c r="M84" s="44">
        <v>-1122771.27</v>
      </c>
      <c r="N84" s="44">
        <v>2119139.65</v>
      </c>
      <c r="O84" s="73">
        <v>1125940.6200000001</v>
      </c>
      <c r="P84" s="73">
        <v>108400</v>
      </c>
      <c r="Q84" s="73">
        <v>705.82</v>
      </c>
      <c r="R84" s="73">
        <v>1105751</v>
      </c>
      <c r="S84" s="73">
        <v>124481</v>
      </c>
      <c r="T84" s="89">
        <v>1746190</v>
      </c>
      <c r="U84" s="89">
        <v>960</v>
      </c>
      <c r="W84" s="89">
        <v>422522.93</v>
      </c>
      <c r="X84" s="89">
        <v>245913.47</v>
      </c>
    </row>
    <row r="85" spans="1:24" x14ac:dyDescent="0.2">
      <c r="A85" s="44" t="s">
        <v>2590</v>
      </c>
      <c r="B85" s="88">
        <v>544181.72</v>
      </c>
      <c r="C85" s="88">
        <v>1018.85</v>
      </c>
      <c r="D85" s="88">
        <v>53904.69</v>
      </c>
      <c r="E85" s="44">
        <v>235961.29</v>
      </c>
      <c r="F85" s="44">
        <v>294851.71999999997</v>
      </c>
      <c r="H85" s="231">
        <v>32627.19</v>
      </c>
      <c r="J85" s="231">
        <v>0</v>
      </c>
      <c r="M85" s="44">
        <v>182402.5</v>
      </c>
      <c r="N85" s="44">
        <v>1096893.17</v>
      </c>
      <c r="O85" s="73">
        <v>1474917.59</v>
      </c>
      <c r="P85" s="73">
        <v>114000</v>
      </c>
      <c r="R85" s="73">
        <v>1593060</v>
      </c>
      <c r="S85" s="73">
        <v>229050</v>
      </c>
      <c r="T85" s="89">
        <v>2120706</v>
      </c>
      <c r="U85" s="89">
        <v>480</v>
      </c>
      <c r="W85" s="89">
        <v>1198790.97</v>
      </c>
      <c r="X85" s="89">
        <v>273055.21000000002</v>
      </c>
    </row>
    <row r="86" spans="1:24" x14ac:dyDescent="0.2">
      <c r="A86" s="44" t="s">
        <v>2591</v>
      </c>
      <c r="B86" s="88">
        <v>920698.4</v>
      </c>
      <c r="C86" s="88">
        <v>7392</v>
      </c>
      <c r="D86" s="88">
        <v>35261.949999999997</v>
      </c>
      <c r="E86" s="44">
        <v>261078.58</v>
      </c>
      <c r="F86" s="44">
        <v>219238.01</v>
      </c>
      <c r="H86" s="231">
        <v>24698.85</v>
      </c>
      <c r="J86" s="231">
        <v>0</v>
      </c>
      <c r="M86" s="44">
        <v>-2020759.86</v>
      </c>
      <c r="N86" s="44">
        <v>3207738.11</v>
      </c>
      <c r="O86" s="73">
        <v>1077816.3600000001</v>
      </c>
      <c r="P86" s="73">
        <v>421150</v>
      </c>
      <c r="R86" s="73">
        <v>1317181</v>
      </c>
      <c r="S86" s="73">
        <v>153862</v>
      </c>
      <c r="T86" s="89">
        <v>1627621.99</v>
      </c>
      <c r="U86" s="89">
        <v>6304</v>
      </c>
      <c r="W86" s="89">
        <v>816955.63</v>
      </c>
      <c r="X86" s="89">
        <v>287135.90000000002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I86"/>
  <sheetViews>
    <sheetView topLeftCell="F1" zoomScale="60" zoomScaleNormal="60" workbookViewId="0">
      <selection activeCell="I30" sqref="I30"/>
    </sheetView>
  </sheetViews>
  <sheetFormatPr defaultColWidth="2.75" defaultRowHeight="14.25" x14ac:dyDescent="0.2"/>
  <cols>
    <col min="1" max="1" width="5.5" style="265" bestFit="1" customWidth="1"/>
    <col min="2" max="2" width="14.75" style="265" customWidth="1"/>
    <col min="3" max="3" width="7.5" style="275" bestFit="1" customWidth="1"/>
    <col min="4" max="4" width="44.625" style="275" bestFit="1" customWidth="1"/>
    <col min="5" max="5" width="29" style="44"/>
    <col min="6" max="8" width="29" style="88"/>
    <col min="9" max="10" width="29" style="44"/>
    <col min="11" max="14" width="29" style="231"/>
    <col min="15" max="18" width="29" style="44"/>
    <col min="19" max="23" width="29" style="73"/>
    <col min="24" max="28" width="29" style="89"/>
    <col min="29" max="29" width="34.875" style="89" customWidth="1"/>
    <col min="30" max="30" width="16.375" style="259" customWidth="1"/>
    <col min="31" max="31" width="15.875" style="282" bestFit="1" customWidth="1"/>
    <col min="32" max="32" width="17.375" style="276" bestFit="1" customWidth="1"/>
    <col min="33" max="33" width="17.625" style="278" bestFit="1" customWidth="1"/>
    <col min="34" max="34" width="19.125" style="279" bestFit="1" customWidth="1"/>
    <col min="35" max="35" width="14.625" style="283" bestFit="1" customWidth="1"/>
    <col min="36" max="16384" width="2.75" style="265"/>
  </cols>
  <sheetData>
    <row r="1" spans="1:35" x14ac:dyDescent="0.2">
      <c r="E1" s="44" t="s">
        <v>2456</v>
      </c>
      <c r="F1" s="88" t="s">
        <v>2462</v>
      </c>
      <c r="G1" s="88" t="s">
        <v>2464</v>
      </c>
      <c r="H1" s="88" t="s">
        <v>2466</v>
      </c>
      <c r="I1" s="44" t="s">
        <v>2468</v>
      </c>
      <c r="J1" s="44" t="s">
        <v>2470</v>
      </c>
      <c r="K1" s="231" t="s">
        <v>2474</v>
      </c>
      <c r="L1" s="231" t="s">
        <v>2476</v>
      </c>
      <c r="M1" s="231" t="s">
        <v>2480</v>
      </c>
      <c r="N1" s="231" t="s">
        <v>2482</v>
      </c>
      <c r="O1" s="44" t="s">
        <v>2484</v>
      </c>
      <c r="P1" s="44" t="s">
        <v>2486</v>
      </c>
      <c r="Q1" s="44" t="s">
        <v>2488</v>
      </c>
      <c r="R1" s="44" t="s">
        <v>2490</v>
      </c>
      <c r="S1" s="73" t="s">
        <v>2492</v>
      </c>
      <c r="T1" s="73" t="s">
        <v>2494</v>
      </c>
      <c r="U1" s="73" t="s">
        <v>2496</v>
      </c>
      <c r="V1" s="73" t="s">
        <v>2498</v>
      </c>
      <c r="W1" s="73" t="s">
        <v>2500</v>
      </c>
      <c r="X1" s="89" t="s">
        <v>2502</v>
      </c>
      <c r="Y1" s="89" t="s">
        <v>2504</v>
      </c>
      <c r="Z1" s="89" t="s">
        <v>2506</v>
      </c>
      <c r="AA1" s="89" t="s">
        <v>2508</v>
      </c>
      <c r="AB1" s="89" t="s">
        <v>2510</v>
      </c>
      <c r="AC1" s="89" t="s">
        <v>2512</v>
      </c>
      <c r="AD1" s="259" t="s">
        <v>6</v>
      </c>
      <c r="AE1" s="260" t="s">
        <v>7</v>
      </c>
      <c r="AF1" s="276" t="s">
        <v>8</v>
      </c>
      <c r="AG1" s="277" t="s">
        <v>9</v>
      </c>
      <c r="AH1" s="262" t="s">
        <v>10</v>
      </c>
      <c r="AI1" s="264" t="s">
        <v>11</v>
      </c>
    </row>
    <row r="2" spans="1:35" x14ac:dyDescent="0.2">
      <c r="B2" s="265" t="s">
        <v>55</v>
      </c>
      <c r="C2" s="275" t="s">
        <v>166</v>
      </c>
      <c r="E2" s="44" t="s">
        <v>2457</v>
      </c>
      <c r="F2" s="88" t="s">
        <v>2463</v>
      </c>
      <c r="G2" s="88" t="s">
        <v>2465</v>
      </c>
      <c r="H2" s="88" t="s">
        <v>2467</v>
      </c>
      <c r="I2" s="44" t="s">
        <v>2469</v>
      </c>
      <c r="J2" s="44" t="s">
        <v>2471</v>
      </c>
      <c r="K2" s="231" t="s">
        <v>2475</v>
      </c>
      <c r="L2" s="231" t="s">
        <v>2477</v>
      </c>
      <c r="M2" s="231" t="s">
        <v>2481</v>
      </c>
      <c r="N2" s="231" t="s">
        <v>2483</v>
      </c>
      <c r="O2" s="44" t="s">
        <v>2485</v>
      </c>
      <c r="P2" s="44" t="s">
        <v>2487</v>
      </c>
      <c r="Q2" s="44" t="s">
        <v>2489</v>
      </c>
      <c r="R2" s="44" t="s">
        <v>2491</v>
      </c>
      <c r="S2" s="73" t="s">
        <v>2493</v>
      </c>
      <c r="T2" s="73" t="s">
        <v>2495</v>
      </c>
      <c r="U2" s="73" t="s">
        <v>2497</v>
      </c>
      <c r="V2" s="73" t="s">
        <v>2499</v>
      </c>
      <c r="W2" s="73" t="s">
        <v>2501</v>
      </c>
      <c r="X2" s="89" t="s">
        <v>2503</v>
      </c>
      <c r="Y2" s="89" t="s">
        <v>2505</v>
      </c>
      <c r="Z2" s="89" t="s">
        <v>2507</v>
      </c>
      <c r="AA2" s="89" t="s">
        <v>2509</v>
      </c>
      <c r="AB2" s="89" t="s">
        <v>2511</v>
      </c>
      <c r="AC2" s="89" t="s">
        <v>2513</v>
      </c>
      <c r="AE2" s="260"/>
      <c r="AI2" s="261"/>
    </row>
    <row r="3" spans="1:35" x14ac:dyDescent="0.2">
      <c r="E3" s="44" t="s">
        <v>2458</v>
      </c>
      <c r="F3" s="88">
        <v>39796044.149999999</v>
      </c>
      <c r="G3" s="88">
        <v>458126.22</v>
      </c>
      <c r="H3" s="88">
        <v>5250752.5630000001</v>
      </c>
      <c r="I3" s="44">
        <v>50489970.530000001</v>
      </c>
      <c r="J3" s="44">
        <v>34311566.270000003</v>
      </c>
      <c r="K3" s="231">
        <v>900</v>
      </c>
      <c r="L3" s="231">
        <v>1914706.34</v>
      </c>
      <c r="M3" s="231">
        <v>67440</v>
      </c>
      <c r="N3" s="231">
        <v>2787.16</v>
      </c>
      <c r="O3" s="44">
        <v>367970</v>
      </c>
      <c r="P3" s="44">
        <v>-467507.04</v>
      </c>
      <c r="Q3" s="44">
        <v>-63607642.43</v>
      </c>
      <c r="R3" s="44">
        <v>189694652.86000001</v>
      </c>
      <c r="S3" s="73">
        <v>123820776.88</v>
      </c>
      <c r="T3" s="73">
        <v>16494770.539999999</v>
      </c>
      <c r="U3" s="73">
        <v>135232.62</v>
      </c>
      <c r="V3" s="73">
        <v>121516212.23999999</v>
      </c>
      <c r="W3" s="73">
        <v>30382353.050000001</v>
      </c>
      <c r="X3" s="89">
        <v>187575338.81</v>
      </c>
      <c r="Y3" s="89">
        <v>825433</v>
      </c>
      <c r="Z3" s="89">
        <v>363594</v>
      </c>
      <c r="AA3" s="89">
        <v>83426216.457000002</v>
      </c>
      <c r="AB3" s="89">
        <v>17182853.420000002</v>
      </c>
      <c r="AC3" s="89">
        <v>642756.80000000005</v>
      </c>
      <c r="AD3" s="259">
        <f t="shared" ref="AD3:AI3" si="0">SUM(AD4:AD86)</f>
        <v>45504922.932999991</v>
      </c>
      <c r="AE3" s="260">
        <f t="shared" si="0"/>
        <v>1985833.5000000002</v>
      </c>
      <c r="AF3" s="276">
        <f t="shared" si="0"/>
        <v>43519089.432999991</v>
      </c>
      <c r="AG3" s="278">
        <f t="shared" si="0"/>
        <v>292349345.32999992</v>
      </c>
      <c r="AH3" s="279">
        <f t="shared" si="0"/>
        <v>290016192.48700005</v>
      </c>
      <c r="AI3" s="261">
        <f t="shared" si="0"/>
        <v>2333152.8430000036</v>
      </c>
    </row>
    <row r="4" spans="1:35" x14ac:dyDescent="0.2">
      <c r="A4" s="265" t="s">
        <v>279</v>
      </c>
      <c r="B4" s="265" t="s">
        <v>0</v>
      </c>
      <c r="C4" s="275">
        <v>5737</v>
      </c>
      <c r="D4" s="275" t="s">
        <v>600</v>
      </c>
      <c r="E4" s="44" t="s">
        <v>2514</v>
      </c>
      <c r="F4" s="88">
        <v>765671.74</v>
      </c>
      <c r="G4" s="88">
        <v>2154</v>
      </c>
      <c r="H4" s="88">
        <v>31951.71</v>
      </c>
      <c r="I4" s="44">
        <v>3192034.03</v>
      </c>
      <c r="J4" s="44">
        <v>235405.14</v>
      </c>
      <c r="L4" s="231">
        <v>30000</v>
      </c>
      <c r="N4" s="231">
        <v>0</v>
      </c>
      <c r="Q4" s="44">
        <v>2421464.7799999998</v>
      </c>
      <c r="R4" s="44">
        <v>198336.84</v>
      </c>
      <c r="S4" s="73">
        <v>1362228.65</v>
      </c>
      <c r="T4" s="73">
        <v>293800</v>
      </c>
      <c r="U4" s="73">
        <v>2087.89</v>
      </c>
      <c r="V4" s="73">
        <v>1065980</v>
      </c>
      <c r="W4" s="73">
        <v>2230656</v>
      </c>
      <c r="X4" s="89">
        <v>1781876</v>
      </c>
      <c r="Z4" s="89">
        <v>14225</v>
      </c>
      <c r="AA4" s="89">
        <v>1366290.33</v>
      </c>
      <c r="AB4" s="89">
        <v>214946.21</v>
      </c>
      <c r="AD4" s="259">
        <f>SUM(F4:H4)</f>
        <v>799777.45</v>
      </c>
      <c r="AE4" s="266">
        <f>SUM(K4:N4)</f>
        <v>30000</v>
      </c>
      <c r="AF4" s="280">
        <f>AD4-AE4</f>
        <v>769777.45</v>
      </c>
      <c r="AG4" s="281">
        <f>SUM(S4:W4)</f>
        <v>4954752.54</v>
      </c>
      <c r="AH4" s="267">
        <f>SUM(X4:AC4)</f>
        <v>3377337.54</v>
      </c>
      <c r="AI4" s="261">
        <f>AG4-AH4</f>
        <v>1577415</v>
      </c>
    </row>
    <row r="5" spans="1:35" x14ac:dyDescent="0.2">
      <c r="A5" s="265" t="s">
        <v>279</v>
      </c>
      <c r="B5" s="265" t="s">
        <v>0</v>
      </c>
      <c r="C5" s="275">
        <v>4213</v>
      </c>
      <c r="D5" s="275" t="s">
        <v>601</v>
      </c>
      <c r="E5" s="44" t="s">
        <v>2515</v>
      </c>
      <c r="F5" s="88">
        <v>336237.36</v>
      </c>
      <c r="G5" s="88">
        <v>3597</v>
      </c>
      <c r="H5" s="88">
        <v>73291.240000000005</v>
      </c>
      <c r="I5" s="44">
        <v>548938.41</v>
      </c>
      <c r="J5" s="44">
        <v>233710.65</v>
      </c>
      <c r="L5" s="231">
        <v>9300</v>
      </c>
      <c r="N5" s="231">
        <v>0</v>
      </c>
      <c r="Q5" s="44">
        <v>-656722.82999999996</v>
      </c>
      <c r="R5" s="44">
        <v>2159407.13</v>
      </c>
      <c r="S5" s="73">
        <v>1632476.14</v>
      </c>
      <c r="T5" s="73">
        <v>294810</v>
      </c>
      <c r="U5" s="73">
        <v>1004.01</v>
      </c>
      <c r="V5" s="73">
        <v>1283900</v>
      </c>
      <c r="W5" s="73">
        <v>291216</v>
      </c>
      <c r="X5" s="89">
        <v>2452134</v>
      </c>
      <c r="Z5" s="89">
        <v>5280</v>
      </c>
      <c r="AA5" s="89">
        <v>1176533.98</v>
      </c>
      <c r="AB5" s="89">
        <v>185667.81</v>
      </c>
      <c r="AD5" s="259">
        <f t="shared" ref="AD5:AD68" si="1">SUM(F5:H5)</f>
        <v>413125.6</v>
      </c>
      <c r="AE5" s="266">
        <f t="shared" ref="AE5:AE68" si="2">SUM(K5:N5)</f>
        <v>9300</v>
      </c>
      <c r="AF5" s="280">
        <f t="shared" ref="AF5:AF68" si="3">AD5-AE5</f>
        <v>403825.6</v>
      </c>
      <c r="AG5" s="281">
        <f t="shared" ref="AG5:AG68" si="4">SUM(S5:W5)</f>
        <v>3503406.15</v>
      </c>
      <c r="AH5" s="267">
        <f t="shared" ref="AH5:AH68" si="5">SUM(X5:AC5)</f>
        <v>3819615.79</v>
      </c>
      <c r="AI5" s="261">
        <f t="shared" ref="AI5:AI68" si="6">AG5-AH5</f>
        <v>-316209.64000000013</v>
      </c>
    </row>
    <row r="6" spans="1:35" x14ac:dyDescent="0.2">
      <c r="A6" s="265" t="s">
        <v>279</v>
      </c>
      <c r="B6" s="265" t="s">
        <v>0</v>
      </c>
      <c r="C6" s="275">
        <v>4949</v>
      </c>
      <c r="D6" s="275" t="s">
        <v>602</v>
      </c>
      <c r="E6" s="44" t="s">
        <v>2516</v>
      </c>
      <c r="F6" s="88">
        <v>471614.98</v>
      </c>
      <c r="G6" s="88">
        <v>15304.02</v>
      </c>
      <c r="H6" s="88">
        <v>77797.100000000006</v>
      </c>
      <c r="I6" s="44">
        <v>829750.76</v>
      </c>
      <c r="J6" s="44">
        <v>817008.52</v>
      </c>
      <c r="L6" s="231">
        <v>16271.99</v>
      </c>
      <c r="N6" s="231">
        <v>0</v>
      </c>
      <c r="Q6" s="44">
        <v>-783788.51</v>
      </c>
      <c r="R6" s="44">
        <v>3104237.14</v>
      </c>
      <c r="S6" s="73">
        <v>1493105.3</v>
      </c>
      <c r="T6" s="73">
        <v>315120</v>
      </c>
      <c r="U6" s="73">
        <v>1247.8</v>
      </c>
      <c r="V6" s="73">
        <v>1959300</v>
      </c>
      <c r="W6" s="73">
        <v>312284</v>
      </c>
      <c r="X6" s="89">
        <v>2823086</v>
      </c>
      <c r="Y6" s="89">
        <v>65520</v>
      </c>
      <c r="Z6" s="89">
        <v>14530</v>
      </c>
      <c r="AA6" s="89">
        <v>1145330.68</v>
      </c>
      <c r="AB6" s="89">
        <v>157685.66</v>
      </c>
      <c r="AC6" s="89">
        <v>150</v>
      </c>
      <c r="AD6" s="259">
        <f t="shared" si="1"/>
        <v>564716.1</v>
      </c>
      <c r="AE6" s="266">
        <f t="shared" si="2"/>
        <v>16271.99</v>
      </c>
      <c r="AF6" s="280">
        <f t="shared" si="3"/>
        <v>548444.11</v>
      </c>
      <c r="AG6" s="281">
        <f t="shared" si="4"/>
        <v>4081057.1</v>
      </c>
      <c r="AH6" s="267">
        <f t="shared" si="5"/>
        <v>4206302.34</v>
      </c>
      <c r="AI6" s="261">
        <f t="shared" si="6"/>
        <v>-125245.23999999976</v>
      </c>
    </row>
    <row r="7" spans="1:35" x14ac:dyDescent="0.2">
      <c r="A7" s="265" t="s">
        <v>279</v>
      </c>
      <c r="B7" s="265" t="s">
        <v>0</v>
      </c>
      <c r="C7" s="275">
        <v>7233</v>
      </c>
      <c r="D7" s="275" t="s">
        <v>603</v>
      </c>
      <c r="E7" s="44" t="s">
        <v>2517</v>
      </c>
      <c r="F7" s="88">
        <v>689528.88</v>
      </c>
      <c r="G7" s="88">
        <v>13307</v>
      </c>
      <c r="H7" s="88">
        <v>73567.789999999994</v>
      </c>
      <c r="I7" s="44">
        <v>58928.38</v>
      </c>
      <c r="J7" s="44">
        <v>153784.76999999999</v>
      </c>
      <c r="L7" s="231">
        <v>18150</v>
      </c>
      <c r="N7" s="231">
        <v>0</v>
      </c>
      <c r="Q7" s="44">
        <v>-275832.28999999998</v>
      </c>
      <c r="R7" s="44">
        <v>1481598.18</v>
      </c>
      <c r="S7" s="73">
        <v>1410051.93</v>
      </c>
      <c r="T7" s="73">
        <v>1018455</v>
      </c>
      <c r="U7" s="73">
        <v>2332.6799999999998</v>
      </c>
      <c r="V7" s="73">
        <v>1957980</v>
      </c>
      <c r="W7" s="73">
        <v>1183178.33</v>
      </c>
      <c r="X7" s="89">
        <v>3633782</v>
      </c>
      <c r="Y7" s="89">
        <v>29924</v>
      </c>
      <c r="Z7" s="89">
        <v>9900</v>
      </c>
      <c r="AA7" s="89">
        <v>1947734.88</v>
      </c>
      <c r="AB7" s="89">
        <v>185456.13</v>
      </c>
      <c r="AD7" s="259">
        <f t="shared" si="1"/>
        <v>776403.67</v>
      </c>
      <c r="AE7" s="266">
        <f t="shared" si="2"/>
        <v>18150</v>
      </c>
      <c r="AF7" s="280">
        <f t="shared" si="3"/>
        <v>758253.67</v>
      </c>
      <c r="AG7" s="281">
        <f t="shared" si="4"/>
        <v>5571997.9399999995</v>
      </c>
      <c r="AH7" s="267">
        <f t="shared" si="5"/>
        <v>5806797.0099999998</v>
      </c>
      <c r="AI7" s="261">
        <f t="shared" si="6"/>
        <v>-234799.0700000003</v>
      </c>
    </row>
    <row r="8" spans="1:35" x14ac:dyDescent="0.2">
      <c r="A8" s="265" t="s">
        <v>279</v>
      </c>
      <c r="B8" s="265" t="s">
        <v>0</v>
      </c>
      <c r="C8" s="275">
        <v>5081</v>
      </c>
      <c r="D8" s="275" t="s">
        <v>604</v>
      </c>
      <c r="E8" s="44" t="s">
        <v>2518</v>
      </c>
      <c r="F8" s="88">
        <v>832977.5</v>
      </c>
      <c r="G8" s="88">
        <v>29461.1</v>
      </c>
      <c r="H8" s="88">
        <v>38056.65</v>
      </c>
      <c r="I8" s="44">
        <v>13128.05</v>
      </c>
      <c r="J8" s="44">
        <v>856198.16</v>
      </c>
      <c r="L8" s="231">
        <v>30600</v>
      </c>
      <c r="N8" s="231">
        <v>0</v>
      </c>
      <c r="Q8" s="44">
        <v>-1889847.85</v>
      </c>
      <c r="R8" s="44">
        <v>3577514.61</v>
      </c>
      <c r="S8" s="73">
        <v>1987966.93</v>
      </c>
      <c r="T8" s="73">
        <v>135575</v>
      </c>
      <c r="U8" s="73">
        <v>2257.98</v>
      </c>
      <c r="V8" s="73">
        <v>1306350</v>
      </c>
      <c r="W8" s="73">
        <v>747765</v>
      </c>
      <c r="X8" s="89">
        <v>2657895</v>
      </c>
      <c r="Y8" s="89">
        <v>17500</v>
      </c>
      <c r="Z8" s="89">
        <v>12475</v>
      </c>
      <c r="AA8" s="89">
        <v>1345345.92</v>
      </c>
      <c r="AB8" s="89">
        <v>95144.29</v>
      </c>
      <c r="AD8" s="259">
        <f t="shared" si="1"/>
        <v>900495.25</v>
      </c>
      <c r="AE8" s="266">
        <f t="shared" si="2"/>
        <v>30600</v>
      </c>
      <c r="AF8" s="280">
        <f t="shared" si="3"/>
        <v>869895.25</v>
      </c>
      <c r="AG8" s="281">
        <f t="shared" si="4"/>
        <v>4179914.9099999997</v>
      </c>
      <c r="AH8" s="267">
        <f t="shared" si="5"/>
        <v>4128360.21</v>
      </c>
      <c r="AI8" s="261">
        <f t="shared" si="6"/>
        <v>51554.699999999721</v>
      </c>
    </row>
    <row r="9" spans="1:35" x14ac:dyDescent="0.2">
      <c r="A9" s="265" t="s">
        <v>279</v>
      </c>
      <c r="B9" s="265" t="s">
        <v>0</v>
      </c>
      <c r="C9" s="275">
        <v>1868</v>
      </c>
      <c r="D9" s="275" t="s">
        <v>605</v>
      </c>
      <c r="E9" s="44" t="s">
        <v>2519</v>
      </c>
      <c r="F9" s="88">
        <v>332579.92</v>
      </c>
      <c r="G9" s="88">
        <v>66</v>
      </c>
      <c r="H9" s="88">
        <v>94642.62</v>
      </c>
      <c r="I9" s="44">
        <v>334098.31</v>
      </c>
      <c r="J9" s="44">
        <v>218655.21</v>
      </c>
      <c r="L9" s="231">
        <v>16431.5</v>
      </c>
      <c r="N9" s="231">
        <v>0</v>
      </c>
      <c r="Q9" s="44">
        <v>954063.64</v>
      </c>
      <c r="R9" s="44">
        <v>80851.62</v>
      </c>
      <c r="S9" s="73">
        <v>733518.47</v>
      </c>
      <c r="T9" s="73">
        <v>34035</v>
      </c>
      <c r="U9" s="73">
        <v>953.42</v>
      </c>
      <c r="V9" s="73">
        <v>1345030</v>
      </c>
      <c r="W9" s="73">
        <v>402350</v>
      </c>
      <c r="X9" s="89">
        <v>1681488</v>
      </c>
      <c r="Z9" s="89">
        <v>2850</v>
      </c>
      <c r="AA9" s="89">
        <v>784833.38</v>
      </c>
      <c r="AB9" s="89">
        <v>118020.21</v>
      </c>
      <c r="AD9" s="259">
        <f t="shared" si="1"/>
        <v>427288.54</v>
      </c>
      <c r="AE9" s="266">
        <f t="shared" si="2"/>
        <v>16431.5</v>
      </c>
      <c r="AF9" s="280">
        <f t="shared" si="3"/>
        <v>410857.04</v>
      </c>
      <c r="AG9" s="281">
        <f t="shared" si="4"/>
        <v>2515886.89</v>
      </c>
      <c r="AH9" s="267">
        <f t="shared" si="5"/>
        <v>2587191.59</v>
      </c>
      <c r="AI9" s="261">
        <f t="shared" si="6"/>
        <v>-71304.699999999721</v>
      </c>
    </row>
    <row r="10" spans="1:35" x14ac:dyDescent="0.2">
      <c r="A10" s="265" t="s">
        <v>279</v>
      </c>
      <c r="B10" s="265" t="s">
        <v>0</v>
      </c>
      <c r="C10" s="275">
        <v>7126</v>
      </c>
      <c r="D10" s="275" t="s">
        <v>606</v>
      </c>
      <c r="E10" s="44" t="s">
        <v>2520</v>
      </c>
      <c r="F10" s="88">
        <v>482393.08</v>
      </c>
      <c r="G10" s="88">
        <v>6095</v>
      </c>
      <c r="H10" s="88">
        <v>137612.6</v>
      </c>
      <c r="I10" s="44">
        <v>970897.95</v>
      </c>
      <c r="J10" s="44">
        <v>1616309.72</v>
      </c>
      <c r="L10" s="231">
        <v>24000</v>
      </c>
      <c r="N10" s="231">
        <v>0</v>
      </c>
      <c r="Q10" s="44">
        <v>962353.97</v>
      </c>
      <c r="R10" s="44">
        <v>2359303.7200000002</v>
      </c>
      <c r="S10" s="73">
        <v>1793595.18</v>
      </c>
      <c r="T10" s="73">
        <v>761270</v>
      </c>
      <c r="U10" s="73">
        <v>2565.81</v>
      </c>
      <c r="V10" s="73">
        <v>1651960</v>
      </c>
      <c r="W10" s="73">
        <v>594690</v>
      </c>
      <c r="X10" s="89">
        <v>2900982</v>
      </c>
      <c r="Y10" s="89">
        <v>9392</v>
      </c>
      <c r="Z10" s="89">
        <v>8562</v>
      </c>
      <c r="AA10" s="89">
        <v>1635416.88</v>
      </c>
      <c r="AB10" s="89">
        <v>382077.45</v>
      </c>
      <c r="AD10" s="259">
        <f t="shared" si="1"/>
        <v>626100.68000000005</v>
      </c>
      <c r="AE10" s="266">
        <f t="shared" si="2"/>
        <v>24000</v>
      </c>
      <c r="AF10" s="280">
        <f t="shared" si="3"/>
        <v>602100.68000000005</v>
      </c>
      <c r="AG10" s="281">
        <f t="shared" si="4"/>
        <v>4804080.99</v>
      </c>
      <c r="AH10" s="267">
        <f t="shared" si="5"/>
        <v>4936430.33</v>
      </c>
      <c r="AI10" s="261">
        <f t="shared" si="6"/>
        <v>-132349.33999999985</v>
      </c>
    </row>
    <row r="11" spans="1:35" x14ac:dyDescent="0.2">
      <c r="A11" s="265" t="s">
        <v>279</v>
      </c>
      <c r="B11" s="265" t="s">
        <v>0</v>
      </c>
      <c r="C11" s="275">
        <v>2671</v>
      </c>
      <c r="D11" s="275" t="s">
        <v>607</v>
      </c>
      <c r="E11" s="44" t="s">
        <v>2521</v>
      </c>
      <c r="F11" s="88">
        <v>395253.12</v>
      </c>
      <c r="G11" s="88">
        <v>16718.91</v>
      </c>
      <c r="H11" s="88">
        <v>42820.77</v>
      </c>
      <c r="I11" s="44">
        <v>747685.35</v>
      </c>
      <c r="J11" s="44">
        <v>149533.31</v>
      </c>
      <c r="N11" s="231">
        <v>0</v>
      </c>
      <c r="Q11" s="44">
        <v>-686685.96</v>
      </c>
      <c r="R11" s="44">
        <v>2243800.1</v>
      </c>
      <c r="S11" s="73">
        <v>825646.15</v>
      </c>
      <c r="T11" s="73">
        <v>226550</v>
      </c>
      <c r="U11" s="73">
        <v>683.67</v>
      </c>
      <c r="V11" s="73">
        <v>929830</v>
      </c>
      <c r="W11" s="73">
        <v>295450</v>
      </c>
      <c r="X11" s="89">
        <v>1739765</v>
      </c>
      <c r="Z11" s="89">
        <v>5350</v>
      </c>
      <c r="AA11" s="89">
        <v>563228.91</v>
      </c>
      <c r="AB11" s="89">
        <v>174918.59</v>
      </c>
      <c r="AD11" s="259">
        <f t="shared" si="1"/>
        <v>454792.8</v>
      </c>
      <c r="AE11" s="266">
        <f t="shared" si="2"/>
        <v>0</v>
      </c>
      <c r="AF11" s="280">
        <f t="shared" si="3"/>
        <v>454792.8</v>
      </c>
      <c r="AG11" s="281">
        <f t="shared" si="4"/>
        <v>2278159.8199999998</v>
      </c>
      <c r="AH11" s="267">
        <f t="shared" si="5"/>
        <v>2483262.5</v>
      </c>
      <c r="AI11" s="261">
        <f t="shared" si="6"/>
        <v>-205102.68000000017</v>
      </c>
    </row>
    <row r="12" spans="1:35" ht="13.5" customHeight="1" x14ac:dyDescent="0.2">
      <c r="A12" s="265" t="s">
        <v>279</v>
      </c>
      <c r="B12" s="265" t="s">
        <v>0</v>
      </c>
      <c r="C12" s="275">
        <v>4454</v>
      </c>
      <c r="D12" s="275" t="s">
        <v>608</v>
      </c>
      <c r="E12" s="44" t="s">
        <v>2522</v>
      </c>
      <c r="F12" s="88">
        <v>781092.87</v>
      </c>
      <c r="G12" s="88">
        <v>12354.06</v>
      </c>
      <c r="H12" s="88">
        <v>155464.78</v>
      </c>
      <c r="I12" s="44">
        <v>47366.29</v>
      </c>
      <c r="J12" s="44">
        <v>233638.66</v>
      </c>
      <c r="N12" s="231">
        <v>0</v>
      </c>
      <c r="Q12" s="44">
        <v>-1162053.32</v>
      </c>
      <c r="R12" s="44">
        <v>2541297.98</v>
      </c>
      <c r="S12" s="73">
        <v>979180.72</v>
      </c>
      <c r="T12" s="73">
        <v>297350</v>
      </c>
      <c r="U12" s="73">
        <v>1281.42</v>
      </c>
      <c r="V12" s="73">
        <v>1375980</v>
      </c>
      <c r="W12" s="73">
        <v>1142006</v>
      </c>
      <c r="X12" s="89">
        <v>2355453</v>
      </c>
      <c r="Z12" s="89">
        <v>4600</v>
      </c>
      <c r="AA12" s="89">
        <v>1413421.55</v>
      </c>
      <c r="AB12" s="89">
        <v>171651.59</v>
      </c>
      <c r="AD12" s="259">
        <f t="shared" si="1"/>
        <v>948911.71000000008</v>
      </c>
      <c r="AE12" s="266">
        <f t="shared" si="2"/>
        <v>0</v>
      </c>
      <c r="AF12" s="280">
        <f t="shared" si="3"/>
        <v>948911.71000000008</v>
      </c>
      <c r="AG12" s="281">
        <f t="shared" si="4"/>
        <v>3795798.1399999997</v>
      </c>
      <c r="AH12" s="267">
        <f t="shared" si="5"/>
        <v>3945126.1399999997</v>
      </c>
      <c r="AI12" s="261">
        <f t="shared" si="6"/>
        <v>-149328</v>
      </c>
    </row>
    <row r="13" spans="1:35" x14ac:dyDescent="0.2">
      <c r="A13" s="265" t="s">
        <v>279</v>
      </c>
      <c r="B13" s="265" t="s">
        <v>0</v>
      </c>
      <c r="C13" s="275">
        <v>3077</v>
      </c>
      <c r="D13" s="275" t="s">
        <v>609</v>
      </c>
      <c r="E13" s="44" t="s">
        <v>2523</v>
      </c>
      <c r="F13" s="88">
        <v>262584.23</v>
      </c>
      <c r="G13" s="88">
        <v>10968.13</v>
      </c>
      <c r="H13" s="88">
        <v>20767.18</v>
      </c>
      <c r="I13" s="44">
        <v>1883271.69</v>
      </c>
      <c r="J13" s="44">
        <v>233574.91</v>
      </c>
      <c r="L13" s="231">
        <v>103694.28</v>
      </c>
      <c r="N13" s="231">
        <v>0</v>
      </c>
      <c r="Q13" s="44">
        <v>448536.59</v>
      </c>
      <c r="R13" s="44">
        <v>2357450.56</v>
      </c>
      <c r="S13" s="73">
        <v>835051.85</v>
      </c>
      <c r="T13" s="73">
        <v>80000</v>
      </c>
      <c r="U13" s="73">
        <v>1685.1</v>
      </c>
      <c r="V13" s="73">
        <v>471080</v>
      </c>
      <c r="W13" s="73">
        <v>604650</v>
      </c>
      <c r="X13" s="89">
        <v>881612</v>
      </c>
      <c r="Y13" s="89">
        <v>76560</v>
      </c>
      <c r="Z13" s="89">
        <v>2850</v>
      </c>
      <c r="AA13" s="89">
        <v>1378721.54</v>
      </c>
      <c r="AB13" s="89">
        <v>151238.70000000001</v>
      </c>
      <c r="AD13" s="259">
        <f t="shared" si="1"/>
        <v>294319.53999999998</v>
      </c>
      <c r="AE13" s="266">
        <f t="shared" si="2"/>
        <v>103694.28</v>
      </c>
      <c r="AF13" s="280">
        <f t="shared" si="3"/>
        <v>190625.25999999998</v>
      </c>
      <c r="AG13" s="281">
        <f t="shared" si="4"/>
        <v>1992466.95</v>
      </c>
      <c r="AH13" s="267">
        <f t="shared" si="5"/>
        <v>2490982.2400000002</v>
      </c>
      <c r="AI13" s="261">
        <f t="shared" si="6"/>
        <v>-498515.29000000027</v>
      </c>
    </row>
    <row r="14" spans="1:35" x14ac:dyDescent="0.2">
      <c r="A14" s="265" t="s">
        <v>279</v>
      </c>
      <c r="B14" s="265" t="s">
        <v>0</v>
      </c>
      <c r="C14" s="275">
        <v>2778</v>
      </c>
      <c r="D14" s="275" t="s">
        <v>610</v>
      </c>
      <c r="E14" s="44" t="s">
        <v>2524</v>
      </c>
      <c r="F14" s="88">
        <v>475162.26</v>
      </c>
      <c r="G14" s="88">
        <v>10474.93</v>
      </c>
      <c r="H14" s="88">
        <v>12969.94</v>
      </c>
      <c r="I14" s="44">
        <v>918880.88</v>
      </c>
      <c r="J14" s="44">
        <v>583660.77</v>
      </c>
      <c r="L14" s="231">
        <v>30149.84</v>
      </c>
      <c r="N14" s="231">
        <v>0</v>
      </c>
      <c r="Q14" s="44">
        <v>-1273945.6299999999</v>
      </c>
      <c r="R14" s="44">
        <v>3416597.09</v>
      </c>
      <c r="S14" s="73">
        <v>1251438.3500000001</v>
      </c>
      <c r="T14" s="73">
        <v>80000</v>
      </c>
      <c r="U14" s="73">
        <v>1309.43</v>
      </c>
      <c r="V14" s="73">
        <v>939870</v>
      </c>
      <c r="W14" s="73">
        <v>153450</v>
      </c>
      <c r="X14" s="89">
        <v>1724421</v>
      </c>
      <c r="Z14" s="89">
        <v>2850</v>
      </c>
      <c r="AA14" s="89">
        <v>540857.68999999994</v>
      </c>
      <c r="AB14" s="89">
        <v>329591.61</v>
      </c>
      <c r="AD14" s="259">
        <f t="shared" si="1"/>
        <v>498607.13</v>
      </c>
      <c r="AE14" s="266">
        <f t="shared" si="2"/>
        <v>30149.84</v>
      </c>
      <c r="AF14" s="280">
        <f t="shared" si="3"/>
        <v>468457.29</v>
      </c>
      <c r="AG14" s="281">
        <f t="shared" si="4"/>
        <v>2426067.7800000003</v>
      </c>
      <c r="AH14" s="267">
        <f t="shared" si="5"/>
        <v>2597720.2999999998</v>
      </c>
      <c r="AI14" s="261">
        <f t="shared" si="6"/>
        <v>-171652.51999999955</v>
      </c>
    </row>
    <row r="15" spans="1:35" x14ac:dyDescent="0.2">
      <c r="A15" s="265" t="s">
        <v>279</v>
      </c>
      <c r="B15" s="265" t="s">
        <v>0</v>
      </c>
      <c r="C15" s="275">
        <v>4143</v>
      </c>
      <c r="D15" s="275" t="s">
        <v>611</v>
      </c>
      <c r="E15" s="44" t="s">
        <v>2525</v>
      </c>
      <c r="F15" s="88">
        <v>646022.07999999996</v>
      </c>
      <c r="G15" s="88">
        <v>64665.45</v>
      </c>
      <c r="H15" s="88">
        <v>23384.29</v>
      </c>
      <c r="I15" s="44">
        <v>1900404.29</v>
      </c>
      <c r="J15" s="44">
        <v>292017.26</v>
      </c>
      <c r="L15" s="231">
        <v>20286.11</v>
      </c>
      <c r="N15" s="231">
        <v>0</v>
      </c>
      <c r="Q15" s="44">
        <v>259438.22</v>
      </c>
      <c r="R15" s="44">
        <v>3110817.16</v>
      </c>
      <c r="S15" s="73">
        <v>1379688.13</v>
      </c>
      <c r="T15" s="73">
        <v>307200</v>
      </c>
      <c r="U15" s="73">
        <v>2227.92</v>
      </c>
      <c r="V15" s="73">
        <v>1326610</v>
      </c>
      <c r="W15" s="73">
        <v>316940</v>
      </c>
      <c r="X15" s="89">
        <v>1938903</v>
      </c>
      <c r="Y15" s="89">
        <v>1020</v>
      </c>
      <c r="Z15" s="89">
        <v>4320</v>
      </c>
      <c r="AA15" s="89">
        <v>1120612.8600000001</v>
      </c>
      <c r="AB15" s="89">
        <v>731858.31</v>
      </c>
      <c r="AD15" s="259">
        <f t="shared" si="1"/>
        <v>734071.82</v>
      </c>
      <c r="AE15" s="266">
        <f t="shared" si="2"/>
        <v>20286.11</v>
      </c>
      <c r="AF15" s="280">
        <f t="shared" si="3"/>
        <v>713785.71</v>
      </c>
      <c r="AG15" s="281">
        <f t="shared" si="4"/>
        <v>3332666.05</v>
      </c>
      <c r="AH15" s="267">
        <f t="shared" si="5"/>
        <v>3796714.1700000004</v>
      </c>
      <c r="AI15" s="261">
        <f t="shared" si="6"/>
        <v>-464048.12000000058</v>
      </c>
    </row>
    <row r="16" spans="1:35" x14ac:dyDescent="0.2">
      <c r="A16" s="265" t="s">
        <v>279</v>
      </c>
      <c r="B16" s="265" t="s">
        <v>0</v>
      </c>
      <c r="C16" s="275">
        <v>5018</v>
      </c>
      <c r="D16" s="275" t="s">
        <v>612</v>
      </c>
      <c r="E16" s="44" t="s">
        <v>2526</v>
      </c>
      <c r="F16" s="88">
        <v>293286.13</v>
      </c>
      <c r="G16" s="88">
        <v>26335.9</v>
      </c>
      <c r="H16" s="88">
        <v>43155.199999999997</v>
      </c>
      <c r="I16" s="44">
        <v>1441390.06</v>
      </c>
      <c r="J16" s="44">
        <v>701774.03</v>
      </c>
      <c r="L16" s="231">
        <v>20460</v>
      </c>
      <c r="N16" s="231">
        <v>0</v>
      </c>
      <c r="Q16" s="44">
        <v>-1656150.79</v>
      </c>
      <c r="R16" s="44">
        <v>4381554.71</v>
      </c>
      <c r="S16" s="73">
        <v>2113179.02</v>
      </c>
      <c r="T16" s="73">
        <v>155400</v>
      </c>
      <c r="U16" s="73">
        <v>762.44</v>
      </c>
      <c r="V16" s="73">
        <v>1278240</v>
      </c>
      <c r="W16" s="73">
        <v>335750</v>
      </c>
      <c r="X16" s="89">
        <v>2468647</v>
      </c>
      <c r="Y16" s="89">
        <v>23038</v>
      </c>
      <c r="Z16" s="89">
        <v>23634</v>
      </c>
      <c r="AA16" s="89">
        <v>1374016.9</v>
      </c>
      <c r="AB16" s="89">
        <v>233918.16</v>
      </c>
      <c r="AD16" s="259">
        <f t="shared" si="1"/>
        <v>362777.23000000004</v>
      </c>
      <c r="AE16" s="266">
        <f t="shared" si="2"/>
        <v>20460</v>
      </c>
      <c r="AF16" s="280">
        <f t="shared" si="3"/>
        <v>342317.23000000004</v>
      </c>
      <c r="AG16" s="281">
        <f t="shared" si="4"/>
        <v>3883331.46</v>
      </c>
      <c r="AH16" s="267">
        <f t="shared" si="5"/>
        <v>4123254.06</v>
      </c>
      <c r="AI16" s="261">
        <f t="shared" si="6"/>
        <v>-239922.60000000009</v>
      </c>
    </row>
    <row r="17" spans="1:35" x14ac:dyDescent="0.2">
      <c r="A17" s="265" t="s">
        <v>279</v>
      </c>
      <c r="B17" s="265" t="s">
        <v>0</v>
      </c>
      <c r="C17" s="275">
        <v>3532</v>
      </c>
      <c r="D17" s="275" t="s">
        <v>613</v>
      </c>
      <c r="E17" s="44" t="s">
        <v>2527</v>
      </c>
      <c r="F17" s="88">
        <v>807842.49</v>
      </c>
      <c r="G17" s="88">
        <v>594</v>
      </c>
      <c r="H17" s="88">
        <v>51678.62</v>
      </c>
      <c r="I17" s="44">
        <v>167903.48</v>
      </c>
      <c r="J17" s="44">
        <v>154742.13</v>
      </c>
      <c r="L17" s="231">
        <v>60000</v>
      </c>
      <c r="N17" s="231">
        <v>0</v>
      </c>
      <c r="Q17" s="44">
        <v>-1650447.11</v>
      </c>
      <c r="R17" s="44">
        <v>2824820.87</v>
      </c>
      <c r="S17" s="73">
        <v>1519036.13</v>
      </c>
      <c r="T17" s="73">
        <v>109080</v>
      </c>
      <c r="U17" s="73">
        <v>2580.4</v>
      </c>
      <c r="V17" s="73">
        <v>1434940</v>
      </c>
      <c r="W17" s="73">
        <v>634100</v>
      </c>
      <c r="X17" s="89">
        <v>2545333</v>
      </c>
      <c r="Z17" s="89">
        <v>12930</v>
      </c>
      <c r="AA17" s="89">
        <v>1034025.79</v>
      </c>
      <c r="AB17" s="89">
        <v>159060.78</v>
      </c>
      <c r="AD17" s="259">
        <f t="shared" si="1"/>
        <v>860115.11</v>
      </c>
      <c r="AE17" s="266">
        <f t="shared" si="2"/>
        <v>60000</v>
      </c>
      <c r="AF17" s="280">
        <f t="shared" si="3"/>
        <v>800115.11</v>
      </c>
      <c r="AG17" s="281">
        <f t="shared" si="4"/>
        <v>3699736.53</v>
      </c>
      <c r="AH17" s="267">
        <f t="shared" si="5"/>
        <v>3751349.57</v>
      </c>
      <c r="AI17" s="261">
        <f t="shared" si="6"/>
        <v>-51613.040000000037</v>
      </c>
    </row>
    <row r="18" spans="1:35" x14ac:dyDescent="0.2">
      <c r="A18" s="265" t="s">
        <v>279</v>
      </c>
      <c r="B18" s="265" t="s">
        <v>0</v>
      </c>
      <c r="C18" s="275">
        <v>5707</v>
      </c>
      <c r="D18" s="275" t="s">
        <v>614</v>
      </c>
      <c r="E18" s="44" t="s">
        <v>2528</v>
      </c>
      <c r="F18" s="88">
        <v>619688.73</v>
      </c>
      <c r="G18" s="88">
        <v>18196.32</v>
      </c>
      <c r="H18" s="88">
        <v>73322.58</v>
      </c>
      <c r="I18" s="44">
        <v>109673.89</v>
      </c>
      <c r="J18" s="44">
        <v>345449.95</v>
      </c>
      <c r="L18" s="231">
        <v>19800</v>
      </c>
      <c r="N18" s="231">
        <v>0</v>
      </c>
      <c r="Q18" s="44">
        <v>-963353.23</v>
      </c>
      <c r="R18" s="44">
        <v>2287611.84</v>
      </c>
      <c r="S18" s="73">
        <v>2169020.2599999998</v>
      </c>
      <c r="T18" s="73">
        <v>169810</v>
      </c>
      <c r="U18" s="73">
        <v>2416.21</v>
      </c>
      <c r="V18" s="73">
        <v>1607440</v>
      </c>
      <c r="W18" s="73">
        <v>607200</v>
      </c>
      <c r="X18" s="89">
        <v>2813395</v>
      </c>
      <c r="Y18" s="89">
        <v>6724</v>
      </c>
      <c r="Z18" s="89">
        <v>4600</v>
      </c>
      <c r="AA18" s="89">
        <v>1784172.73</v>
      </c>
      <c r="AB18" s="89">
        <v>124721.88</v>
      </c>
      <c r="AD18" s="259">
        <f t="shared" si="1"/>
        <v>711207.62999999989</v>
      </c>
      <c r="AE18" s="266">
        <f t="shared" si="2"/>
        <v>19800</v>
      </c>
      <c r="AF18" s="280">
        <f t="shared" si="3"/>
        <v>691407.62999999989</v>
      </c>
      <c r="AG18" s="281">
        <f t="shared" si="4"/>
        <v>4555886.47</v>
      </c>
      <c r="AH18" s="267">
        <f t="shared" si="5"/>
        <v>4733613.6100000003</v>
      </c>
      <c r="AI18" s="261">
        <f t="shared" si="6"/>
        <v>-177727.1400000006</v>
      </c>
    </row>
    <row r="19" spans="1:35" x14ac:dyDescent="0.2">
      <c r="A19" s="265" t="s">
        <v>279</v>
      </c>
      <c r="B19" s="265" t="s">
        <v>0</v>
      </c>
      <c r="C19" s="275">
        <v>3845</v>
      </c>
      <c r="D19" s="275" t="s">
        <v>615</v>
      </c>
      <c r="E19" s="44" t="s">
        <v>2529</v>
      </c>
      <c r="F19" s="88">
        <v>393232.72</v>
      </c>
      <c r="G19" s="88">
        <v>11054.67</v>
      </c>
      <c r="H19" s="88">
        <v>33006.46</v>
      </c>
      <c r="I19" s="44">
        <v>13128.05</v>
      </c>
      <c r="J19" s="44">
        <v>103425.25</v>
      </c>
      <c r="L19" s="231">
        <v>1651</v>
      </c>
      <c r="N19" s="231">
        <v>0</v>
      </c>
      <c r="Q19" s="44">
        <v>-2097582.8199999998</v>
      </c>
      <c r="R19" s="44">
        <v>2658489.6</v>
      </c>
      <c r="S19" s="73">
        <v>1677358.24</v>
      </c>
      <c r="T19" s="73">
        <v>74800</v>
      </c>
      <c r="U19" s="73">
        <v>1342.57</v>
      </c>
      <c r="V19" s="73">
        <v>1798440</v>
      </c>
      <c r="W19" s="73">
        <v>174050</v>
      </c>
      <c r="X19" s="89">
        <v>2802163</v>
      </c>
      <c r="Z19" s="89">
        <v>2850</v>
      </c>
      <c r="AA19" s="89">
        <v>872747.83</v>
      </c>
      <c r="AB19" s="89">
        <v>56940.61</v>
      </c>
      <c r="AD19" s="259">
        <f t="shared" si="1"/>
        <v>437293.85</v>
      </c>
      <c r="AE19" s="266">
        <f t="shared" si="2"/>
        <v>1651</v>
      </c>
      <c r="AF19" s="280">
        <f t="shared" si="3"/>
        <v>435642.85</v>
      </c>
      <c r="AG19" s="281">
        <f t="shared" si="4"/>
        <v>3725990.81</v>
      </c>
      <c r="AH19" s="267">
        <f t="shared" si="5"/>
        <v>3734701.44</v>
      </c>
      <c r="AI19" s="261">
        <f t="shared" si="6"/>
        <v>-8710.6299999998882</v>
      </c>
    </row>
    <row r="20" spans="1:35" x14ac:dyDescent="0.2">
      <c r="A20" s="265" t="s">
        <v>279</v>
      </c>
      <c r="B20" s="265" t="s">
        <v>0</v>
      </c>
      <c r="C20" s="275">
        <v>2875</v>
      </c>
      <c r="D20" s="275" t="s">
        <v>616</v>
      </c>
      <c r="E20" s="44" t="s">
        <v>2530</v>
      </c>
      <c r="F20" s="88">
        <v>943516.72</v>
      </c>
      <c r="G20" s="88">
        <v>15788.92</v>
      </c>
      <c r="H20" s="88">
        <v>53040.83</v>
      </c>
      <c r="I20" s="44">
        <v>4223056.1500000004</v>
      </c>
      <c r="J20" s="44">
        <v>155248.43</v>
      </c>
      <c r="L20" s="231">
        <v>33762.120000000003</v>
      </c>
      <c r="N20" s="231">
        <v>0</v>
      </c>
      <c r="Q20" s="44">
        <v>4526352.97</v>
      </c>
      <c r="R20" s="44">
        <v>712043.8</v>
      </c>
      <c r="S20" s="73">
        <v>975522.9</v>
      </c>
      <c r="T20" s="73">
        <v>189000</v>
      </c>
      <c r="U20" s="73">
        <v>2537.5300000000002</v>
      </c>
      <c r="V20" s="73">
        <v>1719680</v>
      </c>
      <c r="W20" s="73">
        <v>565750</v>
      </c>
      <c r="X20" s="89">
        <v>2193801</v>
      </c>
      <c r="Y20" s="89">
        <v>31518</v>
      </c>
      <c r="Z20" s="89">
        <v>2850</v>
      </c>
      <c r="AA20" s="89">
        <v>909289.99</v>
      </c>
      <c r="AB20" s="89">
        <v>196539.28</v>
      </c>
      <c r="AD20" s="259">
        <f t="shared" si="1"/>
        <v>1012346.47</v>
      </c>
      <c r="AE20" s="266">
        <f t="shared" si="2"/>
        <v>33762.120000000003</v>
      </c>
      <c r="AF20" s="280">
        <f t="shared" si="3"/>
        <v>978584.35</v>
      </c>
      <c r="AG20" s="281">
        <f t="shared" si="4"/>
        <v>3452490.4299999997</v>
      </c>
      <c r="AH20" s="267">
        <f t="shared" si="5"/>
        <v>3333998.27</v>
      </c>
      <c r="AI20" s="261">
        <f t="shared" si="6"/>
        <v>118492.15999999968</v>
      </c>
    </row>
    <row r="21" spans="1:35" x14ac:dyDescent="0.2">
      <c r="A21" s="265" t="s">
        <v>279</v>
      </c>
      <c r="B21" s="265" t="s">
        <v>0</v>
      </c>
      <c r="C21" s="275">
        <v>3123</v>
      </c>
      <c r="D21" s="275" t="s">
        <v>617</v>
      </c>
      <c r="E21" s="44" t="s">
        <v>2531</v>
      </c>
      <c r="F21" s="88">
        <v>613483.93999999994</v>
      </c>
      <c r="G21" s="88">
        <v>13583.24</v>
      </c>
      <c r="H21" s="88">
        <v>13879.56</v>
      </c>
      <c r="I21" s="44">
        <v>176403.91</v>
      </c>
      <c r="J21" s="44">
        <v>653085.68000000005</v>
      </c>
      <c r="L21" s="231">
        <v>13262.6</v>
      </c>
      <c r="N21" s="231">
        <v>0</v>
      </c>
      <c r="Q21" s="44">
        <v>-2543644.42</v>
      </c>
      <c r="R21" s="44">
        <v>4272663.5999999996</v>
      </c>
      <c r="S21" s="73">
        <v>1359870.6</v>
      </c>
      <c r="T21" s="73">
        <v>204980</v>
      </c>
      <c r="U21" s="73">
        <v>1209.4000000000001</v>
      </c>
      <c r="V21" s="73">
        <v>945220</v>
      </c>
      <c r="W21" s="73">
        <v>814400</v>
      </c>
      <c r="X21" s="89">
        <v>1845938</v>
      </c>
      <c r="Z21" s="89">
        <v>2850</v>
      </c>
      <c r="AA21" s="89">
        <v>1444956.08</v>
      </c>
      <c r="AB21" s="89">
        <v>303781.37</v>
      </c>
      <c r="AD21" s="259">
        <f t="shared" si="1"/>
        <v>640946.74</v>
      </c>
      <c r="AE21" s="266">
        <f t="shared" si="2"/>
        <v>13262.6</v>
      </c>
      <c r="AF21" s="280">
        <f t="shared" si="3"/>
        <v>627684.14</v>
      </c>
      <c r="AG21" s="281">
        <f t="shared" si="4"/>
        <v>3325680</v>
      </c>
      <c r="AH21" s="267">
        <f t="shared" si="5"/>
        <v>3597525.45</v>
      </c>
      <c r="AI21" s="261">
        <f t="shared" si="6"/>
        <v>-271845.45000000019</v>
      </c>
    </row>
    <row r="22" spans="1:35" x14ac:dyDescent="0.2">
      <c r="A22" s="265" t="s">
        <v>279</v>
      </c>
      <c r="B22" s="265" t="s">
        <v>0</v>
      </c>
      <c r="C22" s="275">
        <v>3601</v>
      </c>
      <c r="D22" s="275" t="s">
        <v>618</v>
      </c>
      <c r="E22" s="44" t="s">
        <v>2532</v>
      </c>
      <c r="F22" s="88">
        <v>392310.85</v>
      </c>
      <c r="G22" s="88">
        <v>363</v>
      </c>
      <c r="H22" s="88">
        <v>28561.25</v>
      </c>
      <c r="I22" s="44">
        <v>1219692.24</v>
      </c>
      <c r="J22" s="44">
        <v>124126.54</v>
      </c>
      <c r="L22" s="231">
        <v>25380</v>
      </c>
      <c r="N22" s="231">
        <v>0</v>
      </c>
      <c r="Q22" s="44">
        <v>-6294.68</v>
      </c>
      <c r="R22" s="44">
        <v>2054348.01</v>
      </c>
      <c r="S22" s="73">
        <v>1276265.1100000001</v>
      </c>
      <c r="T22" s="73">
        <v>165470</v>
      </c>
      <c r="U22" s="73">
        <v>1163.8699999999999</v>
      </c>
      <c r="V22" s="73">
        <v>929440</v>
      </c>
      <c r="W22" s="73">
        <v>687150</v>
      </c>
      <c r="X22" s="89">
        <v>1782685.5</v>
      </c>
      <c r="Z22" s="89">
        <v>5302</v>
      </c>
      <c r="AA22" s="89">
        <v>1415906.84</v>
      </c>
      <c r="AB22" s="89">
        <v>163974.09</v>
      </c>
      <c r="AD22" s="259">
        <f t="shared" si="1"/>
        <v>421235.1</v>
      </c>
      <c r="AE22" s="266">
        <f t="shared" si="2"/>
        <v>25380</v>
      </c>
      <c r="AF22" s="280">
        <f t="shared" si="3"/>
        <v>395855.1</v>
      </c>
      <c r="AG22" s="281">
        <f t="shared" si="4"/>
        <v>3059488.9800000004</v>
      </c>
      <c r="AH22" s="267">
        <f t="shared" si="5"/>
        <v>3367868.4299999997</v>
      </c>
      <c r="AI22" s="261">
        <f t="shared" si="6"/>
        <v>-308379.44999999925</v>
      </c>
    </row>
    <row r="23" spans="1:35" x14ac:dyDescent="0.2">
      <c r="A23" s="265" t="s">
        <v>279</v>
      </c>
      <c r="B23" s="265" t="s">
        <v>0</v>
      </c>
      <c r="C23" s="275">
        <v>3870</v>
      </c>
      <c r="D23" s="275" t="s">
        <v>619</v>
      </c>
      <c r="E23" s="44" t="s">
        <v>2593</v>
      </c>
      <c r="F23" s="88">
        <v>1249901.68</v>
      </c>
      <c r="G23" s="88">
        <v>21828.37</v>
      </c>
      <c r="H23" s="88">
        <v>25895.439999999999</v>
      </c>
      <c r="I23" s="44">
        <v>13130.05</v>
      </c>
      <c r="J23" s="44">
        <v>130587.27</v>
      </c>
      <c r="L23" s="231">
        <v>16342.85</v>
      </c>
      <c r="N23" s="231">
        <v>0</v>
      </c>
      <c r="Q23" s="44">
        <v>-623970.94999999995</v>
      </c>
      <c r="R23" s="44">
        <v>2203520.5099999998</v>
      </c>
      <c r="S23" s="73">
        <v>1401958.47</v>
      </c>
      <c r="U23" s="73">
        <v>3987.09</v>
      </c>
      <c r="V23" s="73">
        <v>860640</v>
      </c>
      <c r="W23" s="73">
        <v>294610</v>
      </c>
      <c r="X23" s="89">
        <v>1874232</v>
      </c>
      <c r="Y23" s="89">
        <v>2040</v>
      </c>
      <c r="Z23" s="89">
        <v>5642</v>
      </c>
      <c r="AA23" s="89">
        <v>758978.7</v>
      </c>
      <c r="AB23" s="89">
        <v>74852.460000000006</v>
      </c>
      <c r="AD23" s="259">
        <f t="shared" si="1"/>
        <v>1297625.49</v>
      </c>
      <c r="AE23" s="266">
        <f t="shared" si="2"/>
        <v>16342.85</v>
      </c>
      <c r="AF23" s="280">
        <f t="shared" si="3"/>
        <v>1281282.6399999999</v>
      </c>
      <c r="AG23" s="281">
        <f t="shared" si="4"/>
        <v>2561195.56</v>
      </c>
      <c r="AH23" s="267">
        <f t="shared" si="5"/>
        <v>2715745.16</v>
      </c>
      <c r="AI23" s="261">
        <f t="shared" si="6"/>
        <v>-154549.60000000009</v>
      </c>
    </row>
    <row r="24" spans="1:35" x14ac:dyDescent="0.2">
      <c r="A24" s="265" t="s">
        <v>283</v>
      </c>
      <c r="B24" s="265" t="s">
        <v>1</v>
      </c>
      <c r="C24" s="275">
        <v>7346</v>
      </c>
      <c r="D24" s="275" t="s">
        <v>620</v>
      </c>
      <c r="E24" s="44" t="s">
        <v>2533</v>
      </c>
      <c r="F24" s="88">
        <v>1026939.46</v>
      </c>
      <c r="G24" s="88">
        <v>792</v>
      </c>
      <c r="H24" s="88">
        <v>130102.31</v>
      </c>
      <c r="I24" s="44">
        <v>145474.60999999999</v>
      </c>
      <c r="J24" s="44">
        <v>1489719.16</v>
      </c>
      <c r="L24" s="231">
        <v>41998.92</v>
      </c>
      <c r="N24" s="231">
        <v>0</v>
      </c>
      <c r="Q24" s="44">
        <v>-494241.83</v>
      </c>
      <c r="R24" s="44">
        <v>2350727.5299999998</v>
      </c>
      <c r="S24" s="73">
        <v>2922349.79</v>
      </c>
      <c r="T24" s="73">
        <v>765587</v>
      </c>
      <c r="U24" s="73">
        <v>3788.57</v>
      </c>
      <c r="V24" s="73">
        <v>1594389</v>
      </c>
      <c r="W24" s="73">
        <v>628250</v>
      </c>
      <c r="X24" s="89">
        <v>2665482</v>
      </c>
      <c r="Y24" s="89">
        <v>12600</v>
      </c>
      <c r="AA24" s="89">
        <v>1998366.17</v>
      </c>
      <c r="AB24" s="89">
        <v>343373.27</v>
      </c>
      <c r="AD24" s="259">
        <f t="shared" si="1"/>
        <v>1157833.77</v>
      </c>
      <c r="AE24" s="266">
        <f t="shared" si="2"/>
        <v>41998.92</v>
      </c>
      <c r="AF24" s="280">
        <f t="shared" si="3"/>
        <v>1115834.8500000001</v>
      </c>
      <c r="AG24" s="281">
        <f t="shared" si="4"/>
        <v>5914364.3599999994</v>
      </c>
      <c r="AH24" s="267">
        <f t="shared" si="5"/>
        <v>5019821.4399999995</v>
      </c>
      <c r="AI24" s="261">
        <f t="shared" si="6"/>
        <v>894542.91999999993</v>
      </c>
    </row>
    <row r="25" spans="1:35" x14ac:dyDescent="0.2">
      <c r="A25" s="265" t="s">
        <v>283</v>
      </c>
      <c r="B25" s="265" t="s">
        <v>1</v>
      </c>
      <c r="C25" s="275">
        <v>4269</v>
      </c>
      <c r="D25" s="275" t="s">
        <v>621</v>
      </c>
      <c r="E25" s="44" t="s">
        <v>2534</v>
      </c>
      <c r="F25" s="88">
        <v>25300.97</v>
      </c>
      <c r="G25" s="88">
        <v>1386</v>
      </c>
      <c r="H25" s="88">
        <v>123749.47</v>
      </c>
      <c r="I25" s="44">
        <v>531945.56999999995</v>
      </c>
      <c r="J25" s="44">
        <v>419982.27</v>
      </c>
      <c r="L25" s="231">
        <v>32219.759999999998</v>
      </c>
      <c r="N25" s="231">
        <v>0</v>
      </c>
      <c r="Q25" s="44">
        <v>-1908606.6</v>
      </c>
      <c r="R25" s="44">
        <v>3163898.35</v>
      </c>
      <c r="S25" s="73">
        <v>1670202.57</v>
      </c>
      <c r="T25" s="73">
        <v>194100</v>
      </c>
      <c r="U25" s="73">
        <v>625.05999999999995</v>
      </c>
      <c r="V25" s="73">
        <v>1221900</v>
      </c>
      <c r="W25" s="73">
        <v>254100</v>
      </c>
      <c r="X25" s="89">
        <v>2000237</v>
      </c>
      <c r="AA25" s="89">
        <v>1097124.76</v>
      </c>
      <c r="AB25" s="89">
        <v>428713.1</v>
      </c>
      <c r="AD25" s="259">
        <f t="shared" si="1"/>
        <v>150436.44</v>
      </c>
      <c r="AE25" s="266">
        <f t="shared" si="2"/>
        <v>32219.759999999998</v>
      </c>
      <c r="AF25" s="280">
        <f t="shared" si="3"/>
        <v>118216.68000000001</v>
      </c>
      <c r="AG25" s="281">
        <f t="shared" si="4"/>
        <v>3340927.63</v>
      </c>
      <c r="AH25" s="267">
        <f t="shared" si="5"/>
        <v>3526074.86</v>
      </c>
      <c r="AI25" s="261">
        <f t="shared" si="6"/>
        <v>-185147.22999999998</v>
      </c>
    </row>
    <row r="26" spans="1:35" x14ac:dyDescent="0.2">
      <c r="A26" s="265" t="s">
        <v>283</v>
      </c>
      <c r="B26" s="265" t="s">
        <v>1</v>
      </c>
      <c r="C26" s="275">
        <v>7452</v>
      </c>
      <c r="D26" s="275" t="s">
        <v>622</v>
      </c>
      <c r="E26" s="44" t="s">
        <v>2535</v>
      </c>
      <c r="F26" s="88">
        <v>258414.33</v>
      </c>
      <c r="G26" s="88">
        <v>1485</v>
      </c>
      <c r="H26" s="88">
        <v>60272.42</v>
      </c>
      <c r="I26" s="44">
        <v>1309984.1299999999</v>
      </c>
      <c r="J26" s="44">
        <v>347431.28</v>
      </c>
      <c r="L26" s="231">
        <v>40085.300000000003</v>
      </c>
      <c r="N26" s="231">
        <v>57.16</v>
      </c>
      <c r="Q26" s="44">
        <v>-284566.75</v>
      </c>
      <c r="R26" s="44">
        <v>2060186.09</v>
      </c>
      <c r="S26" s="73">
        <v>2541594.9300000002</v>
      </c>
      <c r="T26" s="73">
        <v>576100</v>
      </c>
      <c r="U26" s="73">
        <v>3070.86</v>
      </c>
      <c r="V26" s="73">
        <v>2080574</v>
      </c>
      <c r="W26" s="73">
        <v>351040</v>
      </c>
      <c r="X26" s="89">
        <v>3110291</v>
      </c>
      <c r="Y26" s="89">
        <v>16920</v>
      </c>
      <c r="AA26" s="89">
        <v>1918895.75</v>
      </c>
      <c r="AB26" s="89">
        <v>344447.68</v>
      </c>
      <c r="AD26" s="259">
        <f t="shared" si="1"/>
        <v>320171.75</v>
      </c>
      <c r="AE26" s="266">
        <f t="shared" si="2"/>
        <v>40142.460000000006</v>
      </c>
      <c r="AF26" s="280">
        <f t="shared" si="3"/>
        <v>280029.28999999998</v>
      </c>
      <c r="AG26" s="281">
        <f t="shared" si="4"/>
        <v>5552379.79</v>
      </c>
      <c r="AH26" s="267">
        <f t="shared" si="5"/>
        <v>5390554.4299999997</v>
      </c>
      <c r="AI26" s="261">
        <f t="shared" si="6"/>
        <v>161825.36000000034</v>
      </c>
    </row>
    <row r="27" spans="1:35" x14ac:dyDescent="0.2">
      <c r="A27" s="265" t="s">
        <v>283</v>
      </c>
      <c r="B27" s="265" t="s">
        <v>1</v>
      </c>
      <c r="C27" s="275">
        <v>5116</v>
      </c>
      <c r="D27" s="275" t="s">
        <v>623</v>
      </c>
      <c r="E27" s="44" t="s">
        <v>2536</v>
      </c>
      <c r="F27" s="88">
        <v>475901.46</v>
      </c>
      <c r="G27" s="88">
        <v>660</v>
      </c>
      <c r="H27" s="88">
        <v>90167.69</v>
      </c>
      <c r="I27" s="44">
        <v>605767.43999999994</v>
      </c>
      <c r="J27" s="44">
        <v>652291.38</v>
      </c>
      <c r="L27" s="231">
        <v>20729</v>
      </c>
      <c r="N27" s="231">
        <v>0</v>
      </c>
      <c r="Q27" s="44">
        <v>-779155.83</v>
      </c>
      <c r="R27" s="44">
        <v>2920599.11</v>
      </c>
      <c r="S27" s="73">
        <v>1890987.72</v>
      </c>
      <c r="T27" s="73">
        <v>413900</v>
      </c>
      <c r="U27" s="73">
        <v>2036.23</v>
      </c>
      <c r="V27" s="73">
        <v>1720774.5</v>
      </c>
      <c r="W27" s="73">
        <v>176400</v>
      </c>
      <c r="X27" s="89">
        <v>2504259.5</v>
      </c>
      <c r="Y27" s="89">
        <v>800</v>
      </c>
      <c r="AA27" s="89">
        <v>1357973.5</v>
      </c>
      <c r="AB27" s="89">
        <v>678449.76</v>
      </c>
      <c r="AD27" s="259">
        <f t="shared" si="1"/>
        <v>566729.15</v>
      </c>
      <c r="AE27" s="266">
        <f t="shared" si="2"/>
        <v>20729</v>
      </c>
      <c r="AF27" s="280">
        <f t="shared" si="3"/>
        <v>546000.15</v>
      </c>
      <c r="AG27" s="281">
        <f t="shared" si="4"/>
        <v>4204098.4499999993</v>
      </c>
      <c r="AH27" s="267">
        <f t="shared" si="5"/>
        <v>4541482.76</v>
      </c>
      <c r="AI27" s="261">
        <f t="shared" si="6"/>
        <v>-337384.31000000052</v>
      </c>
    </row>
    <row r="28" spans="1:35" x14ac:dyDescent="0.2">
      <c r="A28" s="265" t="s">
        <v>283</v>
      </c>
      <c r="B28" s="265" t="s">
        <v>1</v>
      </c>
      <c r="C28" s="275">
        <v>3330</v>
      </c>
      <c r="D28" s="275" t="s">
        <v>624</v>
      </c>
      <c r="E28" s="44" t="s">
        <v>2537</v>
      </c>
      <c r="F28" s="88">
        <v>265652.87</v>
      </c>
      <c r="G28" s="88">
        <v>330</v>
      </c>
      <c r="H28" s="88">
        <v>30236.799999999999</v>
      </c>
      <c r="I28" s="44">
        <v>631986.19999999995</v>
      </c>
      <c r="J28" s="44">
        <v>231441.55</v>
      </c>
      <c r="L28" s="231">
        <v>12181.3</v>
      </c>
      <c r="N28" s="231">
        <v>0</v>
      </c>
      <c r="Q28" s="44">
        <v>16171.4</v>
      </c>
      <c r="R28" s="44">
        <v>1187021.07</v>
      </c>
      <c r="S28" s="73">
        <v>1601333.36</v>
      </c>
      <c r="T28" s="73">
        <v>271210</v>
      </c>
      <c r="U28" s="73">
        <v>1398.81</v>
      </c>
      <c r="V28" s="73">
        <v>1682256.04</v>
      </c>
      <c r="W28" s="73">
        <v>160700</v>
      </c>
      <c r="X28" s="89">
        <v>2607091.04</v>
      </c>
      <c r="AA28" s="89">
        <v>954634.46</v>
      </c>
      <c r="AB28" s="89">
        <v>210899.06</v>
      </c>
      <c r="AD28" s="259">
        <f t="shared" si="1"/>
        <v>296219.67</v>
      </c>
      <c r="AE28" s="266">
        <f t="shared" si="2"/>
        <v>12181.3</v>
      </c>
      <c r="AF28" s="280">
        <f t="shared" si="3"/>
        <v>284038.37</v>
      </c>
      <c r="AG28" s="281">
        <f t="shared" si="4"/>
        <v>3716898.21</v>
      </c>
      <c r="AH28" s="267">
        <f t="shared" si="5"/>
        <v>3772624.56</v>
      </c>
      <c r="AI28" s="261">
        <f t="shared" si="6"/>
        <v>-55726.350000000093</v>
      </c>
    </row>
    <row r="29" spans="1:35" x14ac:dyDescent="0.2">
      <c r="A29" s="265" t="s">
        <v>283</v>
      </c>
      <c r="B29" s="265" t="s">
        <v>1</v>
      </c>
      <c r="C29" s="275">
        <v>3774</v>
      </c>
      <c r="D29" s="275" t="s">
        <v>625</v>
      </c>
      <c r="E29" s="44" t="s">
        <v>2538</v>
      </c>
      <c r="F29" s="88">
        <v>338006.79</v>
      </c>
      <c r="G29" s="88">
        <v>594</v>
      </c>
      <c r="H29" s="88">
        <v>81814.570000000007</v>
      </c>
      <c r="I29" s="44">
        <v>480964.33</v>
      </c>
      <c r="J29" s="44">
        <v>276479.34999999998</v>
      </c>
      <c r="L29" s="231">
        <v>26239.95</v>
      </c>
      <c r="N29" s="231">
        <v>0</v>
      </c>
      <c r="Q29" s="44">
        <v>-1448079.96</v>
      </c>
      <c r="R29" s="44">
        <v>2650223.29</v>
      </c>
      <c r="S29" s="73">
        <v>1883612.15</v>
      </c>
      <c r="T29" s="73">
        <v>166100</v>
      </c>
      <c r="U29" s="73">
        <v>1514.36</v>
      </c>
      <c r="V29" s="73">
        <v>1417346.2</v>
      </c>
      <c r="W29" s="73">
        <v>177000</v>
      </c>
      <c r="X29" s="89">
        <v>2121565.2000000002</v>
      </c>
      <c r="AA29" s="89">
        <v>1196881.6100000001</v>
      </c>
      <c r="AB29" s="89">
        <v>277650.14</v>
      </c>
      <c r="AC29" s="89">
        <v>100000</v>
      </c>
      <c r="AD29" s="259">
        <f t="shared" si="1"/>
        <v>420415.36</v>
      </c>
      <c r="AE29" s="266">
        <f t="shared" si="2"/>
        <v>26239.95</v>
      </c>
      <c r="AF29" s="280">
        <f t="shared" si="3"/>
        <v>394175.41</v>
      </c>
      <c r="AG29" s="281">
        <f t="shared" si="4"/>
        <v>3645572.71</v>
      </c>
      <c r="AH29" s="267">
        <f t="shared" si="5"/>
        <v>3696096.9500000007</v>
      </c>
      <c r="AI29" s="261">
        <f t="shared" si="6"/>
        <v>-50524.240000000689</v>
      </c>
    </row>
    <row r="30" spans="1:35" x14ac:dyDescent="0.2">
      <c r="A30" s="265" t="s">
        <v>283</v>
      </c>
      <c r="B30" s="265" t="s">
        <v>1</v>
      </c>
      <c r="C30" s="275">
        <v>2996</v>
      </c>
      <c r="D30" s="275" t="s">
        <v>626</v>
      </c>
      <c r="E30" s="44" t="s">
        <v>2539</v>
      </c>
      <c r="F30" s="88">
        <v>108058.73</v>
      </c>
      <c r="G30" s="88">
        <v>1650</v>
      </c>
      <c r="H30" s="88">
        <v>97396.168000000005</v>
      </c>
      <c r="I30" s="44">
        <v>1817588.65</v>
      </c>
      <c r="J30" s="44">
        <v>207407.23</v>
      </c>
      <c r="L30" s="231">
        <v>19050</v>
      </c>
      <c r="N30" s="231">
        <v>0</v>
      </c>
      <c r="Q30" s="44">
        <v>959961.35</v>
      </c>
      <c r="R30" s="44">
        <v>1714501.17</v>
      </c>
      <c r="S30" s="73">
        <v>1222326.83</v>
      </c>
      <c r="T30" s="73">
        <v>118500</v>
      </c>
      <c r="U30" s="73">
        <v>1276.74</v>
      </c>
      <c r="V30" s="73">
        <v>875971.3</v>
      </c>
      <c r="W30" s="73">
        <v>134800</v>
      </c>
      <c r="X30" s="89">
        <v>1434048.98</v>
      </c>
      <c r="Y30" s="89">
        <v>800</v>
      </c>
      <c r="AA30" s="89">
        <v>1058806.392</v>
      </c>
      <c r="AB30" s="89">
        <v>320631.24</v>
      </c>
      <c r="AD30" s="259">
        <f t="shared" si="1"/>
        <v>207104.89799999999</v>
      </c>
      <c r="AE30" s="266">
        <f t="shared" si="2"/>
        <v>19050</v>
      </c>
      <c r="AF30" s="280">
        <f t="shared" si="3"/>
        <v>188054.89799999999</v>
      </c>
      <c r="AG30" s="281">
        <f t="shared" si="4"/>
        <v>2352874.87</v>
      </c>
      <c r="AH30" s="267">
        <f t="shared" si="5"/>
        <v>2814286.6119999997</v>
      </c>
      <c r="AI30" s="261">
        <f t="shared" si="6"/>
        <v>-461411.74199999962</v>
      </c>
    </row>
    <row r="31" spans="1:35" x14ac:dyDescent="0.2">
      <c r="A31" s="265" t="s">
        <v>283</v>
      </c>
      <c r="B31" s="265" t="s">
        <v>1</v>
      </c>
      <c r="C31" s="275">
        <v>6600</v>
      </c>
      <c r="D31" s="275" t="s">
        <v>627</v>
      </c>
      <c r="E31" s="44" t="s">
        <v>2540</v>
      </c>
      <c r="F31" s="88">
        <v>547285.59</v>
      </c>
      <c r="G31" s="88">
        <v>792</v>
      </c>
      <c r="H31" s="88">
        <v>23841.72</v>
      </c>
      <c r="I31" s="44">
        <v>821743.31</v>
      </c>
      <c r="J31" s="44">
        <v>568650.5</v>
      </c>
      <c r="L31" s="231">
        <v>30204.9</v>
      </c>
      <c r="N31" s="231">
        <v>0</v>
      </c>
      <c r="Q31" s="44">
        <v>-56112.73</v>
      </c>
      <c r="R31" s="44">
        <v>2482860.59</v>
      </c>
      <c r="S31" s="73">
        <v>1700586.83</v>
      </c>
      <c r="T31" s="73">
        <v>318562</v>
      </c>
      <c r="U31" s="73">
        <v>1067.8800000000001</v>
      </c>
      <c r="V31" s="73">
        <v>1642025.5</v>
      </c>
      <c r="W31" s="73">
        <v>488178.8</v>
      </c>
      <c r="X31" s="89">
        <v>2606517.5</v>
      </c>
      <c r="Y31" s="89">
        <v>4440</v>
      </c>
      <c r="AA31" s="89">
        <v>1579542.51</v>
      </c>
      <c r="AB31" s="89">
        <v>454560.64</v>
      </c>
      <c r="AD31" s="259">
        <f t="shared" si="1"/>
        <v>571919.30999999994</v>
      </c>
      <c r="AE31" s="266">
        <f t="shared" si="2"/>
        <v>30204.9</v>
      </c>
      <c r="AF31" s="280">
        <f t="shared" si="3"/>
        <v>541714.40999999992</v>
      </c>
      <c r="AG31" s="281">
        <f t="shared" si="4"/>
        <v>4150421.01</v>
      </c>
      <c r="AH31" s="267">
        <f t="shared" si="5"/>
        <v>4645060.6499999994</v>
      </c>
      <c r="AI31" s="261">
        <f t="shared" si="6"/>
        <v>-494639.63999999966</v>
      </c>
    </row>
    <row r="32" spans="1:35" x14ac:dyDescent="0.2">
      <c r="A32" s="265" t="s">
        <v>283</v>
      </c>
      <c r="B32" s="265" t="s">
        <v>1</v>
      </c>
      <c r="C32" s="275">
        <v>2814</v>
      </c>
      <c r="D32" s="275" t="s">
        <v>628</v>
      </c>
      <c r="E32" s="44" t="s">
        <v>2541</v>
      </c>
      <c r="F32" s="88">
        <v>46234.35</v>
      </c>
      <c r="G32" s="88">
        <v>726</v>
      </c>
      <c r="H32" s="88">
        <v>39774.76</v>
      </c>
      <c r="I32" s="44">
        <v>512167.11</v>
      </c>
      <c r="J32" s="44">
        <v>237408.45</v>
      </c>
      <c r="L32" s="231">
        <v>22800</v>
      </c>
      <c r="N32" s="231">
        <v>0</v>
      </c>
      <c r="Q32" s="44">
        <v>-864160.78</v>
      </c>
      <c r="R32" s="44">
        <v>2102364.12</v>
      </c>
      <c r="S32" s="73">
        <v>920547.51</v>
      </c>
      <c r="T32" s="73">
        <v>104730</v>
      </c>
      <c r="U32" s="73">
        <v>1378.15</v>
      </c>
      <c r="V32" s="73">
        <v>1197795.6000000001</v>
      </c>
      <c r="W32" s="73">
        <v>182000</v>
      </c>
      <c r="X32" s="89">
        <v>1757031.6</v>
      </c>
      <c r="AA32" s="89">
        <v>906854.92</v>
      </c>
      <c r="AB32" s="89">
        <v>167257.41</v>
      </c>
      <c r="AD32" s="259">
        <f t="shared" si="1"/>
        <v>86735.11</v>
      </c>
      <c r="AE32" s="266">
        <f t="shared" si="2"/>
        <v>22800</v>
      </c>
      <c r="AF32" s="280">
        <f t="shared" si="3"/>
        <v>63935.11</v>
      </c>
      <c r="AG32" s="281">
        <f t="shared" si="4"/>
        <v>2406451.2600000002</v>
      </c>
      <c r="AH32" s="267">
        <f t="shared" si="5"/>
        <v>2831143.93</v>
      </c>
      <c r="AI32" s="261">
        <f t="shared" si="6"/>
        <v>-424692.66999999993</v>
      </c>
    </row>
    <row r="33" spans="1:35" x14ac:dyDescent="0.2">
      <c r="A33" s="265" t="s">
        <v>283</v>
      </c>
      <c r="B33" s="265" t="s">
        <v>1</v>
      </c>
      <c r="C33" s="275">
        <v>5791</v>
      </c>
      <c r="D33" s="275" t="s">
        <v>629</v>
      </c>
      <c r="E33" s="44" t="s">
        <v>2542</v>
      </c>
      <c r="F33" s="88">
        <v>66030.84</v>
      </c>
      <c r="G33" s="88">
        <v>462</v>
      </c>
      <c r="H33" s="88">
        <v>120580.5</v>
      </c>
      <c r="I33" s="44">
        <v>585683.43000000005</v>
      </c>
      <c r="J33" s="44">
        <v>766252.76</v>
      </c>
      <c r="L33" s="231">
        <v>37318.46</v>
      </c>
      <c r="N33" s="231">
        <v>0</v>
      </c>
      <c r="Q33" s="44">
        <v>535909.46</v>
      </c>
      <c r="R33" s="44">
        <v>923152.19</v>
      </c>
      <c r="S33" s="73">
        <v>1800558.28</v>
      </c>
      <c r="T33" s="73">
        <v>290470.53999999998</v>
      </c>
      <c r="U33" s="73">
        <v>1060.4100000000001</v>
      </c>
      <c r="V33" s="73">
        <v>1789315.5</v>
      </c>
      <c r="W33" s="73">
        <v>415250</v>
      </c>
      <c r="X33" s="89">
        <v>2832669.5</v>
      </c>
      <c r="AA33" s="89">
        <v>1279045.47</v>
      </c>
      <c r="AB33" s="89">
        <v>142310.34</v>
      </c>
      <c r="AD33" s="259">
        <f t="shared" si="1"/>
        <v>187073.34</v>
      </c>
      <c r="AE33" s="266">
        <f t="shared" si="2"/>
        <v>37318.46</v>
      </c>
      <c r="AF33" s="280">
        <f t="shared" si="3"/>
        <v>149754.88</v>
      </c>
      <c r="AG33" s="281">
        <f t="shared" si="4"/>
        <v>4296654.7300000004</v>
      </c>
      <c r="AH33" s="267">
        <f t="shared" si="5"/>
        <v>4254025.3099999996</v>
      </c>
      <c r="AI33" s="261">
        <f t="shared" si="6"/>
        <v>42629.420000000857</v>
      </c>
    </row>
    <row r="34" spans="1:35" x14ac:dyDescent="0.2">
      <c r="A34" s="265" t="s">
        <v>283</v>
      </c>
      <c r="B34" s="265" t="s">
        <v>1</v>
      </c>
      <c r="C34" s="275">
        <v>5865</v>
      </c>
      <c r="D34" s="275" t="s">
        <v>630</v>
      </c>
      <c r="E34" s="44" t="s">
        <v>2543</v>
      </c>
      <c r="F34" s="88">
        <v>315051.68</v>
      </c>
      <c r="G34" s="88">
        <v>858</v>
      </c>
      <c r="H34" s="88">
        <v>88484.67</v>
      </c>
      <c r="I34" s="44">
        <v>1222295.46</v>
      </c>
      <c r="J34" s="44">
        <v>575434.35</v>
      </c>
      <c r="L34" s="231">
        <v>34231.300000000003</v>
      </c>
      <c r="N34" s="231">
        <v>0</v>
      </c>
      <c r="Q34" s="44">
        <v>-73153.3</v>
      </c>
      <c r="R34" s="44">
        <v>2548141.21</v>
      </c>
      <c r="S34" s="73">
        <v>1630158.83</v>
      </c>
      <c r="T34" s="73">
        <v>355960</v>
      </c>
      <c r="U34" s="73">
        <v>2426.0300000000002</v>
      </c>
      <c r="V34" s="73">
        <v>2197467.6</v>
      </c>
      <c r="W34" s="73">
        <v>176400</v>
      </c>
      <c r="X34" s="89">
        <v>2860558.6</v>
      </c>
      <c r="AA34" s="89">
        <v>1562581.27</v>
      </c>
      <c r="AB34" s="89">
        <v>246367.64</v>
      </c>
      <c r="AD34" s="259">
        <f t="shared" si="1"/>
        <v>404394.35</v>
      </c>
      <c r="AE34" s="266">
        <f t="shared" si="2"/>
        <v>34231.300000000003</v>
      </c>
      <c r="AF34" s="280">
        <f t="shared" si="3"/>
        <v>370163.05</v>
      </c>
      <c r="AG34" s="281">
        <f t="shared" si="4"/>
        <v>4362412.46</v>
      </c>
      <c r="AH34" s="267">
        <f t="shared" si="5"/>
        <v>4669507.51</v>
      </c>
      <c r="AI34" s="261">
        <f t="shared" si="6"/>
        <v>-307095.04999999981</v>
      </c>
    </row>
    <row r="35" spans="1:35" x14ac:dyDescent="0.2">
      <c r="A35" s="265" t="s">
        <v>283</v>
      </c>
      <c r="B35" s="265" t="s">
        <v>1</v>
      </c>
      <c r="C35" s="275">
        <v>4329</v>
      </c>
      <c r="D35" s="275" t="s">
        <v>631</v>
      </c>
      <c r="E35" s="44" t="s">
        <v>2596</v>
      </c>
      <c r="F35" s="88">
        <v>179672.31</v>
      </c>
      <c r="G35" s="88">
        <v>198</v>
      </c>
      <c r="H35" s="88">
        <v>166305.04</v>
      </c>
      <c r="I35" s="44">
        <v>379903.77</v>
      </c>
      <c r="J35" s="44">
        <v>566882.9</v>
      </c>
      <c r="L35" s="231">
        <v>42025.43</v>
      </c>
      <c r="N35" s="231">
        <v>0</v>
      </c>
      <c r="Q35" s="44">
        <v>-414317.37</v>
      </c>
      <c r="R35" s="44">
        <v>1650244.41</v>
      </c>
      <c r="S35" s="73">
        <v>1301469.82</v>
      </c>
      <c r="T35" s="73">
        <v>207055</v>
      </c>
      <c r="U35" s="73">
        <v>1383.42</v>
      </c>
      <c r="V35" s="73">
        <v>1132716</v>
      </c>
      <c r="W35" s="73">
        <v>417200</v>
      </c>
      <c r="X35" s="89">
        <v>1691541</v>
      </c>
      <c r="Y35" s="89">
        <v>5192</v>
      </c>
      <c r="AA35" s="89">
        <v>1244972.08</v>
      </c>
      <c r="AB35" s="89">
        <v>103109.61</v>
      </c>
      <c r="AD35" s="259">
        <f t="shared" si="1"/>
        <v>346175.35</v>
      </c>
      <c r="AE35" s="266">
        <f t="shared" si="2"/>
        <v>42025.43</v>
      </c>
      <c r="AF35" s="280">
        <f t="shared" si="3"/>
        <v>304149.92</v>
      </c>
      <c r="AG35" s="281">
        <f t="shared" si="4"/>
        <v>3059824.24</v>
      </c>
      <c r="AH35" s="267">
        <f t="shared" si="5"/>
        <v>3044814.69</v>
      </c>
      <c r="AI35" s="261">
        <f t="shared" si="6"/>
        <v>15009.550000000279</v>
      </c>
    </row>
    <row r="36" spans="1:35" x14ac:dyDescent="0.2">
      <c r="A36" s="265" t="s">
        <v>286</v>
      </c>
      <c r="B36" s="265" t="s">
        <v>2</v>
      </c>
      <c r="C36" s="275">
        <v>1955</v>
      </c>
      <c r="D36" s="275" t="s">
        <v>632</v>
      </c>
      <c r="E36" s="44" t="s">
        <v>2544</v>
      </c>
      <c r="F36" s="88">
        <v>322007.94</v>
      </c>
      <c r="G36" s="88">
        <v>0</v>
      </c>
      <c r="H36" s="88">
        <v>22745.81</v>
      </c>
      <c r="I36" s="44">
        <v>63957.14</v>
      </c>
      <c r="J36" s="44">
        <v>364991.88</v>
      </c>
      <c r="L36" s="231">
        <v>24850</v>
      </c>
      <c r="N36" s="231">
        <v>0</v>
      </c>
      <c r="Q36" s="44">
        <v>-1213146.33</v>
      </c>
      <c r="R36" s="44">
        <v>1948644.79</v>
      </c>
      <c r="S36" s="73">
        <v>770892.34</v>
      </c>
      <c r="T36" s="73">
        <v>52000</v>
      </c>
      <c r="U36" s="73">
        <v>1056.54</v>
      </c>
      <c r="V36" s="73">
        <v>1292030</v>
      </c>
      <c r="W36" s="73">
        <v>280</v>
      </c>
      <c r="X36" s="89">
        <v>1512107</v>
      </c>
      <c r="Y36" s="89">
        <v>20832</v>
      </c>
      <c r="AA36" s="89">
        <v>502004.77</v>
      </c>
      <c r="AB36" s="89">
        <v>67960.800000000003</v>
      </c>
      <c r="AD36" s="259">
        <f t="shared" si="1"/>
        <v>344753.75</v>
      </c>
      <c r="AE36" s="266">
        <f t="shared" si="2"/>
        <v>24850</v>
      </c>
      <c r="AF36" s="280">
        <f t="shared" si="3"/>
        <v>319903.75</v>
      </c>
      <c r="AG36" s="281">
        <f t="shared" si="4"/>
        <v>2116258.88</v>
      </c>
      <c r="AH36" s="267">
        <f t="shared" si="5"/>
        <v>2102904.5699999998</v>
      </c>
      <c r="AI36" s="261">
        <f t="shared" si="6"/>
        <v>13354.310000000056</v>
      </c>
    </row>
    <row r="37" spans="1:35" x14ac:dyDescent="0.2">
      <c r="A37" s="265" t="s">
        <v>286</v>
      </c>
      <c r="B37" s="265" t="s">
        <v>2</v>
      </c>
      <c r="C37" s="275">
        <v>4228</v>
      </c>
      <c r="D37" s="275" t="s">
        <v>633</v>
      </c>
      <c r="E37" s="44" t="s">
        <v>2545</v>
      </c>
      <c r="F37" s="88">
        <v>638299.03</v>
      </c>
      <c r="G37" s="88">
        <v>0</v>
      </c>
      <c r="H37" s="88">
        <v>83665.08</v>
      </c>
      <c r="I37" s="44">
        <v>-437044.73</v>
      </c>
      <c r="J37" s="44">
        <v>909585.87</v>
      </c>
      <c r="L37" s="231">
        <v>17300</v>
      </c>
      <c r="N37" s="231">
        <v>0</v>
      </c>
      <c r="Q37" s="44">
        <v>-1253951.57</v>
      </c>
      <c r="R37" s="44">
        <v>2125603</v>
      </c>
      <c r="S37" s="73">
        <v>1733533.54</v>
      </c>
      <c r="T37" s="73">
        <v>121000</v>
      </c>
      <c r="U37" s="73">
        <v>2575.09</v>
      </c>
      <c r="V37" s="73">
        <v>2024110</v>
      </c>
      <c r="W37" s="73">
        <v>228440</v>
      </c>
      <c r="X37" s="89">
        <v>2840213</v>
      </c>
      <c r="Y37" s="89">
        <v>10980</v>
      </c>
      <c r="Z37" s="89">
        <v>3972</v>
      </c>
      <c r="AA37" s="89">
        <v>910010.61</v>
      </c>
      <c r="AB37" s="89">
        <v>38929.199999999997</v>
      </c>
      <c r="AD37" s="259">
        <f t="shared" si="1"/>
        <v>721964.11</v>
      </c>
      <c r="AE37" s="266">
        <f t="shared" si="2"/>
        <v>17300</v>
      </c>
      <c r="AF37" s="280">
        <f t="shared" si="3"/>
        <v>704664.11</v>
      </c>
      <c r="AG37" s="281">
        <f t="shared" si="4"/>
        <v>4109658.63</v>
      </c>
      <c r="AH37" s="267">
        <f t="shared" si="5"/>
        <v>3804104.81</v>
      </c>
      <c r="AI37" s="261">
        <f t="shared" si="6"/>
        <v>305553.81999999983</v>
      </c>
    </row>
    <row r="38" spans="1:35" x14ac:dyDescent="0.2">
      <c r="A38" s="265" t="s">
        <v>286</v>
      </c>
      <c r="B38" s="265" t="s">
        <v>2</v>
      </c>
      <c r="C38" s="275">
        <v>1245</v>
      </c>
      <c r="D38" s="275" t="s">
        <v>634</v>
      </c>
      <c r="E38" s="44" t="s">
        <v>2546</v>
      </c>
      <c r="F38" s="88">
        <v>354111.9</v>
      </c>
      <c r="G38" s="88">
        <v>0</v>
      </c>
      <c r="H38" s="88">
        <v>47602.58</v>
      </c>
      <c r="I38" s="44">
        <v>104722.08</v>
      </c>
      <c r="J38" s="44">
        <v>318324.49</v>
      </c>
      <c r="L38" s="231">
        <v>2000</v>
      </c>
      <c r="N38" s="231">
        <v>0</v>
      </c>
      <c r="Q38" s="44">
        <v>-1111470.77</v>
      </c>
      <c r="R38" s="44">
        <v>1917883.16</v>
      </c>
      <c r="S38" s="73">
        <v>878800.38</v>
      </c>
      <c r="T38" s="73">
        <v>67000</v>
      </c>
      <c r="U38" s="73">
        <v>1031.55</v>
      </c>
      <c r="V38" s="73">
        <v>1155090</v>
      </c>
      <c r="W38" s="73">
        <v>124791</v>
      </c>
      <c r="X38" s="89">
        <v>1700775</v>
      </c>
      <c r="Y38" s="89">
        <v>17752</v>
      </c>
      <c r="AA38" s="89">
        <v>372955.15</v>
      </c>
      <c r="AB38" s="89">
        <v>118882.12</v>
      </c>
      <c r="AD38" s="259">
        <f t="shared" si="1"/>
        <v>401714.48000000004</v>
      </c>
      <c r="AE38" s="266">
        <f t="shared" si="2"/>
        <v>2000</v>
      </c>
      <c r="AF38" s="280">
        <f t="shared" si="3"/>
        <v>399714.48000000004</v>
      </c>
      <c r="AG38" s="281">
        <f t="shared" si="4"/>
        <v>2226712.9300000002</v>
      </c>
      <c r="AH38" s="267">
        <f t="shared" si="5"/>
        <v>2210364.27</v>
      </c>
      <c r="AI38" s="261">
        <f t="shared" si="6"/>
        <v>16348.660000000149</v>
      </c>
    </row>
    <row r="39" spans="1:35" x14ac:dyDescent="0.2">
      <c r="A39" s="265" t="s">
        <v>286</v>
      </c>
      <c r="B39" s="265" t="s">
        <v>2</v>
      </c>
      <c r="C39" s="275">
        <v>5421</v>
      </c>
      <c r="D39" s="275" t="s">
        <v>635</v>
      </c>
      <c r="E39" s="44" t="s">
        <v>2547</v>
      </c>
      <c r="F39" s="88">
        <v>950552.51</v>
      </c>
      <c r="G39" s="88">
        <v>0</v>
      </c>
      <c r="H39" s="88">
        <v>120010.87</v>
      </c>
      <c r="I39" s="44">
        <v>232736.2</v>
      </c>
      <c r="J39" s="44">
        <v>1095370.92</v>
      </c>
      <c r="N39" s="231">
        <v>0</v>
      </c>
      <c r="Q39" s="44">
        <v>-175946.09</v>
      </c>
      <c r="R39" s="44">
        <v>2205072.4900000002</v>
      </c>
      <c r="S39" s="73">
        <v>2001946.3</v>
      </c>
      <c r="T39" s="73">
        <v>168900</v>
      </c>
      <c r="U39" s="73">
        <v>4559.13</v>
      </c>
      <c r="V39" s="73">
        <v>1440670</v>
      </c>
      <c r="W39" s="73">
        <v>237585.71</v>
      </c>
      <c r="X39" s="89">
        <v>2242955</v>
      </c>
      <c r="Y39" s="89">
        <v>1160</v>
      </c>
      <c r="AA39" s="89">
        <v>1029399.88</v>
      </c>
      <c r="AB39" s="89">
        <v>210002.16</v>
      </c>
      <c r="AC39" s="89">
        <v>600</v>
      </c>
      <c r="AD39" s="259">
        <f t="shared" si="1"/>
        <v>1070563.3799999999</v>
      </c>
      <c r="AE39" s="266">
        <f t="shared" si="2"/>
        <v>0</v>
      </c>
      <c r="AF39" s="280">
        <f t="shared" si="3"/>
        <v>1070563.3799999999</v>
      </c>
      <c r="AG39" s="281">
        <f t="shared" si="4"/>
        <v>3853661.1399999997</v>
      </c>
      <c r="AH39" s="267">
        <f t="shared" si="5"/>
        <v>3484117.04</v>
      </c>
      <c r="AI39" s="261">
        <f t="shared" si="6"/>
        <v>369544.09999999963</v>
      </c>
    </row>
    <row r="40" spans="1:35" x14ac:dyDescent="0.2">
      <c r="A40" s="265" t="s">
        <v>286</v>
      </c>
      <c r="B40" s="265" t="s">
        <v>2</v>
      </c>
      <c r="C40" s="275">
        <v>3481</v>
      </c>
      <c r="D40" s="275" t="s">
        <v>636</v>
      </c>
      <c r="E40" s="44" t="s">
        <v>2548</v>
      </c>
      <c r="F40" s="88">
        <v>890468.62</v>
      </c>
      <c r="G40" s="88">
        <v>0</v>
      </c>
      <c r="H40" s="88">
        <v>149026.68</v>
      </c>
      <c r="I40" s="44">
        <v>2175928.7599999998</v>
      </c>
      <c r="J40" s="44">
        <v>706912.22</v>
      </c>
      <c r="L40" s="231">
        <v>19800</v>
      </c>
      <c r="N40" s="231">
        <v>0</v>
      </c>
      <c r="Q40" s="44">
        <v>1611769.95</v>
      </c>
      <c r="R40" s="44">
        <v>1879861.02</v>
      </c>
      <c r="S40" s="73">
        <v>2149694.58</v>
      </c>
      <c r="T40" s="73">
        <v>305000</v>
      </c>
      <c r="U40" s="73">
        <v>2258.4</v>
      </c>
      <c r="V40" s="73">
        <v>1253620</v>
      </c>
      <c r="W40" s="73">
        <v>203269</v>
      </c>
      <c r="X40" s="89">
        <v>2404961</v>
      </c>
      <c r="Y40" s="89">
        <v>9072</v>
      </c>
      <c r="Z40" s="89">
        <v>24620</v>
      </c>
      <c r="AA40" s="89">
        <v>929860.63</v>
      </c>
      <c r="AB40" s="89">
        <v>134423.04000000001</v>
      </c>
      <c r="AD40" s="259">
        <f t="shared" si="1"/>
        <v>1039495.3</v>
      </c>
      <c r="AE40" s="266">
        <f t="shared" si="2"/>
        <v>19800</v>
      </c>
      <c r="AF40" s="280">
        <f t="shared" si="3"/>
        <v>1019695.3</v>
      </c>
      <c r="AG40" s="281">
        <f t="shared" si="4"/>
        <v>3913841.98</v>
      </c>
      <c r="AH40" s="267">
        <f t="shared" si="5"/>
        <v>3502936.67</v>
      </c>
      <c r="AI40" s="261">
        <f t="shared" si="6"/>
        <v>410905.31000000006</v>
      </c>
    </row>
    <row r="41" spans="1:35" x14ac:dyDescent="0.2">
      <c r="A41" s="265" t="s">
        <v>286</v>
      </c>
      <c r="B41" s="265" t="s">
        <v>2</v>
      </c>
      <c r="C41" s="275">
        <v>3499</v>
      </c>
      <c r="D41" s="275" t="s">
        <v>637</v>
      </c>
      <c r="E41" s="44" t="s">
        <v>2549</v>
      </c>
      <c r="F41" s="88">
        <v>889556.12</v>
      </c>
      <c r="G41" s="88">
        <v>0</v>
      </c>
      <c r="H41" s="88">
        <v>98918.61</v>
      </c>
      <c r="I41" s="44">
        <v>631713.81000000006</v>
      </c>
      <c r="J41" s="44">
        <v>553985.17000000004</v>
      </c>
      <c r="L41" s="231">
        <v>26800</v>
      </c>
      <c r="N41" s="231">
        <v>0</v>
      </c>
      <c r="Q41" s="44">
        <v>-1711979.96</v>
      </c>
      <c r="R41" s="44">
        <v>3832429.73</v>
      </c>
      <c r="S41" s="73">
        <v>1730937.03</v>
      </c>
      <c r="T41" s="73">
        <v>275800</v>
      </c>
      <c r="U41" s="73">
        <v>3144.04</v>
      </c>
      <c r="V41" s="73">
        <v>2319420</v>
      </c>
      <c r="W41" s="73">
        <v>229811.5</v>
      </c>
      <c r="X41" s="89">
        <v>3407128</v>
      </c>
      <c r="Y41" s="89">
        <v>26240</v>
      </c>
      <c r="Z41" s="89">
        <v>3200</v>
      </c>
      <c r="AA41" s="89">
        <v>925839.25</v>
      </c>
      <c r="AB41" s="89">
        <v>165110.38</v>
      </c>
      <c r="AC41" s="89">
        <v>4671</v>
      </c>
      <c r="AD41" s="259">
        <f t="shared" si="1"/>
        <v>988474.73</v>
      </c>
      <c r="AE41" s="266">
        <f t="shared" si="2"/>
        <v>26800</v>
      </c>
      <c r="AF41" s="280">
        <f t="shared" si="3"/>
        <v>961674.73</v>
      </c>
      <c r="AG41" s="281">
        <f t="shared" si="4"/>
        <v>4559112.57</v>
      </c>
      <c r="AH41" s="267">
        <f t="shared" si="5"/>
        <v>4532188.63</v>
      </c>
      <c r="AI41" s="261">
        <f t="shared" si="6"/>
        <v>26923.94000000041</v>
      </c>
    </row>
    <row r="42" spans="1:35" x14ac:dyDescent="0.2">
      <c r="A42" s="265" t="s">
        <v>286</v>
      </c>
      <c r="B42" s="265" t="s">
        <v>2</v>
      </c>
      <c r="C42" s="275">
        <v>1888</v>
      </c>
      <c r="D42" s="275" t="s">
        <v>638</v>
      </c>
      <c r="E42" s="44" t="s">
        <v>2550</v>
      </c>
      <c r="F42" s="88">
        <v>426166.59</v>
      </c>
      <c r="G42" s="88">
        <v>0</v>
      </c>
      <c r="H42" s="88">
        <v>59652.18</v>
      </c>
      <c r="I42" s="44">
        <v>157504.85</v>
      </c>
      <c r="J42" s="44">
        <v>1604556.3</v>
      </c>
      <c r="L42" s="231">
        <v>0</v>
      </c>
      <c r="N42" s="231">
        <v>38</v>
      </c>
      <c r="Q42" s="44">
        <v>298327.61</v>
      </c>
      <c r="R42" s="44">
        <v>1975418.72</v>
      </c>
      <c r="S42" s="73">
        <v>1361541.42</v>
      </c>
      <c r="T42" s="73">
        <v>69800</v>
      </c>
      <c r="U42" s="73">
        <v>1120.75</v>
      </c>
      <c r="V42" s="73">
        <v>1358640</v>
      </c>
      <c r="W42" s="73">
        <v>173267</v>
      </c>
      <c r="X42" s="89">
        <v>2111174</v>
      </c>
      <c r="Y42" s="89">
        <v>16992</v>
      </c>
      <c r="AA42" s="89">
        <v>641804.81999999995</v>
      </c>
      <c r="AB42" s="89">
        <v>216702.76</v>
      </c>
      <c r="AC42" s="89">
        <v>3600</v>
      </c>
      <c r="AD42" s="259">
        <f t="shared" si="1"/>
        <v>485818.77</v>
      </c>
      <c r="AE42" s="266">
        <f t="shared" si="2"/>
        <v>38</v>
      </c>
      <c r="AF42" s="280">
        <f t="shared" si="3"/>
        <v>485780.77</v>
      </c>
      <c r="AG42" s="281">
        <f t="shared" si="4"/>
        <v>2964369.17</v>
      </c>
      <c r="AH42" s="267">
        <f t="shared" si="5"/>
        <v>2990273.58</v>
      </c>
      <c r="AI42" s="261">
        <f t="shared" si="6"/>
        <v>-25904.410000000149</v>
      </c>
    </row>
    <row r="43" spans="1:35" x14ac:dyDescent="0.2">
      <c r="A43" s="265" t="s">
        <v>286</v>
      </c>
      <c r="B43" s="265" t="s">
        <v>2</v>
      </c>
      <c r="C43" s="275">
        <v>1651</v>
      </c>
      <c r="D43" s="275" t="s">
        <v>639</v>
      </c>
      <c r="E43" s="44" t="s">
        <v>2551</v>
      </c>
      <c r="F43" s="88">
        <v>418167.46</v>
      </c>
      <c r="G43" s="88">
        <v>0</v>
      </c>
      <c r="H43" s="88">
        <v>62274.55</v>
      </c>
      <c r="I43" s="44">
        <v>125942.08</v>
      </c>
      <c r="J43" s="44">
        <v>129128.16</v>
      </c>
      <c r="L43" s="231">
        <v>16800</v>
      </c>
      <c r="N43" s="231">
        <v>0</v>
      </c>
      <c r="Q43" s="44">
        <v>-912474.48</v>
      </c>
      <c r="R43" s="44">
        <v>1580455.21</v>
      </c>
      <c r="S43" s="73">
        <v>896376.67</v>
      </c>
      <c r="T43" s="73">
        <v>55140</v>
      </c>
      <c r="U43" s="73">
        <v>1247.44</v>
      </c>
      <c r="V43" s="73">
        <v>1047960</v>
      </c>
      <c r="W43" s="73">
        <v>76916</v>
      </c>
      <c r="X43" s="89">
        <v>1435210</v>
      </c>
      <c r="Z43" s="89">
        <v>10268</v>
      </c>
      <c r="AA43" s="89">
        <v>502002.49</v>
      </c>
      <c r="AB43" s="89">
        <v>79428.100000000006</v>
      </c>
      <c r="AD43" s="259">
        <f t="shared" si="1"/>
        <v>480442.01</v>
      </c>
      <c r="AE43" s="266">
        <f t="shared" si="2"/>
        <v>16800</v>
      </c>
      <c r="AF43" s="280">
        <f t="shared" si="3"/>
        <v>463642.01</v>
      </c>
      <c r="AG43" s="281">
        <f t="shared" si="4"/>
        <v>2077640.1099999999</v>
      </c>
      <c r="AH43" s="267">
        <f t="shared" si="5"/>
        <v>2026908.59</v>
      </c>
      <c r="AI43" s="261">
        <f t="shared" si="6"/>
        <v>50731.519999999786</v>
      </c>
    </row>
    <row r="44" spans="1:35" x14ac:dyDescent="0.2">
      <c r="A44" s="265" t="s">
        <v>286</v>
      </c>
      <c r="B44" s="265" t="s">
        <v>2</v>
      </c>
      <c r="C44" s="275">
        <v>3959</v>
      </c>
      <c r="D44" s="275" t="s">
        <v>640</v>
      </c>
      <c r="E44" s="44" t="s">
        <v>2552</v>
      </c>
      <c r="F44" s="88">
        <v>899575.65</v>
      </c>
      <c r="G44" s="88">
        <v>0</v>
      </c>
      <c r="H44" s="88">
        <v>62090.64</v>
      </c>
      <c r="I44" s="44">
        <v>422787.48</v>
      </c>
      <c r="J44" s="44">
        <v>543411.43000000005</v>
      </c>
      <c r="L44" s="231">
        <v>26114.52</v>
      </c>
      <c r="N44" s="231">
        <v>0</v>
      </c>
      <c r="Q44" s="44">
        <v>-1003216.88</v>
      </c>
      <c r="R44" s="44">
        <v>2583577.5299999998</v>
      </c>
      <c r="S44" s="73">
        <v>1493609.41</v>
      </c>
      <c r="T44" s="73">
        <v>839000</v>
      </c>
      <c r="U44" s="73">
        <v>2701.11</v>
      </c>
      <c r="V44" s="73">
        <v>1516240</v>
      </c>
      <c r="W44" s="73">
        <v>179360</v>
      </c>
      <c r="X44" s="89">
        <v>2216332</v>
      </c>
      <c r="Y44" s="89">
        <v>33682</v>
      </c>
      <c r="AA44" s="89">
        <v>1258981.49</v>
      </c>
      <c r="AB44" s="89">
        <v>200525</v>
      </c>
      <c r="AD44" s="259">
        <f t="shared" si="1"/>
        <v>961666.29</v>
      </c>
      <c r="AE44" s="266">
        <f t="shared" si="2"/>
        <v>26114.52</v>
      </c>
      <c r="AF44" s="280">
        <f t="shared" si="3"/>
        <v>935551.77</v>
      </c>
      <c r="AG44" s="281">
        <f t="shared" si="4"/>
        <v>4030910.52</v>
      </c>
      <c r="AH44" s="267">
        <f t="shared" si="5"/>
        <v>3709520.49</v>
      </c>
      <c r="AI44" s="261">
        <f t="shared" si="6"/>
        <v>321390.0299999998</v>
      </c>
    </row>
    <row r="45" spans="1:35" x14ac:dyDescent="0.2">
      <c r="A45" s="265" t="s">
        <v>286</v>
      </c>
      <c r="B45" s="265" t="s">
        <v>2</v>
      </c>
      <c r="C45" s="275">
        <v>2503</v>
      </c>
      <c r="D45" s="275" t="s">
        <v>641</v>
      </c>
      <c r="E45" s="44" t="s">
        <v>2553</v>
      </c>
      <c r="F45" s="88">
        <v>634946.11</v>
      </c>
      <c r="G45" s="88">
        <v>42336.75</v>
      </c>
      <c r="H45" s="88">
        <v>31571.13</v>
      </c>
      <c r="I45" s="44">
        <v>238368.59</v>
      </c>
      <c r="J45" s="44">
        <v>633030.06000000006</v>
      </c>
      <c r="Q45" s="44">
        <v>-509530.11</v>
      </c>
      <c r="R45" s="44">
        <v>1850667.12</v>
      </c>
      <c r="S45" s="73">
        <v>915374.32</v>
      </c>
      <c r="U45" s="73">
        <v>177.93</v>
      </c>
      <c r="V45" s="73">
        <v>640480</v>
      </c>
      <c r="W45" s="73">
        <v>57850</v>
      </c>
      <c r="X45" s="89">
        <v>885131</v>
      </c>
      <c r="AA45" s="89">
        <v>428460.34</v>
      </c>
      <c r="AB45" s="89">
        <v>61175.28</v>
      </c>
      <c r="AD45" s="259">
        <f t="shared" si="1"/>
        <v>708853.99</v>
      </c>
      <c r="AE45" s="266">
        <f t="shared" si="2"/>
        <v>0</v>
      </c>
      <c r="AF45" s="280">
        <f t="shared" si="3"/>
        <v>708853.99</v>
      </c>
      <c r="AG45" s="281">
        <f t="shared" si="4"/>
        <v>1613882.25</v>
      </c>
      <c r="AH45" s="267">
        <f t="shared" si="5"/>
        <v>1374766.62</v>
      </c>
      <c r="AI45" s="261">
        <f t="shared" si="6"/>
        <v>239115.62999999989</v>
      </c>
    </row>
    <row r="46" spans="1:35" x14ac:dyDescent="0.2">
      <c r="A46" s="265" t="s">
        <v>286</v>
      </c>
      <c r="B46" s="265" t="s">
        <v>2</v>
      </c>
      <c r="C46" s="275">
        <v>3619</v>
      </c>
      <c r="D46" s="275" t="s">
        <v>642</v>
      </c>
      <c r="E46" s="44" t="s">
        <v>2554</v>
      </c>
      <c r="F46" s="88">
        <v>191725.65</v>
      </c>
      <c r="G46" s="88">
        <v>20000</v>
      </c>
      <c r="H46" s="88">
        <v>69151.149999999994</v>
      </c>
      <c r="I46" s="44">
        <v>276082.44</v>
      </c>
      <c r="J46" s="44">
        <v>422205.54</v>
      </c>
      <c r="N46" s="231">
        <v>0</v>
      </c>
      <c r="Q46" s="44">
        <v>-2065072.41</v>
      </c>
      <c r="R46" s="44">
        <v>3139393.79</v>
      </c>
      <c r="S46" s="73">
        <v>1816145.1</v>
      </c>
      <c r="T46" s="73">
        <v>95000</v>
      </c>
      <c r="U46" s="73">
        <v>848.06</v>
      </c>
      <c r="V46" s="73">
        <v>1496530</v>
      </c>
      <c r="W46" s="73">
        <v>209600</v>
      </c>
      <c r="X46" s="89">
        <v>2626759</v>
      </c>
      <c r="Y46" s="89">
        <v>14500</v>
      </c>
      <c r="Z46" s="89">
        <v>4932</v>
      </c>
      <c r="AA46" s="89">
        <v>895647.69</v>
      </c>
      <c r="AB46" s="89">
        <v>171441.07</v>
      </c>
      <c r="AD46" s="259">
        <f t="shared" si="1"/>
        <v>280876.79999999999</v>
      </c>
      <c r="AE46" s="266">
        <f t="shared" si="2"/>
        <v>0</v>
      </c>
      <c r="AF46" s="280">
        <f t="shared" si="3"/>
        <v>280876.79999999999</v>
      </c>
      <c r="AG46" s="281">
        <f t="shared" si="4"/>
        <v>3618123.16</v>
      </c>
      <c r="AH46" s="267">
        <f t="shared" si="5"/>
        <v>3713279.76</v>
      </c>
      <c r="AI46" s="261">
        <f t="shared" si="6"/>
        <v>-95156.599999999627</v>
      </c>
    </row>
    <row r="47" spans="1:35" x14ac:dyDescent="0.2">
      <c r="A47" s="265" t="s">
        <v>286</v>
      </c>
      <c r="B47" s="265" t="s">
        <v>2</v>
      </c>
      <c r="C47" s="275">
        <v>2593</v>
      </c>
      <c r="D47" s="275" t="s">
        <v>643</v>
      </c>
      <c r="E47" s="44" t="s">
        <v>2555</v>
      </c>
      <c r="F47" s="88">
        <v>229860.05</v>
      </c>
      <c r="G47" s="88">
        <v>0</v>
      </c>
      <c r="H47" s="88">
        <v>68657.899999999994</v>
      </c>
      <c r="I47" s="44">
        <v>169281.6</v>
      </c>
      <c r="J47" s="44">
        <v>802620.21</v>
      </c>
      <c r="N47" s="231">
        <v>0</v>
      </c>
      <c r="Q47" s="44">
        <v>-1233203.54</v>
      </c>
      <c r="R47" s="44">
        <v>2592803.14</v>
      </c>
      <c r="S47" s="73">
        <v>935696.14</v>
      </c>
      <c r="T47" s="73">
        <v>50000</v>
      </c>
      <c r="U47" s="73">
        <v>666.77</v>
      </c>
      <c r="V47" s="73">
        <v>1762350</v>
      </c>
      <c r="W47" s="73">
        <v>2150</v>
      </c>
      <c r="X47" s="89">
        <v>2015896</v>
      </c>
      <c r="AA47" s="89">
        <v>602724.51</v>
      </c>
      <c r="AB47" s="89">
        <v>191338.44</v>
      </c>
      <c r="AC47" s="89">
        <v>30083.8</v>
      </c>
      <c r="AD47" s="259">
        <f t="shared" si="1"/>
        <v>298517.94999999995</v>
      </c>
      <c r="AE47" s="266">
        <f t="shared" si="2"/>
        <v>0</v>
      </c>
      <c r="AF47" s="280">
        <f t="shared" si="3"/>
        <v>298517.94999999995</v>
      </c>
      <c r="AG47" s="281">
        <f t="shared" si="4"/>
        <v>2750862.91</v>
      </c>
      <c r="AH47" s="267">
        <f t="shared" si="5"/>
        <v>2840042.7499999995</v>
      </c>
      <c r="AI47" s="261">
        <f t="shared" si="6"/>
        <v>-89179.839999999385</v>
      </c>
    </row>
    <row r="48" spans="1:35" x14ac:dyDescent="0.2">
      <c r="A48" s="265" t="s">
        <v>286</v>
      </c>
      <c r="B48" s="265" t="s">
        <v>2</v>
      </c>
      <c r="C48" s="275">
        <v>1622</v>
      </c>
      <c r="D48" s="275" t="s">
        <v>644</v>
      </c>
      <c r="E48" s="44" t="s">
        <v>2556</v>
      </c>
      <c r="F48" s="88">
        <v>472106.18</v>
      </c>
      <c r="G48" s="88">
        <v>18199.2</v>
      </c>
      <c r="H48" s="88">
        <v>46166.74</v>
      </c>
      <c r="I48" s="44">
        <v>108549.69</v>
      </c>
      <c r="J48" s="44">
        <v>329957.99</v>
      </c>
      <c r="L48" s="231">
        <v>19266.87</v>
      </c>
      <c r="Q48" s="44">
        <v>-1235855.6299999999</v>
      </c>
      <c r="R48" s="44">
        <v>2213150.63</v>
      </c>
      <c r="S48" s="73">
        <v>527506.41</v>
      </c>
      <c r="T48" s="73">
        <v>45000</v>
      </c>
      <c r="U48" s="73">
        <v>862.83</v>
      </c>
      <c r="V48" s="73">
        <v>1237940</v>
      </c>
      <c r="W48" s="73">
        <v>25510.01</v>
      </c>
      <c r="X48" s="89">
        <v>1344550</v>
      </c>
      <c r="Y48" s="89">
        <v>3520</v>
      </c>
      <c r="AA48" s="89">
        <v>445426.08</v>
      </c>
      <c r="AB48" s="89">
        <v>64905.24</v>
      </c>
      <c r="AD48" s="259">
        <f t="shared" si="1"/>
        <v>536472.12</v>
      </c>
      <c r="AE48" s="266">
        <f t="shared" si="2"/>
        <v>19266.87</v>
      </c>
      <c r="AF48" s="280">
        <f t="shared" si="3"/>
        <v>517205.25</v>
      </c>
      <c r="AG48" s="281">
        <f t="shared" si="4"/>
        <v>1836819.25</v>
      </c>
      <c r="AH48" s="267">
        <f t="shared" si="5"/>
        <v>1858401.32</v>
      </c>
      <c r="AI48" s="261">
        <f t="shared" si="6"/>
        <v>-21582.070000000065</v>
      </c>
    </row>
    <row r="49" spans="1:35" x14ac:dyDescent="0.2">
      <c r="A49" s="265" t="s">
        <v>286</v>
      </c>
      <c r="B49" s="265" t="s">
        <v>2</v>
      </c>
      <c r="C49" s="275">
        <v>2164</v>
      </c>
      <c r="D49" s="275" t="s">
        <v>645</v>
      </c>
      <c r="E49" s="44" t="s">
        <v>2557</v>
      </c>
      <c r="F49" s="88">
        <v>318847.24</v>
      </c>
      <c r="G49" s="88">
        <v>0</v>
      </c>
      <c r="H49" s="88">
        <v>63343.49</v>
      </c>
      <c r="I49" s="44">
        <v>1416962.67</v>
      </c>
      <c r="J49" s="44">
        <v>534556.84</v>
      </c>
      <c r="L49" s="231">
        <v>3400</v>
      </c>
      <c r="N49" s="231">
        <v>0</v>
      </c>
      <c r="Q49" s="44">
        <v>209274.9</v>
      </c>
      <c r="R49" s="44">
        <v>2118686.35</v>
      </c>
      <c r="S49" s="73">
        <v>883240.82</v>
      </c>
      <c r="U49" s="73">
        <v>792.16</v>
      </c>
      <c r="V49" s="73">
        <v>1205730</v>
      </c>
      <c r="W49" s="73">
        <v>108200</v>
      </c>
      <c r="X49" s="89">
        <v>1577249</v>
      </c>
      <c r="Y49" s="89">
        <v>10268</v>
      </c>
      <c r="AA49" s="89">
        <v>438040.67</v>
      </c>
      <c r="AB49" s="89">
        <v>170056.32000000001</v>
      </c>
      <c r="AD49" s="259">
        <f t="shared" si="1"/>
        <v>382190.73</v>
      </c>
      <c r="AE49" s="266">
        <f t="shared" si="2"/>
        <v>3400</v>
      </c>
      <c r="AF49" s="280">
        <f t="shared" si="3"/>
        <v>378790.73</v>
      </c>
      <c r="AG49" s="281">
        <f t="shared" si="4"/>
        <v>2197962.98</v>
      </c>
      <c r="AH49" s="267">
        <f t="shared" si="5"/>
        <v>2195613.9899999998</v>
      </c>
      <c r="AI49" s="261">
        <f t="shared" si="6"/>
        <v>2348.9900000002235</v>
      </c>
    </row>
    <row r="50" spans="1:35" x14ac:dyDescent="0.2">
      <c r="A50" s="265" t="s">
        <v>289</v>
      </c>
      <c r="B50" s="265" t="s">
        <v>3</v>
      </c>
      <c r="C50" s="275">
        <v>5944</v>
      </c>
      <c r="D50" s="275" t="s">
        <v>646</v>
      </c>
      <c r="E50" s="44" t="s">
        <v>2558</v>
      </c>
      <c r="F50" s="88">
        <v>785017.08</v>
      </c>
      <c r="G50" s="88">
        <v>528</v>
      </c>
      <c r="H50" s="88">
        <v>28875.39</v>
      </c>
      <c r="I50" s="44">
        <v>868449.89</v>
      </c>
      <c r="J50" s="44">
        <v>330808.96000000002</v>
      </c>
      <c r="L50" s="231">
        <v>0</v>
      </c>
      <c r="N50" s="231">
        <v>0</v>
      </c>
      <c r="Q50" s="44">
        <v>-1394410.94</v>
      </c>
      <c r="R50" s="44">
        <v>3206691.97</v>
      </c>
      <c r="S50" s="73">
        <v>1907116.73</v>
      </c>
      <c r="T50" s="73">
        <v>593350</v>
      </c>
      <c r="U50" s="73">
        <v>2678.25</v>
      </c>
      <c r="V50" s="73">
        <v>2304692</v>
      </c>
      <c r="W50" s="73">
        <v>469747</v>
      </c>
      <c r="X50" s="89">
        <v>3324166</v>
      </c>
      <c r="Y50" s="89">
        <v>25666</v>
      </c>
      <c r="AA50" s="89">
        <v>1522232.56</v>
      </c>
      <c r="AB50" s="89">
        <v>203930.13</v>
      </c>
      <c r="AC50" s="89">
        <v>191</v>
      </c>
      <c r="AD50" s="259">
        <f t="shared" si="1"/>
        <v>814420.47</v>
      </c>
      <c r="AE50" s="266">
        <f t="shared" si="2"/>
        <v>0</v>
      </c>
      <c r="AF50" s="280">
        <f t="shared" si="3"/>
        <v>814420.47</v>
      </c>
      <c r="AG50" s="281">
        <f t="shared" si="4"/>
        <v>5277583.9800000004</v>
      </c>
      <c r="AH50" s="267">
        <f t="shared" si="5"/>
        <v>5076185.6900000004</v>
      </c>
      <c r="AI50" s="261">
        <f t="shared" si="6"/>
        <v>201398.29000000004</v>
      </c>
    </row>
    <row r="51" spans="1:35" x14ac:dyDescent="0.2">
      <c r="A51" s="265" t="s">
        <v>289</v>
      </c>
      <c r="B51" s="265" t="s">
        <v>3</v>
      </c>
      <c r="C51" s="275">
        <v>5439</v>
      </c>
      <c r="D51" s="275" t="s">
        <v>647</v>
      </c>
      <c r="E51" s="44" t="s">
        <v>2559</v>
      </c>
      <c r="F51" s="88">
        <v>717619.88</v>
      </c>
      <c r="G51" s="88">
        <v>297</v>
      </c>
      <c r="H51" s="88">
        <v>81281.36</v>
      </c>
      <c r="I51" s="44">
        <v>4</v>
      </c>
      <c r="J51" s="44">
        <v>1131111.98</v>
      </c>
      <c r="L51" s="231">
        <v>104400</v>
      </c>
      <c r="N51" s="231">
        <v>0</v>
      </c>
      <c r="Q51" s="44">
        <v>-953932.85</v>
      </c>
      <c r="R51" s="44">
        <v>2598703.46</v>
      </c>
      <c r="S51" s="73">
        <v>2521296.35</v>
      </c>
      <c r="T51" s="73">
        <v>76500</v>
      </c>
      <c r="U51" s="73">
        <v>1841</v>
      </c>
      <c r="V51" s="73">
        <v>1958230</v>
      </c>
      <c r="W51" s="73">
        <v>373754</v>
      </c>
      <c r="X51" s="89">
        <v>3612039</v>
      </c>
      <c r="Y51" s="89">
        <v>3360</v>
      </c>
      <c r="Z51" s="89">
        <v>27056</v>
      </c>
      <c r="AA51" s="89">
        <v>708447.92</v>
      </c>
      <c r="AB51" s="89">
        <v>391774.82</v>
      </c>
      <c r="AC51" s="89">
        <v>7800</v>
      </c>
      <c r="AD51" s="259">
        <f t="shared" si="1"/>
        <v>799198.24</v>
      </c>
      <c r="AE51" s="266">
        <f t="shared" si="2"/>
        <v>104400</v>
      </c>
      <c r="AF51" s="280">
        <f t="shared" si="3"/>
        <v>694798.24</v>
      </c>
      <c r="AG51" s="281">
        <f t="shared" si="4"/>
        <v>4931621.3499999996</v>
      </c>
      <c r="AH51" s="267">
        <f t="shared" si="5"/>
        <v>4750477.74</v>
      </c>
      <c r="AI51" s="261">
        <f t="shared" si="6"/>
        <v>181143.6099999994</v>
      </c>
    </row>
    <row r="52" spans="1:35" x14ac:dyDescent="0.2">
      <c r="A52" s="265" t="s">
        <v>289</v>
      </c>
      <c r="B52" s="265" t="s">
        <v>3</v>
      </c>
      <c r="C52" s="275">
        <v>3683</v>
      </c>
      <c r="D52" s="275" t="s">
        <v>648</v>
      </c>
      <c r="E52" s="44" t="s">
        <v>2560</v>
      </c>
      <c r="F52" s="88">
        <v>521747.28</v>
      </c>
      <c r="G52" s="88">
        <v>1452</v>
      </c>
      <c r="H52" s="88">
        <v>39148</v>
      </c>
      <c r="I52" s="44">
        <v>179846.52</v>
      </c>
      <c r="J52" s="44">
        <v>191596.79</v>
      </c>
      <c r="L52" s="231">
        <v>4800</v>
      </c>
      <c r="N52" s="231">
        <v>0</v>
      </c>
      <c r="Q52" s="44">
        <v>-1385848</v>
      </c>
      <c r="R52" s="44">
        <v>2341456.5299999998</v>
      </c>
      <c r="S52" s="73">
        <v>1647697.83</v>
      </c>
      <c r="T52" s="73">
        <v>81518</v>
      </c>
      <c r="U52" s="73">
        <v>2176.5</v>
      </c>
      <c r="V52" s="73">
        <v>494072.9</v>
      </c>
      <c r="W52" s="73">
        <v>231000</v>
      </c>
      <c r="X52" s="89">
        <v>1383485.1</v>
      </c>
      <c r="Y52" s="89">
        <v>24200</v>
      </c>
      <c r="AA52" s="89">
        <v>875128.49</v>
      </c>
      <c r="AB52" s="89">
        <v>200269.58</v>
      </c>
      <c r="AD52" s="259">
        <f t="shared" si="1"/>
        <v>562347.28</v>
      </c>
      <c r="AE52" s="266">
        <f t="shared" si="2"/>
        <v>4800</v>
      </c>
      <c r="AF52" s="280">
        <f t="shared" si="3"/>
        <v>557547.28</v>
      </c>
      <c r="AG52" s="281">
        <f t="shared" si="4"/>
        <v>2456465.23</v>
      </c>
      <c r="AH52" s="267">
        <f t="shared" si="5"/>
        <v>2483083.17</v>
      </c>
      <c r="AI52" s="261">
        <f t="shared" si="6"/>
        <v>-26617.939999999944</v>
      </c>
    </row>
    <row r="53" spans="1:35" x14ac:dyDescent="0.2">
      <c r="A53" s="265" t="s">
        <v>289</v>
      </c>
      <c r="B53" s="265" t="s">
        <v>3</v>
      </c>
      <c r="C53" s="275">
        <v>10514</v>
      </c>
      <c r="D53" s="275" t="s">
        <v>649</v>
      </c>
      <c r="E53" s="44" t="s">
        <v>2561</v>
      </c>
      <c r="F53" s="88">
        <v>431492.59</v>
      </c>
      <c r="G53" s="88">
        <v>429</v>
      </c>
      <c r="H53" s="88">
        <v>121533.46</v>
      </c>
      <c r="I53" s="44">
        <v>1917256.99</v>
      </c>
      <c r="J53" s="44">
        <v>728030.83</v>
      </c>
      <c r="L53" s="231">
        <v>9507</v>
      </c>
      <c r="N53" s="231">
        <v>0</v>
      </c>
      <c r="Q53" s="44">
        <v>2008223.6</v>
      </c>
      <c r="R53" s="44">
        <v>1574485.41</v>
      </c>
      <c r="S53" s="73">
        <v>3886866.91</v>
      </c>
      <c r="U53" s="73">
        <v>2940.57</v>
      </c>
      <c r="V53" s="73">
        <v>9520416.8000000007</v>
      </c>
      <c r="W53" s="73">
        <v>488030</v>
      </c>
      <c r="X53" s="89">
        <v>11753073.4</v>
      </c>
      <c r="Y53" s="89">
        <v>17560</v>
      </c>
      <c r="Z53" s="89">
        <v>27710</v>
      </c>
      <c r="AA53" s="89">
        <v>1835002.7</v>
      </c>
      <c r="AB53" s="89">
        <v>458381.32</v>
      </c>
      <c r="AC53" s="89">
        <v>200000</v>
      </c>
      <c r="AD53" s="259">
        <f t="shared" si="1"/>
        <v>553455.05000000005</v>
      </c>
      <c r="AE53" s="266">
        <f t="shared" si="2"/>
        <v>9507</v>
      </c>
      <c r="AF53" s="280">
        <f t="shared" si="3"/>
        <v>543948.05000000005</v>
      </c>
      <c r="AG53" s="281">
        <f t="shared" si="4"/>
        <v>13898254.280000001</v>
      </c>
      <c r="AH53" s="267">
        <f t="shared" si="5"/>
        <v>14291727.42</v>
      </c>
      <c r="AI53" s="261">
        <f t="shared" si="6"/>
        <v>-393473.13999999873</v>
      </c>
    </row>
    <row r="54" spans="1:35" x14ac:dyDescent="0.2">
      <c r="A54" s="265" t="s">
        <v>289</v>
      </c>
      <c r="B54" s="265" t="s">
        <v>3</v>
      </c>
      <c r="C54" s="275">
        <v>1578</v>
      </c>
      <c r="D54" s="275" t="s">
        <v>650</v>
      </c>
      <c r="E54" s="44" t="s">
        <v>2562</v>
      </c>
      <c r="F54" s="88">
        <v>369402.94</v>
      </c>
      <c r="G54" s="88">
        <v>132</v>
      </c>
      <c r="H54" s="88">
        <v>42318.81</v>
      </c>
      <c r="I54" s="44">
        <v>2</v>
      </c>
      <c r="J54" s="44">
        <v>116074.15</v>
      </c>
      <c r="L54" s="231">
        <v>0</v>
      </c>
      <c r="N54" s="231">
        <v>0</v>
      </c>
      <c r="Q54" s="44">
        <v>-1250983.1100000001</v>
      </c>
      <c r="R54" s="44">
        <v>1566508.7</v>
      </c>
      <c r="S54" s="73">
        <v>1003506.3</v>
      </c>
      <c r="T54" s="73">
        <v>64450</v>
      </c>
      <c r="U54" s="73">
        <v>1116.95</v>
      </c>
      <c r="V54" s="73">
        <v>1664104</v>
      </c>
      <c r="W54" s="73">
        <v>194373</v>
      </c>
      <c r="X54" s="89">
        <v>2259904</v>
      </c>
      <c r="Y54" s="89">
        <v>12350</v>
      </c>
      <c r="AA54" s="89">
        <v>419301.41</v>
      </c>
      <c r="AB54" s="89">
        <v>23590.53</v>
      </c>
      <c r="AD54" s="259">
        <f t="shared" si="1"/>
        <v>411853.75</v>
      </c>
      <c r="AE54" s="266">
        <f t="shared" si="2"/>
        <v>0</v>
      </c>
      <c r="AF54" s="280">
        <f t="shared" si="3"/>
        <v>411853.75</v>
      </c>
      <c r="AG54" s="281">
        <f t="shared" si="4"/>
        <v>2927550.25</v>
      </c>
      <c r="AH54" s="267">
        <f t="shared" si="5"/>
        <v>2715145.94</v>
      </c>
      <c r="AI54" s="261">
        <f t="shared" si="6"/>
        <v>212404.31000000006</v>
      </c>
    </row>
    <row r="55" spans="1:35" x14ac:dyDescent="0.2">
      <c r="A55" s="265" t="s">
        <v>289</v>
      </c>
      <c r="B55" s="265" t="s">
        <v>3</v>
      </c>
      <c r="C55" s="275">
        <v>3503</v>
      </c>
      <c r="D55" s="275" t="s">
        <v>651</v>
      </c>
      <c r="E55" s="44" t="s">
        <v>2563</v>
      </c>
      <c r="F55" s="88">
        <v>311599.53000000003</v>
      </c>
      <c r="G55" s="88">
        <v>396</v>
      </c>
      <c r="H55" s="88">
        <v>35207.86</v>
      </c>
      <c r="I55" s="44">
        <v>11678</v>
      </c>
      <c r="J55" s="44">
        <v>80788.44</v>
      </c>
      <c r="N55" s="231">
        <v>0</v>
      </c>
      <c r="Q55" s="44">
        <v>-2189294.04</v>
      </c>
      <c r="R55" s="44">
        <v>2534998.48</v>
      </c>
      <c r="S55" s="73">
        <v>1379331.84</v>
      </c>
      <c r="T55" s="73">
        <v>128600</v>
      </c>
      <c r="U55" s="73">
        <v>974.41</v>
      </c>
      <c r="V55" s="73">
        <v>2170992</v>
      </c>
      <c r="W55" s="73">
        <v>130270</v>
      </c>
      <c r="X55" s="89">
        <v>2905508</v>
      </c>
      <c r="Y55" s="89">
        <v>10068</v>
      </c>
      <c r="Z55" s="89">
        <v>1624</v>
      </c>
      <c r="AA55" s="89">
        <v>759120.14</v>
      </c>
      <c r="AB55" s="89">
        <v>39882.720000000001</v>
      </c>
      <c r="AD55" s="259">
        <f t="shared" si="1"/>
        <v>347203.39</v>
      </c>
      <c r="AE55" s="266">
        <f t="shared" si="2"/>
        <v>0</v>
      </c>
      <c r="AF55" s="280">
        <f t="shared" si="3"/>
        <v>347203.39</v>
      </c>
      <c r="AG55" s="281">
        <f t="shared" si="4"/>
        <v>3810168.25</v>
      </c>
      <c r="AH55" s="267">
        <f t="shared" si="5"/>
        <v>3716202.8600000003</v>
      </c>
      <c r="AI55" s="261">
        <f t="shared" si="6"/>
        <v>93965.389999999665</v>
      </c>
    </row>
    <row r="56" spans="1:35" x14ac:dyDescent="0.2">
      <c r="A56" s="265" t="s">
        <v>289</v>
      </c>
      <c r="B56" s="265" t="s">
        <v>3</v>
      </c>
      <c r="C56" s="275">
        <v>5709</v>
      </c>
      <c r="D56" s="275" t="s">
        <v>652</v>
      </c>
      <c r="E56" s="44" t="s">
        <v>2564</v>
      </c>
      <c r="F56" s="88">
        <v>605795.26</v>
      </c>
      <c r="G56" s="88">
        <v>924</v>
      </c>
      <c r="H56" s="88">
        <v>43571.76</v>
      </c>
      <c r="I56" s="44">
        <v>156107.6</v>
      </c>
      <c r="J56" s="44">
        <v>230219.14</v>
      </c>
      <c r="L56" s="231">
        <v>22410</v>
      </c>
      <c r="N56" s="231">
        <v>0</v>
      </c>
      <c r="Q56" s="44">
        <v>-1775597.1</v>
      </c>
      <c r="R56" s="44">
        <v>2415193.5099999998</v>
      </c>
      <c r="S56" s="73">
        <v>1706719.11</v>
      </c>
      <c r="T56" s="73">
        <v>340700</v>
      </c>
      <c r="U56" s="73">
        <v>1370.9</v>
      </c>
      <c r="V56" s="73">
        <v>1861356</v>
      </c>
      <c r="W56" s="73">
        <v>413620</v>
      </c>
      <c r="X56" s="89">
        <v>2483287</v>
      </c>
      <c r="Y56" s="89">
        <v>23087</v>
      </c>
      <c r="AA56" s="89">
        <v>1347226.39</v>
      </c>
      <c r="AB56" s="89">
        <v>92454.27</v>
      </c>
      <c r="AC56" s="89">
        <v>3100</v>
      </c>
      <c r="AD56" s="259">
        <f t="shared" si="1"/>
        <v>650291.02</v>
      </c>
      <c r="AE56" s="266">
        <f t="shared" si="2"/>
        <v>22410</v>
      </c>
      <c r="AF56" s="280">
        <f t="shared" si="3"/>
        <v>627881.02</v>
      </c>
      <c r="AG56" s="281">
        <f t="shared" si="4"/>
        <v>4323766.01</v>
      </c>
      <c r="AH56" s="267">
        <f t="shared" si="5"/>
        <v>3949154.6599999997</v>
      </c>
      <c r="AI56" s="261">
        <f t="shared" si="6"/>
        <v>374611.35000000009</v>
      </c>
    </row>
    <row r="57" spans="1:35" x14ac:dyDescent="0.2">
      <c r="A57" s="265" t="s">
        <v>289</v>
      </c>
      <c r="B57" s="265" t="s">
        <v>3</v>
      </c>
      <c r="C57" s="275">
        <v>2754</v>
      </c>
      <c r="D57" s="275" t="s">
        <v>653</v>
      </c>
      <c r="E57" s="44" t="s">
        <v>2565</v>
      </c>
      <c r="F57" s="88">
        <v>272080.67</v>
      </c>
      <c r="G57" s="88">
        <v>33</v>
      </c>
      <c r="H57" s="88">
        <v>37776</v>
      </c>
      <c r="I57" s="44">
        <v>227862.56</v>
      </c>
      <c r="J57" s="44">
        <v>197159.97</v>
      </c>
      <c r="L57" s="231">
        <v>0</v>
      </c>
      <c r="N57" s="231">
        <v>0</v>
      </c>
      <c r="Q57" s="44">
        <v>-732415.06</v>
      </c>
      <c r="R57" s="44">
        <v>1430245.31</v>
      </c>
      <c r="S57" s="73">
        <v>1053616.45</v>
      </c>
      <c r="T57" s="73">
        <v>173880</v>
      </c>
      <c r="U57" s="73">
        <v>966.58</v>
      </c>
      <c r="V57" s="73">
        <v>1655384</v>
      </c>
      <c r="W57" s="73">
        <v>149200</v>
      </c>
      <c r="X57" s="89">
        <v>2081193</v>
      </c>
      <c r="Y57" s="89">
        <v>3664</v>
      </c>
      <c r="Z57" s="89">
        <v>4020</v>
      </c>
      <c r="AA57" s="89">
        <v>671325.5</v>
      </c>
      <c r="AB57" s="89">
        <v>235762.58</v>
      </c>
      <c r="AD57" s="259">
        <f t="shared" si="1"/>
        <v>309889.67</v>
      </c>
      <c r="AE57" s="266">
        <f t="shared" si="2"/>
        <v>0</v>
      </c>
      <c r="AF57" s="280">
        <f t="shared" si="3"/>
        <v>309889.67</v>
      </c>
      <c r="AG57" s="281">
        <f t="shared" si="4"/>
        <v>3033047.0300000003</v>
      </c>
      <c r="AH57" s="267">
        <f t="shared" si="5"/>
        <v>2995965.08</v>
      </c>
      <c r="AI57" s="261">
        <f t="shared" si="6"/>
        <v>37081.950000000186</v>
      </c>
    </row>
    <row r="58" spans="1:35" x14ac:dyDescent="0.2">
      <c r="A58" s="265" t="s">
        <v>289</v>
      </c>
      <c r="B58" s="265" t="s">
        <v>3</v>
      </c>
      <c r="C58" s="275">
        <v>5299</v>
      </c>
      <c r="D58" s="275" t="s">
        <v>654</v>
      </c>
      <c r="E58" s="44" t="s">
        <v>2566</v>
      </c>
      <c r="F58" s="88">
        <v>225987.82</v>
      </c>
      <c r="G58" s="88">
        <v>1782</v>
      </c>
      <c r="H58" s="88">
        <v>74613.5</v>
      </c>
      <c r="I58" s="44">
        <v>3</v>
      </c>
      <c r="J58" s="44">
        <v>1420714.71</v>
      </c>
      <c r="L58" s="231">
        <v>20350</v>
      </c>
      <c r="N58" s="231">
        <v>0</v>
      </c>
      <c r="Q58" s="44">
        <v>-1124540.6499999999</v>
      </c>
      <c r="R58" s="44">
        <v>2897338.69</v>
      </c>
      <c r="S58" s="73">
        <v>2211186.9</v>
      </c>
      <c r="T58" s="73">
        <v>660335</v>
      </c>
      <c r="U58" s="73">
        <v>1257.6099999999999</v>
      </c>
      <c r="V58" s="73">
        <v>2022102.5</v>
      </c>
      <c r="W58" s="73">
        <v>526477</v>
      </c>
      <c r="X58" s="89">
        <v>3022027.5</v>
      </c>
      <c r="Y58" s="89">
        <v>28760</v>
      </c>
      <c r="Z58" s="89">
        <v>10606</v>
      </c>
      <c r="AA58" s="89">
        <v>2049410.49</v>
      </c>
      <c r="AB58" s="89">
        <v>380602.03</v>
      </c>
      <c r="AD58" s="259">
        <f t="shared" si="1"/>
        <v>302383.32</v>
      </c>
      <c r="AE58" s="266">
        <f t="shared" si="2"/>
        <v>20350</v>
      </c>
      <c r="AF58" s="280">
        <f t="shared" si="3"/>
        <v>282033.32</v>
      </c>
      <c r="AG58" s="281">
        <f t="shared" si="4"/>
        <v>5421359.0099999998</v>
      </c>
      <c r="AH58" s="267">
        <f t="shared" si="5"/>
        <v>5491406.0200000005</v>
      </c>
      <c r="AI58" s="261">
        <f t="shared" si="6"/>
        <v>-70047.010000000708</v>
      </c>
    </row>
    <row r="59" spans="1:35" x14ac:dyDescent="0.2">
      <c r="A59" s="265" t="s">
        <v>289</v>
      </c>
      <c r="B59" s="265" t="s">
        <v>3</v>
      </c>
      <c r="C59" s="275">
        <v>3522</v>
      </c>
      <c r="D59" s="275" t="s">
        <v>655</v>
      </c>
      <c r="E59" s="44" t="s">
        <v>2567</v>
      </c>
      <c r="F59" s="88">
        <v>237873.56</v>
      </c>
      <c r="G59" s="88">
        <v>462</v>
      </c>
      <c r="H59" s="88">
        <v>95369.884999999995</v>
      </c>
      <c r="I59" s="44">
        <v>2</v>
      </c>
      <c r="J59" s="44">
        <v>204093.62</v>
      </c>
      <c r="L59" s="231">
        <v>0</v>
      </c>
      <c r="N59" s="231">
        <v>0</v>
      </c>
      <c r="Q59" s="44">
        <v>-3096117.21</v>
      </c>
      <c r="R59" s="44">
        <v>3457082.1</v>
      </c>
      <c r="S59" s="73">
        <v>1486335.88</v>
      </c>
      <c r="U59" s="73">
        <v>863.26</v>
      </c>
      <c r="V59" s="73">
        <v>831077.5</v>
      </c>
      <c r="W59" s="73">
        <v>229200</v>
      </c>
      <c r="X59" s="89">
        <v>1775113.5</v>
      </c>
      <c r="Y59" s="89">
        <v>5200</v>
      </c>
      <c r="Z59" s="89">
        <v>7790</v>
      </c>
      <c r="AA59" s="89">
        <v>467383.065</v>
      </c>
      <c r="AB59" s="89">
        <v>115153.9</v>
      </c>
      <c r="AD59" s="259">
        <f t="shared" si="1"/>
        <v>333705.44500000001</v>
      </c>
      <c r="AE59" s="266">
        <f t="shared" si="2"/>
        <v>0</v>
      </c>
      <c r="AF59" s="280">
        <f t="shared" si="3"/>
        <v>333705.44500000001</v>
      </c>
      <c r="AG59" s="281">
        <f t="shared" si="4"/>
        <v>2547476.6399999997</v>
      </c>
      <c r="AH59" s="267">
        <f t="shared" si="5"/>
        <v>2370640.4649999999</v>
      </c>
      <c r="AI59" s="261">
        <f t="shared" si="6"/>
        <v>176836.17499999981</v>
      </c>
    </row>
    <row r="60" spans="1:35" x14ac:dyDescent="0.2">
      <c r="A60" s="265" t="s">
        <v>289</v>
      </c>
      <c r="B60" s="265" t="s">
        <v>3</v>
      </c>
      <c r="C60" s="275">
        <v>3001</v>
      </c>
      <c r="D60" s="275" t="s">
        <v>656</v>
      </c>
      <c r="E60" s="44" t="s">
        <v>2568</v>
      </c>
      <c r="F60" s="88">
        <v>115421.44</v>
      </c>
      <c r="G60" s="88">
        <v>363</v>
      </c>
      <c r="H60" s="88">
        <v>11280</v>
      </c>
      <c r="I60" s="44">
        <v>897366.77</v>
      </c>
      <c r="J60" s="44">
        <v>201199.53</v>
      </c>
      <c r="N60" s="231">
        <v>0</v>
      </c>
      <c r="Q60" s="44">
        <v>1174157.81</v>
      </c>
      <c r="R60" s="44">
        <v>339109.18</v>
      </c>
      <c r="S60" s="73">
        <v>1085835.42</v>
      </c>
      <c r="U60" s="73">
        <v>729.89</v>
      </c>
      <c r="V60" s="73">
        <v>998082</v>
      </c>
      <c r="W60" s="73">
        <v>382410</v>
      </c>
      <c r="X60" s="89">
        <v>1503182</v>
      </c>
      <c r="Y60" s="89">
        <v>5378</v>
      </c>
      <c r="AA60" s="89">
        <v>915388</v>
      </c>
      <c r="AB60" s="89">
        <v>141745.56</v>
      </c>
      <c r="AC60" s="89">
        <v>189000</v>
      </c>
      <c r="AD60" s="259">
        <f t="shared" si="1"/>
        <v>127064.44</v>
      </c>
      <c r="AE60" s="266">
        <f t="shared" si="2"/>
        <v>0</v>
      </c>
      <c r="AF60" s="280">
        <f t="shared" si="3"/>
        <v>127064.44</v>
      </c>
      <c r="AG60" s="281">
        <f t="shared" si="4"/>
        <v>2467057.3099999996</v>
      </c>
      <c r="AH60" s="267">
        <f t="shared" si="5"/>
        <v>2754693.56</v>
      </c>
      <c r="AI60" s="261">
        <f t="shared" si="6"/>
        <v>-287636.25000000047</v>
      </c>
    </row>
    <row r="61" spans="1:35" x14ac:dyDescent="0.2">
      <c r="A61" s="265" t="s">
        <v>289</v>
      </c>
      <c r="B61" s="265" t="s">
        <v>3</v>
      </c>
      <c r="C61" s="275">
        <v>1241</v>
      </c>
      <c r="D61" s="275" t="s">
        <v>657</v>
      </c>
      <c r="E61" s="44" t="s">
        <v>2569</v>
      </c>
      <c r="F61" s="88">
        <v>203174.18</v>
      </c>
      <c r="G61" s="88">
        <v>66</v>
      </c>
      <c r="H61" s="88">
        <v>83943.88</v>
      </c>
      <c r="I61" s="44">
        <v>1099946.79</v>
      </c>
      <c r="J61" s="44">
        <v>70163.67</v>
      </c>
      <c r="L61" s="231">
        <v>27305</v>
      </c>
      <c r="N61" s="231">
        <v>0</v>
      </c>
      <c r="Q61" s="44">
        <v>-1216033.1200000001</v>
      </c>
      <c r="R61" s="44">
        <v>1695206.85</v>
      </c>
      <c r="S61" s="73">
        <v>801460.55</v>
      </c>
      <c r="U61" s="73">
        <v>534.77</v>
      </c>
      <c r="V61" s="73">
        <v>1441100.5</v>
      </c>
      <c r="W61" s="73">
        <v>1011899</v>
      </c>
      <c r="X61" s="89">
        <v>1906919.9</v>
      </c>
      <c r="Y61" s="89">
        <v>6138</v>
      </c>
      <c r="AA61" s="89">
        <v>321770.59000000003</v>
      </c>
      <c r="AB61" s="89">
        <v>69350.539999999994</v>
      </c>
      <c r="AD61" s="259">
        <f t="shared" si="1"/>
        <v>287184.06</v>
      </c>
      <c r="AE61" s="266">
        <f t="shared" si="2"/>
        <v>27305</v>
      </c>
      <c r="AF61" s="280">
        <f t="shared" si="3"/>
        <v>259879.06</v>
      </c>
      <c r="AG61" s="281">
        <f t="shared" si="4"/>
        <v>3254994.8200000003</v>
      </c>
      <c r="AH61" s="267">
        <f t="shared" si="5"/>
        <v>2304179.0299999998</v>
      </c>
      <c r="AI61" s="261">
        <f t="shared" si="6"/>
        <v>950815.7900000005</v>
      </c>
    </row>
    <row r="62" spans="1:35" x14ac:dyDescent="0.2">
      <c r="A62" s="265" t="s">
        <v>289</v>
      </c>
      <c r="B62" s="265" t="s">
        <v>3</v>
      </c>
      <c r="C62" s="275">
        <v>3625</v>
      </c>
      <c r="D62" s="275" t="s">
        <v>658</v>
      </c>
      <c r="E62" s="44" t="s">
        <v>2570</v>
      </c>
      <c r="F62" s="88">
        <v>461299.97</v>
      </c>
      <c r="G62" s="88">
        <v>0</v>
      </c>
      <c r="H62" s="88">
        <v>65096.800000000003</v>
      </c>
      <c r="I62" s="44">
        <v>79526.28</v>
      </c>
      <c r="J62" s="44">
        <v>247816.55</v>
      </c>
      <c r="L62" s="231">
        <v>0</v>
      </c>
      <c r="N62" s="231">
        <v>0</v>
      </c>
      <c r="Q62" s="44">
        <v>-1837905.27</v>
      </c>
      <c r="R62" s="44">
        <v>2729343.72</v>
      </c>
      <c r="S62" s="73">
        <v>1513454.54</v>
      </c>
      <c r="U62" s="73">
        <v>1989.15</v>
      </c>
      <c r="V62" s="73">
        <v>1242772</v>
      </c>
      <c r="W62" s="73">
        <v>196000</v>
      </c>
      <c r="X62" s="89">
        <v>2096698.2</v>
      </c>
      <c r="Y62" s="89">
        <v>2040</v>
      </c>
      <c r="Z62" s="89">
        <v>3444</v>
      </c>
      <c r="AA62" s="89">
        <v>734636.02</v>
      </c>
      <c r="AB62" s="89">
        <v>155096.32000000001</v>
      </c>
      <c r="AD62" s="259">
        <f t="shared" si="1"/>
        <v>526396.77</v>
      </c>
      <c r="AE62" s="266">
        <f t="shared" si="2"/>
        <v>0</v>
      </c>
      <c r="AF62" s="280">
        <f t="shared" si="3"/>
        <v>526396.77</v>
      </c>
      <c r="AG62" s="281">
        <f t="shared" si="4"/>
        <v>2954215.69</v>
      </c>
      <c r="AH62" s="267">
        <f t="shared" si="5"/>
        <v>2991914.54</v>
      </c>
      <c r="AI62" s="261">
        <f t="shared" si="6"/>
        <v>-37698.850000000093</v>
      </c>
    </row>
    <row r="63" spans="1:35" x14ac:dyDescent="0.2">
      <c r="A63" s="265" t="s">
        <v>289</v>
      </c>
      <c r="B63" s="265" t="s">
        <v>3</v>
      </c>
      <c r="C63" s="275">
        <v>6304</v>
      </c>
      <c r="D63" s="275" t="s">
        <v>659</v>
      </c>
      <c r="E63" s="44" t="s">
        <v>2571</v>
      </c>
      <c r="F63" s="88">
        <v>548411.74</v>
      </c>
      <c r="G63" s="88">
        <v>1023</v>
      </c>
      <c r="H63" s="88">
        <v>81047.05</v>
      </c>
      <c r="I63" s="44">
        <v>72242</v>
      </c>
      <c r="J63" s="44">
        <v>692442.34</v>
      </c>
      <c r="N63" s="231">
        <v>0</v>
      </c>
      <c r="Q63" s="44">
        <v>-1894110.56</v>
      </c>
      <c r="R63" s="44">
        <v>3207310.61</v>
      </c>
      <c r="S63" s="73">
        <v>2197617.0299999998</v>
      </c>
      <c r="T63" s="73">
        <v>101280</v>
      </c>
      <c r="U63" s="73">
        <v>2038.63</v>
      </c>
      <c r="V63" s="73">
        <v>1843456</v>
      </c>
      <c r="W63" s="73">
        <v>402881</v>
      </c>
      <c r="X63" s="89">
        <v>2911896.4</v>
      </c>
      <c r="Y63" s="89">
        <v>6260</v>
      </c>
      <c r="Z63" s="89">
        <v>31538</v>
      </c>
      <c r="AA63" s="89">
        <v>1117295.1200000001</v>
      </c>
      <c r="AB63" s="89">
        <v>393317.06</v>
      </c>
      <c r="AC63" s="89">
        <v>5000</v>
      </c>
      <c r="AD63" s="259">
        <f t="shared" si="1"/>
        <v>630481.79</v>
      </c>
      <c r="AE63" s="266">
        <f t="shared" si="2"/>
        <v>0</v>
      </c>
      <c r="AF63" s="280">
        <f t="shared" si="3"/>
        <v>630481.79</v>
      </c>
      <c r="AG63" s="281">
        <f t="shared" si="4"/>
        <v>4547272.66</v>
      </c>
      <c r="AH63" s="267">
        <f t="shared" si="5"/>
        <v>4465306.58</v>
      </c>
      <c r="AI63" s="261">
        <f t="shared" si="6"/>
        <v>81966.080000000075</v>
      </c>
    </row>
    <row r="64" spans="1:35" x14ac:dyDescent="0.2">
      <c r="A64" s="265" t="s">
        <v>289</v>
      </c>
      <c r="B64" s="265" t="s">
        <v>3</v>
      </c>
      <c r="C64" s="275">
        <v>4738</v>
      </c>
      <c r="D64" s="275" t="s">
        <v>660</v>
      </c>
      <c r="E64" s="44" t="s">
        <v>2572</v>
      </c>
      <c r="F64" s="88">
        <v>573647</v>
      </c>
      <c r="G64" s="88">
        <v>660</v>
      </c>
      <c r="H64" s="88">
        <v>116678.92</v>
      </c>
      <c r="I64" s="44">
        <v>1182277.49</v>
      </c>
      <c r="J64" s="44">
        <v>297442.5</v>
      </c>
      <c r="L64" s="231">
        <v>0</v>
      </c>
      <c r="N64" s="231">
        <v>0</v>
      </c>
      <c r="Q64" s="44">
        <v>-1924005.4</v>
      </c>
      <c r="R64" s="44">
        <v>2601971.02</v>
      </c>
      <c r="S64" s="73">
        <v>1883389.84</v>
      </c>
      <c r="T64" s="73">
        <v>183750</v>
      </c>
      <c r="U64" s="73">
        <v>2030.22</v>
      </c>
      <c r="V64" s="73">
        <v>1114480</v>
      </c>
      <c r="W64" s="73">
        <v>1523401</v>
      </c>
      <c r="X64" s="89">
        <v>2136448</v>
      </c>
      <c r="Y64" s="89">
        <v>13310</v>
      </c>
      <c r="Z64" s="89">
        <v>9112</v>
      </c>
      <c r="AA64" s="89">
        <v>770780.33</v>
      </c>
      <c r="AB64" s="89">
        <v>200910.44</v>
      </c>
      <c r="AC64" s="89">
        <v>83750</v>
      </c>
      <c r="AD64" s="259">
        <f t="shared" si="1"/>
        <v>690985.92</v>
      </c>
      <c r="AE64" s="266">
        <f t="shared" si="2"/>
        <v>0</v>
      </c>
      <c r="AF64" s="280">
        <f t="shared" si="3"/>
        <v>690985.92</v>
      </c>
      <c r="AG64" s="281">
        <f t="shared" si="4"/>
        <v>4707051.0600000005</v>
      </c>
      <c r="AH64" s="267">
        <f t="shared" si="5"/>
        <v>3214310.77</v>
      </c>
      <c r="AI64" s="261">
        <f t="shared" si="6"/>
        <v>1492740.2900000005</v>
      </c>
    </row>
    <row r="65" spans="1:35" x14ac:dyDescent="0.2">
      <c r="A65" s="265" t="s">
        <v>289</v>
      </c>
      <c r="B65" s="265" t="s">
        <v>3</v>
      </c>
      <c r="C65" s="275">
        <v>3535</v>
      </c>
      <c r="D65" s="275" t="s">
        <v>661</v>
      </c>
      <c r="E65" s="44" t="s">
        <v>2573</v>
      </c>
      <c r="F65" s="88">
        <v>441332.01</v>
      </c>
      <c r="G65" s="88">
        <v>3036</v>
      </c>
      <c r="H65" s="88">
        <v>50325.86</v>
      </c>
      <c r="I65" s="44">
        <v>832745.28</v>
      </c>
      <c r="J65" s="44">
        <v>76514.039999999994</v>
      </c>
      <c r="L65" s="231">
        <v>0</v>
      </c>
      <c r="N65" s="231">
        <v>0</v>
      </c>
      <c r="Q65" s="44">
        <v>-1847986.76</v>
      </c>
      <c r="R65" s="44">
        <v>3048211.32</v>
      </c>
      <c r="S65" s="73">
        <v>1787475.74</v>
      </c>
      <c r="T65" s="73">
        <v>60000</v>
      </c>
      <c r="U65" s="73">
        <v>1225.28</v>
      </c>
      <c r="V65" s="73">
        <v>1793264</v>
      </c>
      <c r="W65" s="73">
        <v>236981</v>
      </c>
      <c r="X65" s="89">
        <v>2836897.6</v>
      </c>
      <c r="Y65" s="89">
        <v>4048</v>
      </c>
      <c r="Z65" s="89">
        <v>2880</v>
      </c>
      <c r="AA65" s="89">
        <v>678948.04</v>
      </c>
      <c r="AB65" s="89">
        <v>152443.75</v>
      </c>
      <c r="AD65" s="259">
        <f t="shared" si="1"/>
        <v>494693.87</v>
      </c>
      <c r="AE65" s="266">
        <f t="shared" si="2"/>
        <v>0</v>
      </c>
      <c r="AF65" s="280">
        <f t="shared" si="3"/>
        <v>494693.87</v>
      </c>
      <c r="AG65" s="281">
        <f t="shared" si="4"/>
        <v>3878946.02</v>
      </c>
      <c r="AH65" s="267">
        <f t="shared" si="5"/>
        <v>3675217.39</v>
      </c>
      <c r="AI65" s="261">
        <f t="shared" si="6"/>
        <v>203728.62999999989</v>
      </c>
    </row>
    <row r="66" spans="1:35" x14ac:dyDescent="0.2">
      <c r="A66" s="265" t="s">
        <v>289</v>
      </c>
      <c r="B66" s="265" t="s">
        <v>3</v>
      </c>
      <c r="C66" s="275">
        <v>3889</v>
      </c>
      <c r="D66" s="275" t="s">
        <v>662</v>
      </c>
      <c r="E66" s="44" t="s">
        <v>2594</v>
      </c>
      <c r="F66" s="88">
        <v>466368.02</v>
      </c>
      <c r="G66" s="88">
        <v>528</v>
      </c>
      <c r="H66" s="88">
        <v>26700.7</v>
      </c>
      <c r="I66" s="44">
        <v>449370.95</v>
      </c>
      <c r="J66" s="44">
        <v>161149.79</v>
      </c>
      <c r="L66" s="231">
        <v>0</v>
      </c>
      <c r="N66" s="231">
        <v>0</v>
      </c>
      <c r="Q66" s="44">
        <v>-330715.87</v>
      </c>
      <c r="R66" s="44">
        <v>1312112.72</v>
      </c>
      <c r="S66" s="73">
        <v>1362540.54</v>
      </c>
      <c r="T66" s="73">
        <v>90000</v>
      </c>
      <c r="U66" s="73">
        <v>1554.91</v>
      </c>
      <c r="V66" s="73">
        <v>1090070</v>
      </c>
      <c r="W66" s="73">
        <v>232299</v>
      </c>
      <c r="X66" s="89">
        <v>1774214</v>
      </c>
      <c r="Y66" s="89">
        <v>11832</v>
      </c>
      <c r="AA66" s="89">
        <v>617513.56000000006</v>
      </c>
      <c r="AB66" s="89">
        <v>250184.28</v>
      </c>
      <c r="AD66" s="259">
        <f t="shared" si="1"/>
        <v>493596.72000000003</v>
      </c>
      <c r="AE66" s="266">
        <f t="shared" si="2"/>
        <v>0</v>
      </c>
      <c r="AF66" s="280">
        <f t="shared" si="3"/>
        <v>493596.72000000003</v>
      </c>
      <c r="AG66" s="281">
        <f t="shared" si="4"/>
        <v>2776464.45</v>
      </c>
      <c r="AH66" s="267">
        <f t="shared" si="5"/>
        <v>2653743.84</v>
      </c>
      <c r="AI66" s="261">
        <f t="shared" si="6"/>
        <v>122720.61000000034</v>
      </c>
    </row>
    <row r="67" spans="1:35" x14ac:dyDescent="0.2">
      <c r="A67" s="265" t="s">
        <v>292</v>
      </c>
      <c r="B67" s="265" t="s">
        <v>4</v>
      </c>
      <c r="C67" s="275">
        <v>3322</v>
      </c>
      <c r="D67" s="275" t="s">
        <v>663</v>
      </c>
      <c r="E67" s="44" t="s">
        <v>2574</v>
      </c>
      <c r="F67" s="88">
        <v>901994.72</v>
      </c>
      <c r="G67" s="88">
        <v>0</v>
      </c>
      <c r="H67" s="88">
        <v>83385.289999999994</v>
      </c>
      <c r="I67" s="44">
        <v>771481.75</v>
      </c>
      <c r="J67" s="44">
        <v>237296.79</v>
      </c>
      <c r="L67" s="231">
        <v>21000</v>
      </c>
      <c r="N67" s="231">
        <v>0</v>
      </c>
      <c r="Q67" s="44">
        <v>891950.75</v>
      </c>
      <c r="R67" s="44">
        <v>997975.02</v>
      </c>
      <c r="S67" s="73">
        <v>1017569.68</v>
      </c>
      <c r="T67" s="73">
        <v>64900</v>
      </c>
      <c r="U67" s="73">
        <v>3233.63</v>
      </c>
      <c r="V67" s="73">
        <v>1466190</v>
      </c>
      <c r="W67" s="73">
        <v>139048</v>
      </c>
      <c r="X67" s="89">
        <v>1861736</v>
      </c>
      <c r="Y67" s="89">
        <v>32820</v>
      </c>
      <c r="Z67" s="89">
        <v>1200</v>
      </c>
      <c r="AA67" s="89">
        <v>579628.05000000005</v>
      </c>
      <c r="AB67" s="89">
        <v>132324.48000000001</v>
      </c>
      <c r="AD67" s="259">
        <f t="shared" si="1"/>
        <v>985380.01</v>
      </c>
      <c r="AE67" s="266">
        <f t="shared" si="2"/>
        <v>21000</v>
      </c>
      <c r="AF67" s="280">
        <f t="shared" si="3"/>
        <v>964380.01</v>
      </c>
      <c r="AG67" s="281">
        <f t="shared" si="4"/>
        <v>2690941.31</v>
      </c>
      <c r="AH67" s="267">
        <f t="shared" si="5"/>
        <v>2607708.5299999998</v>
      </c>
      <c r="AI67" s="261">
        <f t="shared" si="6"/>
        <v>83232.780000000261</v>
      </c>
    </row>
    <row r="68" spans="1:35" x14ac:dyDescent="0.2">
      <c r="A68" s="265" t="s">
        <v>292</v>
      </c>
      <c r="B68" s="265" t="s">
        <v>4</v>
      </c>
      <c r="C68" s="275">
        <v>3383</v>
      </c>
      <c r="D68" s="275" t="s">
        <v>664</v>
      </c>
      <c r="E68" s="44" t="s">
        <v>2575</v>
      </c>
      <c r="F68" s="88">
        <v>410824.83</v>
      </c>
      <c r="G68" s="88">
        <v>0</v>
      </c>
      <c r="H68" s="88">
        <v>41516.65</v>
      </c>
      <c r="I68" s="44">
        <v>615912.19999999995</v>
      </c>
      <c r="J68" s="44">
        <v>228173.21</v>
      </c>
      <c r="L68" s="231">
        <v>43725</v>
      </c>
      <c r="M68" s="231">
        <v>67440</v>
      </c>
      <c r="N68" s="231">
        <v>0</v>
      </c>
      <c r="Q68" s="44">
        <v>-3012117.94</v>
      </c>
      <c r="R68" s="44">
        <v>4031791.24</v>
      </c>
      <c r="S68" s="73">
        <v>1257291.06</v>
      </c>
      <c r="T68" s="73">
        <v>132620</v>
      </c>
      <c r="U68" s="73">
        <v>1380.18</v>
      </c>
      <c r="V68" s="73">
        <v>1483940</v>
      </c>
      <c r="W68" s="73">
        <v>203455</v>
      </c>
      <c r="X68" s="89">
        <v>2065777</v>
      </c>
      <c r="Y68" s="89">
        <v>5460</v>
      </c>
      <c r="AA68" s="89">
        <v>734828.05</v>
      </c>
      <c r="AB68" s="89">
        <v>95052.6</v>
      </c>
      <c r="AC68" s="89">
        <v>11980</v>
      </c>
      <c r="AD68" s="259">
        <f t="shared" si="1"/>
        <v>452341.48000000004</v>
      </c>
      <c r="AE68" s="266">
        <f t="shared" si="2"/>
        <v>111165</v>
      </c>
      <c r="AF68" s="280">
        <f t="shared" si="3"/>
        <v>341176.48000000004</v>
      </c>
      <c r="AG68" s="281">
        <f t="shared" si="4"/>
        <v>3078686.24</v>
      </c>
      <c r="AH68" s="267">
        <f t="shared" si="5"/>
        <v>2913097.65</v>
      </c>
      <c r="AI68" s="261">
        <f t="shared" si="6"/>
        <v>165588.59000000032</v>
      </c>
    </row>
    <row r="69" spans="1:35" x14ac:dyDescent="0.2">
      <c r="A69" s="265" t="s">
        <v>292</v>
      </c>
      <c r="B69" s="265" t="s">
        <v>4</v>
      </c>
      <c r="C69" s="275">
        <v>9605</v>
      </c>
      <c r="D69" s="275" t="s">
        <v>665</v>
      </c>
      <c r="E69" s="44" t="s">
        <v>2576</v>
      </c>
      <c r="F69" s="88">
        <v>687971.51</v>
      </c>
      <c r="G69" s="88">
        <v>24169.4</v>
      </c>
      <c r="H69" s="88">
        <v>75485.75</v>
      </c>
      <c r="I69" s="44">
        <v>239130.66</v>
      </c>
      <c r="J69" s="44">
        <v>467725.54</v>
      </c>
      <c r="L69" s="231">
        <v>64725</v>
      </c>
      <c r="N69" s="231">
        <v>0</v>
      </c>
      <c r="Q69" s="44">
        <v>1711382.27</v>
      </c>
      <c r="R69" s="44">
        <v>73641.19</v>
      </c>
      <c r="S69" s="73">
        <v>2336058.15</v>
      </c>
      <c r="T69" s="73">
        <v>124050</v>
      </c>
      <c r="U69" s="73">
        <v>2971.99</v>
      </c>
      <c r="V69" s="73">
        <v>2004520</v>
      </c>
      <c r="W69" s="73">
        <v>372897</v>
      </c>
      <c r="X69" s="89">
        <v>2886266</v>
      </c>
      <c r="Y69" s="89">
        <v>10200</v>
      </c>
      <c r="Z69" s="89">
        <v>8646</v>
      </c>
      <c r="AA69" s="89">
        <v>2174237.2999999998</v>
      </c>
      <c r="AB69" s="89">
        <v>116413.44</v>
      </c>
      <c r="AD69" s="259">
        <f t="shared" ref="AD69:AD86" si="7">SUM(F69:H69)</f>
        <v>787626.66</v>
      </c>
      <c r="AE69" s="266">
        <f t="shared" ref="AE69:AE86" si="8">SUM(K69:N69)</f>
        <v>64725</v>
      </c>
      <c r="AF69" s="280">
        <f t="shared" ref="AF69:AF86" si="9">AD69-AE69</f>
        <v>722901.66</v>
      </c>
      <c r="AG69" s="281">
        <f t="shared" ref="AG69:AG86" si="10">SUM(S69:W69)</f>
        <v>4840497.1400000006</v>
      </c>
      <c r="AH69" s="267">
        <f t="shared" ref="AH69:AH86" si="11">SUM(X69:AC69)</f>
        <v>5195762.74</v>
      </c>
      <c r="AI69" s="261">
        <f t="shared" ref="AI69:AI86" si="12">AG69-AH69</f>
        <v>-355265.59999999963</v>
      </c>
    </row>
    <row r="70" spans="1:35" x14ac:dyDescent="0.2">
      <c r="A70" s="265" t="s">
        <v>292</v>
      </c>
      <c r="B70" s="265" t="s">
        <v>4</v>
      </c>
      <c r="C70" s="275">
        <v>2921</v>
      </c>
      <c r="D70" s="275" t="s">
        <v>666</v>
      </c>
      <c r="E70" s="44" t="s">
        <v>2577</v>
      </c>
      <c r="F70" s="88">
        <v>135018.91</v>
      </c>
      <c r="G70" s="88">
        <v>0</v>
      </c>
      <c r="H70" s="88">
        <v>44127.08</v>
      </c>
      <c r="I70" s="44">
        <v>3</v>
      </c>
      <c r="J70" s="44">
        <v>-62207.3</v>
      </c>
      <c r="P70" s="44">
        <v>-450851.04</v>
      </c>
      <c r="R70" s="44">
        <v>607615.71</v>
      </c>
      <c r="S70" s="73">
        <v>1299663.03</v>
      </c>
      <c r="T70" s="73">
        <v>96050</v>
      </c>
      <c r="U70" s="73">
        <v>839.37</v>
      </c>
      <c r="V70" s="73">
        <v>1110240</v>
      </c>
      <c r="X70" s="89">
        <v>1698051</v>
      </c>
      <c r="AA70" s="89">
        <v>786350.07999999996</v>
      </c>
      <c r="AB70" s="89">
        <v>62214.3</v>
      </c>
      <c r="AD70" s="259">
        <f t="shared" si="7"/>
        <v>179145.99</v>
      </c>
      <c r="AE70" s="266">
        <f t="shared" si="8"/>
        <v>0</v>
      </c>
      <c r="AF70" s="280">
        <f t="shared" si="9"/>
        <v>179145.99</v>
      </c>
      <c r="AG70" s="281">
        <f t="shared" si="10"/>
        <v>2506792.4000000004</v>
      </c>
      <c r="AH70" s="267">
        <f t="shared" si="11"/>
        <v>2546615.38</v>
      </c>
      <c r="AI70" s="261">
        <f t="shared" si="12"/>
        <v>-39822.979999999516</v>
      </c>
    </row>
    <row r="71" spans="1:35" x14ac:dyDescent="0.2">
      <c r="A71" s="265" t="s">
        <v>292</v>
      </c>
      <c r="B71" s="265" t="s">
        <v>4</v>
      </c>
      <c r="C71" s="275">
        <v>3783</v>
      </c>
      <c r="D71" s="275" t="s">
        <v>667</v>
      </c>
      <c r="E71" s="44" t="s">
        <v>2578</v>
      </c>
      <c r="F71" s="88">
        <v>671089.74</v>
      </c>
      <c r="G71" s="88">
        <v>16150</v>
      </c>
      <c r="H71" s="88">
        <v>39320.629999999997</v>
      </c>
      <c r="I71" s="44">
        <v>578489.93000000005</v>
      </c>
      <c r="J71" s="44">
        <v>573501.28</v>
      </c>
      <c r="P71" s="44">
        <v>-34206</v>
      </c>
      <c r="Q71" s="44">
        <v>-1604767.93</v>
      </c>
      <c r="R71" s="44">
        <v>3812852.35</v>
      </c>
      <c r="S71" s="73">
        <v>1157033.22</v>
      </c>
      <c r="U71" s="73">
        <v>2927.75</v>
      </c>
      <c r="V71" s="73">
        <v>638858</v>
      </c>
      <c r="W71" s="73">
        <v>391328</v>
      </c>
      <c r="X71" s="89">
        <v>1391635</v>
      </c>
      <c r="AA71" s="89">
        <v>523154.6</v>
      </c>
      <c r="AB71" s="89">
        <v>570684.21</v>
      </c>
      <c r="AD71" s="259">
        <f t="shared" si="7"/>
        <v>726560.37</v>
      </c>
      <c r="AE71" s="266">
        <f t="shared" si="8"/>
        <v>0</v>
      </c>
      <c r="AF71" s="280">
        <f t="shared" si="9"/>
        <v>726560.37</v>
      </c>
      <c r="AG71" s="281">
        <f t="shared" si="10"/>
        <v>2190146.9699999997</v>
      </c>
      <c r="AH71" s="267">
        <f t="shared" si="11"/>
        <v>2485473.81</v>
      </c>
      <c r="AI71" s="261">
        <f t="shared" si="12"/>
        <v>-295326.84000000032</v>
      </c>
    </row>
    <row r="72" spans="1:35" x14ac:dyDescent="0.2">
      <c r="A72" s="265" t="s">
        <v>292</v>
      </c>
      <c r="B72" s="265" t="s">
        <v>4</v>
      </c>
      <c r="C72" s="275">
        <v>3268</v>
      </c>
      <c r="D72" s="275" t="s">
        <v>668</v>
      </c>
      <c r="E72" s="44" t="s">
        <v>2579</v>
      </c>
      <c r="F72" s="88">
        <v>272217.88</v>
      </c>
      <c r="G72" s="88">
        <v>0</v>
      </c>
      <c r="H72" s="88">
        <v>154038</v>
      </c>
      <c r="I72" s="44">
        <v>528308.94999999995</v>
      </c>
      <c r="J72" s="44">
        <v>183747.03</v>
      </c>
      <c r="L72" s="231">
        <v>130728</v>
      </c>
      <c r="N72" s="231">
        <v>0</v>
      </c>
      <c r="Q72" s="44">
        <v>-894450.52</v>
      </c>
      <c r="R72" s="44">
        <v>1909993.72</v>
      </c>
      <c r="S72" s="73">
        <v>1336491.71</v>
      </c>
      <c r="T72" s="73">
        <v>391910</v>
      </c>
      <c r="U72" s="73">
        <v>1327.24</v>
      </c>
      <c r="V72" s="73">
        <v>1246560</v>
      </c>
      <c r="W72" s="73">
        <v>135672</v>
      </c>
      <c r="X72" s="89">
        <v>2029479</v>
      </c>
      <c r="AA72" s="89">
        <v>944364.33</v>
      </c>
      <c r="AB72" s="89">
        <v>146076.96</v>
      </c>
      <c r="AD72" s="259">
        <f t="shared" si="7"/>
        <v>426255.88</v>
      </c>
      <c r="AE72" s="266">
        <f t="shared" si="8"/>
        <v>130728</v>
      </c>
      <c r="AF72" s="280">
        <f t="shared" si="9"/>
        <v>295527.88</v>
      </c>
      <c r="AG72" s="281">
        <f t="shared" si="10"/>
        <v>3111960.95</v>
      </c>
      <c r="AH72" s="267">
        <f t="shared" si="11"/>
        <v>3119920.29</v>
      </c>
      <c r="AI72" s="261">
        <f t="shared" si="12"/>
        <v>-7959.339999999851</v>
      </c>
    </row>
    <row r="73" spans="1:35" x14ac:dyDescent="0.2">
      <c r="A73" s="265" t="s">
        <v>292</v>
      </c>
      <c r="B73" s="265" t="s">
        <v>4</v>
      </c>
      <c r="C73" s="275">
        <v>3398</v>
      </c>
      <c r="D73" s="275" t="s">
        <v>669</v>
      </c>
      <c r="E73" s="44" t="s">
        <v>2580</v>
      </c>
      <c r="F73" s="88">
        <v>352284.79</v>
      </c>
      <c r="G73" s="88">
        <v>0</v>
      </c>
      <c r="H73" s="88">
        <v>53586.11</v>
      </c>
      <c r="I73" s="44">
        <v>197398.07</v>
      </c>
      <c r="J73" s="44">
        <v>7904.16</v>
      </c>
      <c r="L73" s="231">
        <v>6356</v>
      </c>
      <c r="N73" s="231">
        <v>0</v>
      </c>
      <c r="Q73" s="44">
        <v>-953667.24</v>
      </c>
      <c r="R73" s="44">
        <v>1439320.15</v>
      </c>
      <c r="S73" s="73">
        <v>1424150.81</v>
      </c>
      <c r="T73" s="73">
        <v>265225</v>
      </c>
      <c r="U73" s="73">
        <v>913.07</v>
      </c>
      <c r="V73" s="73">
        <v>755832</v>
      </c>
      <c r="W73" s="73">
        <v>550425</v>
      </c>
      <c r="X73" s="89">
        <v>1844805</v>
      </c>
      <c r="Y73" s="89">
        <v>2440</v>
      </c>
      <c r="AA73" s="89">
        <v>889170.38</v>
      </c>
      <c r="AB73" s="89">
        <v>140966.28</v>
      </c>
      <c r="AD73" s="259">
        <f t="shared" si="7"/>
        <v>405870.89999999997</v>
      </c>
      <c r="AE73" s="266">
        <f t="shared" si="8"/>
        <v>6356</v>
      </c>
      <c r="AF73" s="280">
        <f t="shared" si="9"/>
        <v>399514.89999999997</v>
      </c>
      <c r="AG73" s="281">
        <f t="shared" si="10"/>
        <v>2996545.88</v>
      </c>
      <c r="AH73" s="267">
        <f t="shared" si="11"/>
        <v>2877381.6599999997</v>
      </c>
      <c r="AI73" s="261">
        <f t="shared" si="12"/>
        <v>119164.2200000002</v>
      </c>
    </row>
    <row r="74" spans="1:35" x14ac:dyDescent="0.2">
      <c r="A74" s="265" t="s">
        <v>292</v>
      </c>
      <c r="B74" s="265" t="s">
        <v>4</v>
      </c>
      <c r="C74" s="275">
        <v>4777</v>
      </c>
      <c r="D74" s="275" t="s">
        <v>670</v>
      </c>
      <c r="E74" s="44" t="s">
        <v>2581</v>
      </c>
      <c r="F74" s="88">
        <v>439417.56</v>
      </c>
      <c r="G74" s="88">
        <v>0</v>
      </c>
      <c r="H74" s="88">
        <v>46735.91</v>
      </c>
      <c r="I74" s="44">
        <v>886467.39</v>
      </c>
      <c r="J74" s="44">
        <v>175826.89</v>
      </c>
      <c r="N74" s="231">
        <v>0</v>
      </c>
      <c r="P74" s="44">
        <v>17550</v>
      </c>
      <c r="Q74" s="44">
        <v>-3371071.5</v>
      </c>
      <c r="R74" s="44">
        <v>4868817.07</v>
      </c>
      <c r="S74" s="73">
        <v>1562977.23</v>
      </c>
      <c r="T74" s="73">
        <v>326390</v>
      </c>
      <c r="U74" s="73">
        <v>2066</v>
      </c>
      <c r="V74" s="73">
        <v>1016550</v>
      </c>
      <c r="W74" s="73">
        <v>109170</v>
      </c>
      <c r="X74" s="89">
        <v>1701403</v>
      </c>
      <c r="Y74" s="89">
        <v>29830</v>
      </c>
      <c r="AA74" s="89">
        <v>1121555.8500000001</v>
      </c>
      <c r="AB74" s="89">
        <v>131212.20000000001</v>
      </c>
      <c r="AD74" s="259">
        <f t="shared" si="7"/>
        <v>486153.47</v>
      </c>
      <c r="AE74" s="266">
        <f t="shared" si="8"/>
        <v>0</v>
      </c>
      <c r="AF74" s="280">
        <f t="shared" si="9"/>
        <v>486153.47</v>
      </c>
      <c r="AG74" s="281">
        <f t="shared" si="10"/>
        <v>3017153.23</v>
      </c>
      <c r="AH74" s="267">
        <f t="shared" si="11"/>
        <v>2984001.0500000003</v>
      </c>
      <c r="AI74" s="261">
        <f t="shared" si="12"/>
        <v>33152.179999999702</v>
      </c>
    </row>
    <row r="75" spans="1:35" x14ac:dyDescent="0.2">
      <c r="A75" s="265" t="s">
        <v>292</v>
      </c>
      <c r="B75" s="265" t="s">
        <v>4</v>
      </c>
      <c r="C75" s="275">
        <v>2834</v>
      </c>
      <c r="D75" s="275" t="s">
        <v>671</v>
      </c>
      <c r="E75" s="44" t="s">
        <v>2582</v>
      </c>
      <c r="F75" s="88">
        <v>232526.66</v>
      </c>
      <c r="G75" s="88">
        <v>0</v>
      </c>
      <c r="H75" s="88">
        <v>59312.66</v>
      </c>
      <c r="I75" s="44">
        <v>416946.69</v>
      </c>
      <c r="J75" s="44">
        <v>124907.97</v>
      </c>
      <c r="L75" s="231">
        <v>80550</v>
      </c>
      <c r="N75" s="231">
        <v>2692</v>
      </c>
      <c r="Q75" s="44">
        <v>276457.03000000003</v>
      </c>
      <c r="R75" s="44">
        <v>310741.76000000001</v>
      </c>
      <c r="S75" s="73">
        <v>923541.43</v>
      </c>
      <c r="T75" s="73">
        <v>113750</v>
      </c>
      <c r="U75" s="73">
        <v>874.06</v>
      </c>
      <c r="V75" s="73">
        <v>1290000</v>
      </c>
      <c r="X75" s="89">
        <v>1565052</v>
      </c>
      <c r="AA75" s="89">
        <v>499370.98</v>
      </c>
      <c r="AB75" s="89">
        <v>100489.32</v>
      </c>
      <c r="AD75" s="259">
        <f t="shared" si="7"/>
        <v>291839.32</v>
      </c>
      <c r="AE75" s="266">
        <f t="shared" si="8"/>
        <v>83242</v>
      </c>
      <c r="AF75" s="280">
        <f t="shared" si="9"/>
        <v>208597.32</v>
      </c>
      <c r="AG75" s="281">
        <f t="shared" si="10"/>
        <v>2328165.4900000002</v>
      </c>
      <c r="AH75" s="267">
        <f t="shared" si="11"/>
        <v>2164912.2999999998</v>
      </c>
      <c r="AI75" s="261">
        <f t="shared" si="12"/>
        <v>163253.19000000041</v>
      </c>
    </row>
    <row r="76" spans="1:35" x14ac:dyDescent="0.2">
      <c r="A76" s="265" t="s">
        <v>292</v>
      </c>
      <c r="B76" s="265" t="s">
        <v>4</v>
      </c>
      <c r="C76" s="275">
        <v>2338</v>
      </c>
      <c r="D76" s="275" t="s">
        <v>672</v>
      </c>
      <c r="E76" s="44" t="s">
        <v>2583</v>
      </c>
      <c r="F76" s="88">
        <v>80927.399999999994</v>
      </c>
      <c r="G76" s="88">
        <v>10540</v>
      </c>
      <c r="H76" s="88">
        <v>61283.32</v>
      </c>
      <c r="I76" s="44">
        <v>155261.12</v>
      </c>
      <c r="J76" s="44">
        <v>126311.05</v>
      </c>
      <c r="Q76" s="44">
        <v>-2670078.71</v>
      </c>
      <c r="R76" s="44">
        <v>3225580.14</v>
      </c>
      <c r="S76" s="73">
        <v>882441.13</v>
      </c>
      <c r="U76" s="73">
        <v>776.23</v>
      </c>
      <c r="V76" s="73">
        <v>318840</v>
      </c>
      <c r="W76" s="73">
        <v>1000</v>
      </c>
      <c r="X76" s="89">
        <v>619348</v>
      </c>
      <c r="Y76" s="89">
        <v>20912</v>
      </c>
      <c r="AA76" s="89">
        <v>555116.84</v>
      </c>
      <c r="AB76" s="89">
        <v>128859.06</v>
      </c>
      <c r="AD76" s="259">
        <f t="shared" si="7"/>
        <v>152750.72</v>
      </c>
      <c r="AE76" s="266">
        <f t="shared" si="8"/>
        <v>0</v>
      </c>
      <c r="AF76" s="280">
        <f t="shared" si="9"/>
        <v>152750.72</v>
      </c>
      <c r="AG76" s="281">
        <f t="shared" si="10"/>
        <v>1203057.3599999999</v>
      </c>
      <c r="AH76" s="267">
        <f t="shared" si="11"/>
        <v>1324235.8999999999</v>
      </c>
      <c r="AI76" s="261">
        <f t="shared" si="12"/>
        <v>-121178.54000000004</v>
      </c>
    </row>
    <row r="77" spans="1:35" x14ac:dyDescent="0.2">
      <c r="A77" s="265" t="s">
        <v>292</v>
      </c>
      <c r="B77" s="265" t="s">
        <v>4</v>
      </c>
      <c r="C77" s="275">
        <v>4468</v>
      </c>
      <c r="D77" s="275" t="s">
        <v>673</v>
      </c>
      <c r="E77" s="44" t="s">
        <v>2584</v>
      </c>
      <c r="F77" s="88">
        <v>529782.39</v>
      </c>
      <c r="G77" s="88">
        <v>0</v>
      </c>
      <c r="H77" s="88">
        <v>23178.21</v>
      </c>
      <c r="I77" s="44">
        <v>447600.21</v>
      </c>
      <c r="J77" s="44">
        <v>164146.51999999999</v>
      </c>
      <c r="N77" s="231">
        <v>0</v>
      </c>
      <c r="O77" s="44">
        <v>344220</v>
      </c>
      <c r="Q77" s="44">
        <v>-1579318.63</v>
      </c>
      <c r="R77" s="44">
        <v>2484321.89</v>
      </c>
      <c r="S77" s="73">
        <v>2174520.5</v>
      </c>
      <c r="U77" s="73">
        <v>2294.48</v>
      </c>
      <c r="V77" s="73">
        <v>805320</v>
      </c>
      <c r="W77" s="73">
        <v>15300</v>
      </c>
      <c r="X77" s="89">
        <v>1843811</v>
      </c>
      <c r="Y77" s="89">
        <v>5460</v>
      </c>
      <c r="AA77" s="89">
        <v>1109395.82</v>
      </c>
      <c r="AB77" s="89">
        <v>120453.09</v>
      </c>
      <c r="AC77" s="89">
        <v>2831</v>
      </c>
      <c r="AD77" s="259">
        <f t="shared" si="7"/>
        <v>552960.6</v>
      </c>
      <c r="AE77" s="266">
        <f t="shared" si="8"/>
        <v>0</v>
      </c>
      <c r="AF77" s="280">
        <f t="shared" si="9"/>
        <v>552960.6</v>
      </c>
      <c r="AG77" s="281">
        <f t="shared" si="10"/>
        <v>2997434.98</v>
      </c>
      <c r="AH77" s="267">
        <f t="shared" si="11"/>
        <v>3081950.91</v>
      </c>
      <c r="AI77" s="261">
        <f t="shared" si="12"/>
        <v>-84515.930000000168</v>
      </c>
    </row>
    <row r="78" spans="1:35" x14ac:dyDescent="0.2">
      <c r="A78" s="265" t="s">
        <v>292</v>
      </c>
      <c r="B78" s="265" t="s">
        <v>4</v>
      </c>
      <c r="C78" s="275">
        <v>1481</v>
      </c>
      <c r="D78" s="275" t="s">
        <v>674</v>
      </c>
      <c r="E78" s="44" t="s">
        <v>2592</v>
      </c>
      <c r="F78" s="88">
        <v>28902.92</v>
      </c>
      <c r="G78" s="88">
        <v>0</v>
      </c>
      <c r="H78" s="88">
        <v>24106.51</v>
      </c>
      <c r="I78" s="44">
        <v>213031.21</v>
      </c>
      <c r="J78" s="44">
        <v>20093.830000000002</v>
      </c>
      <c r="N78" s="231">
        <v>0</v>
      </c>
      <c r="Q78" s="44">
        <v>-933912.4</v>
      </c>
      <c r="R78" s="44">
        <v>1412549.96</v>
      </c>
      <c r="S78" s="73">
        <v>786656.98</v>
      </c>
      <c r="T78" s="73">
        <v>29700</v>
      </c>
      <c r="U78" s="73">
        <v>748.68</v>
      </c>
      <c r="W78" s="73">
        <v>991290</v>
      </c>
      <c r="X78" s="89">
        <v>1293751</v>
      </c>
      <c r="Y78" s="89">
        <v>1820</v>
      </c>
      <c r="Z78" s="89">
        <v>17856</v>
      </c>
      <c r="AA78" s="89">
        <v>536978.42000000004</v>
      </c>
      <c r="AB78" s="89">
        <v>150493.32999999999</v>
      </c>
      <c r="AD78" s="259">
        <f t="shared" si="7"/>
        <v>53009.429999999993</v>
      </c>
      <c r="AE78" s="266">
        <f t="shared" si="8"/>
        <v>0</v>
      </c>
      <c r="AF78" s="280">
        <f t="shared" si="9"/>
        <v>53009.429999999993</v>
      </c>
      <c r="AG78" s="281">
        <f t="shared" si="10"/>
        <v>1808395.6600000001</v>
      </c>
      <c r="AH78" s="267">
        <f t="shared" si="11"/>
        <v>2000898.75</v>
      </c>
      <c r="AI78" s="261">
        <f t="shared" si="12"/>
        <v>-192503.08999999985</v>
      </c>
    </row>
    <row r="79" spans="1:35" x14ac:dyDescent="0.2">
      <c r="A79" s="265" t="s">
        <v>292</v>
      </c>
      <c r="B79" s="265" t="s">
        <v>4</v>
      </c>
      <c r="C79" s="275">
        <v>2622</v>
      </c>
      <c r="D79" s="275" t="s">
        <v>675</v>
      </c>
      <c r="E79" s="44" t="s">
        <v>2595</v>
      </c>
      <c r="F79" s="88">
        <v>325011.83</v>
      </c>
      <c r="G79" s="88">
        <v>0</v>
      </c>
      <c r="H79" s="88">
        <v>53289.49</v>
      </c>
      <c r="I79" s="44">
        <v>662065.28</v>
      </c>
      <c r="J79" s="44">
        <v>7043.16</v>
      </c>
      <c r="K79" s="231">
        <v>900</v>
      </c>
      <c r="L79" s="231">
        <v>219900</v>
      </c>
      <c r="N79" s="231">
        <v>0</v>
      </c>
      <c r="Q79" s="44">
        <v>-1141037.8700000001</v>
      </c>
      <c r="R79" s="44">
        <v>2368149.29</v>
      </c>
      <c r="S79" s="73">
        <v>958266.99</v>
      </c>
      <c r="T79" s="73">
        <v>122260</v>
      </c>
      <c r="U79" s="73">
        <v>1398.67</v>
      </c>
      <c r="V79" s="73">
        <v>1795170</v>
      </c>
      <c r="W79" s="73">
        <v>109980</v>
      </c>
      <c r="X79" s="89">
        <v>2031265</v>
      </c>
      <c r="Y79" s="89">
        <v>25170</v>
      </c>
      <c r="AA79" s="89">
        <v>1190182.28</v>
      </c>
      <c r="AB79" s="89">
        <v>140960.04</v>
      </c>
      <c r="AD79" s="259">
        <f t="shared" si="7"/>
        <v>378301.32</v>
      </c>
      <c r="AE79" s="266">
        <f t="shared" si="8"/>
        <v>220800</v>
      </c>
      <c r="AF79" s="280">
        <f t="shared" si="9"/>
        <v>157501.32</v>
      </c>
      <c r="AG79" s="281">
        <f t="shared" si="10"/>
        <v>2987075.66</v>
      </c>
      <c r="AH79" s="267">
        <f t="shared" si="11"/>
        <v>3387577.3200000003</v>
      </c>
      <c r="AI79" s="261">
        <f t="shared" si="12"/>
        <v>-400501.66000000015</v>
      </c>
    </row>
    <row r="80" spans="1:35" x14ac:dyDescent="0.2">
      <c r="A80" s="265" t="s">
        <v>295</v>
      </c>
      <c r="B80" s="265" t="s">
        <v>5</v>
      </c>
      <c r="C80" s="275">
        <v>4703</v>
      </c>
      <c r="D80" s="275" t="s">
        <v>676</v>
      </c>
      <c r="E80" s="44" t="s">
        <v>2585</v>
      </c>
      <c r="F80" s="88">
        <v>784459.42</v>
      </c>
      <c r="G80" s="88">
        <v>396</v>
      </c>
      <c r="H80" s="88">
        <v>69390.14</v>
      </c>
      <c r="I80" s="44">
        <v>439926.22</v>
      </c>
      <c r="J80" s="44">
        <v>579825.81000000006</v>
      </c>
      <c r="L80" s="231">
        <v>20835</v>
      </c>
      <c r="N80" s="231">
        <v>0</v>
      </c>
      <c r="O80" s="44">
        <v>23750</v>
      </c>
      <c r="Q80" s="44">
        <v>-1472624.03</v>
      </c>
      <c r="R80" s="44">
        <v>2500428.33</v>
      </c>
      <c r="S80" s="73">
        <v>1846495.73</v>
      </c>
      <c r="T80" s="73">
        <v>310120</v>
      </c>
      <c r="U80" s="73">
        <v>1651.44</v>
      </c>
      <c r="V80" s="73">
        <v>1456600.3</v>
      </c>
      <c r="W80" s="73">
        <v>338070</v>
      </c>
      <c r="X80" s="89">
        <v>2156599.2999999998</v>
      </c>
      <c r="Y80" s="89">
        <v>2720</v>
      </c>
      <c r="AA80" s="89">
        <v>820413.81</v>
      </c>
      <c r="AB80" s="89">
        <v>171596.07</v>
      </c>
      <c r="AD80" s="259">
        <f t="shared" si="7"/>
        <v>854245.56</v>
      </c>
      <c r="AE80" s="266">
        <f t="shared" si="8"/>
        <v>20835</v>
      </c>
      <c r="AF80" s="280">
        <f t="shared" si="9"/>
        <v>833410.56000000006</v>
      </c>
      <c r="AG80" s="281">
        <f t="shared" si="10"/>
        <v>3952937.4699999997</v>
      </c>
      <c r="AH80" s="267">
        <f t="shared" si="11"/>
        <v>3151329.1799999997</v>
      </c>
      <c r="AI80" s="261">
        <f t="shared" si="12"/>
        <v>801608.29</v>
      </c>
    </row>
    <row r="81" spans="1:35" x14ac:dyDescent="0.2">
      <c r="A81" s="265" t="s">
        <v>295</v>
      </c>
      <c r="B81" s="265" t="s">
        <v>5</v>
      </c>
      <c r="C81" s="275">
        <v>1824</v>
      </c>
      <c r="D81" s="275" t="s">
        <v>677</v>
      </c>
      <c r="E81" s="44" t="s">
        <v>2586</v>
      </c>
      <c r="F81" s="88">
        <v>332283.88</v>
      </c>
      <c r="G81" s="88">
        <v>528</v>
      </c>
      <c r="H81" s="88">
        <v>44187.05</v>
      </c>
      <c r="I81" s="44">
        <v>5</v>
      </c>
      <c r="J81" s="44">
        <v>255858.57</v>
      </c>
      <c r="L81" s="231">
        <v>13500</v>
      </c>
      <c r="N81" s="231">
        <v>0</v>
      </c>
      <c r="Q81" s="44">
        <v>-1749154.94</v>
      </c>
      <c r="R81" s="44">
        <v>2140561.41</v>
      </c>
      <c r="S81" s="73">
        <v>1239694.27</v>
      </c>
      <c r="T81" s="73">
        <v>72805</v>
      </c>
      <c r="U81" s="73">
        <v>1082.79</v>
      </c>
      <c r="V81" s="73">
        <v>853780</v>
      </c>
      <c r="W81" s="73">
        <v>188870</v>
      </c>
      <c r="X81" s="89">
        <v>1591861</v>
      </c>
      <c r="Y81" s="89">
        <v>8080</v>
      </c>
      <c r="Z81" s="89">
        <v>13934</v>
      </c>
      <c r="AA81" s="89">
        <v>439840.1</v>
      </c>
      <c r="AB81" s="89">
        <v>74560.929999999993</v>
      </c>
      <c r="AD81" s="259">
        <f t="shared" si="7"/>
        <v>376998.93</v>
      </c>
      <c r="AE81" s="266">
        <f t="shared" si="8"/>
        <v>13500</v>
      </c>
      <c r="AF81" s="280">
        <f t="shared" si="9"/>
        <v>363498.93</v>
      </c>
      <c r="AG81" s="281">
        <f t="shared" si="10"/>
        <v>2356232.06</v>
      </c>
      <c r="AH81" s="267">
        <f t="shared" si="11"/>
        <v>2128276.0300000003</v>
      </c>
      <c r="AI81" s="261">
        <f t="shared" si="12"/>
        <v>227956.0299999998</v>
      </c>
    </row>
    <row r="82" spans="1:35" x14ac:dyDescent="0.2">
      <c r="A82" s="265" t="s">
        <v>295</v>
      </c>
      <c r="B82" s="265" t="s">
        <v>5</v>
      </c>
      <c r="C82" s="275">
        <v>4449</v>
      </c>
      <c r="D82" s="275" t="s">
        <v>678</v>
      </c>
      <c r="E82" s="44" t="s">
        <v>2587</v>
      </c>
      <c r="F82" s="88">
        <v>653817.15</v>
      </c>
      <c r="G82" s="88">
        <v>1056</v>
      </c>
      <c r="H82" s="88">
        <v>46221.86</v>
      </c>
      <c r="I82" s="44">
        <v>768911.21</v>
      </c>
      <c r="J82" s="44">
        <v>525028.16</v>
      </c>
      <c r="L82" s="231">
        <v>25100</v>
      </c>
      <c r="N82" s="231">
        <v>0</v>
      </c>
      <c r="Q82" s="44">
        <v>-473512.87</v>
      </c>
      <c r="R82" s="44">
        <v>2191938.59</v>
      </c>
      <c r="S82" s="73">
        <v>1968191.61</v>
      </c>
      <c r="T82" s="73">
        <v>219678</v>
      </c>
      <c r="U82" s="73">
        <v>1707.76</v>
      </c>
      <c r="V82" s="73">
        <v>1248666</v>
      </c>
      <c r="W82" s="73">
        <v>155101</v>
      </c>
      <c r="X82" s="89">
        <v>2235019</v>
      </c>
      <c r="AA82" s="89">
        <v>773540.08</v>
      </c>
      <c r="AB82" s="89">
        <v>333276.63</v>
      </c>
      <c r="AD82" s="259">
        <f t="shared" si="7"/>
        <v>701095.01</v>
      </c>
      <c r="AE82" s="266">
        <f t="shared" si="8"/>
        <v>25100</v>
      </c>
      <c r="AF82" s="280">
        <f t="shared" si="9"/>
        <v>675995.01</v>
      </c>
      <c r="AG82" s="281">
        <f t="shared" si="10"/>
        <v>3593344.37</v>
      </c>
      <c r="AH82" s="267">
        <f t="shared" si="11"/>
        <v>3341835.71</v>
      </c>
      <c r="AI82" s="261">
        <f t="shared" si="12"/>
        <v>251508.66000000015</v>
      </c>
    </row>
    <row r="83" spans="1:35" x14ac:dyDescent="0.2">
      <c r="A83" s="265" t="s">
        <v>295</v>
      </c>
      <c r="B83" s="265" t="s">
        <v>5</v>
      </c>
      <c r="C83" s="275">
        <v>4777</v>
      </c>
      <c r="D83" s="275" t="s">
        <v>679</v>
      </c>
      <c r="E83" s="44" t="s">
        <v>2588</v>
      </c>
      <c r="F83" s="88">
        <v>814723.71</v>
      </c>
      <c r="G83" s="88">
        <v>1155</v>
      </c>
      <c r="H83" s="88">
        <v>55918</v>
      </c>
      <c r="I83" s="44">
        <v>984622.11</v>
      </c>
      <c r="J83" s="44">
        <v>360585.41</v>
      </c>
      <c r="L83" s="231">
        <v>23131.3</v>
      </c>
      <c r="N83" s="231">
        <v>0</v>
      </c>
      <c r="Q83" s="44">
        <v>-2084136.27</v>
      </c>
      <c r="R83" s="44">
        <v>4194803.6500000004</v>
      </c>
      <c r="S83" s="73">
        <v>1178429.21</v>
      </c>
      <c r="T83" s="73">
        <v>188780</v>
      </c>
      <c r="U83" s="73">
        <v>2339.62</v>
      </c>
      <c r="V83" s="73">
        <v>1512250.5</v>
      </c>
      <c r="W83" s="73">
        <v>1175817.7</v>
      </c>
      <c r="X83" s="89">
        <v>2089585.5</v>
      </c>
      <c r="Y83" s="89">
        <v>870</v>
      </c>
      <c r="Z83" s="89">
        <v>736</v>
      </c>
      <c r="AA83" s="89">
        <v>1447648.9</v>
      </c>
      <c r="AB83" s="89">
        <v>435571.08</v>
      </c>
      <c r="AD83" s="259">
        <f t="shared" si="7"/>
        <v>871796.71</v>
      </c>
      <c r="AE83" s="266">
        <f t="shared" si="8"/>
        <v>23131.3</v>
      </c>
      <c r="AF83" s="280">
        <f t="shared" si="9"/>
        <v>848665.40999999992</v>
      </c>
      <c r="AG83" s="281">
        <f t="shared" si="10"/>
        <v>4057617.0300000003</v>
      </c>
      <c r="AH83" s="267">
        <f t="shared" si="11"/>
        <v>3974411.48</v>
      </c>
      <c r="AI83" s="261">
        <f t="shared" si="12"/>
        <v>83205.550000000279</v>
      </c>
    </row>
    <row r="84" spans="1:35" x14ac:dyDescent="0.2">
      <c r="A84" s="265" t="s">
        <v>295</v>
      </c>
      <c r="B84" s="265" t="s">
        <v>5</v>
      </c>
      <c r="C84" s="275">
        <v>2103</v>
      </c>
      <c r="D84" s="275" t="s">
        <v>680</v>
      </c>
      <c r="E84" s="44" t="s">
        <v>2589</v>
      </c>
      <c r="F84" s="88">
        <v>316316.05</v>
      </c>
      <c r="G84" s="88">
        <v>231</v>
      </c>
      <c r="H84" s="88">
        <v>9263.89</v>
      </c>
      <c r="I84" s="44">
        <v>569922.65</v>
      </c>
      <c r="J84" s="44">
        <v>164426.82999999999</v>
      </c>
      <c r="L84" s="231">
        <v>14100</v>
      </c>
      <c r="N84" s="231">
        <v>0</v>
      </c>
      <c r="Q84" s="44">
        <v>-1122771.27</v>
      </c>
      <c r="R84" s="44">
        <v>2119139.65</v>
      </c>
      <c r="S84" s="73">
        <v>1125940.6200000001</v>
      </c>
      <c r="T84" s="73">
        <v>108400</v>
      </c>
      <c r="U84" s="73">
        <v>705.82</v>
      </c>
      <c r="V84" s="73">
        <v>1105751</v>
      </c>
      <c r="W84" s="73">
        <v>124481</v>
      </c>
      <c r="X84" s="89">
        <v>1746190</v>
      </c>
      <c r="Y84" s="89">
        <v>960</v>
      </c>
      <c r="AA84" s="89">
        <v>422522.93</v>
      </c>
      <c r="AB84" s="89">
        <v>245913.47</v>
      </c>
      <c r="AD84" s="259">
        <f t="shared" si="7"/>
        <v>325810.94</v>
      </c>
      <c r="AE84" s="266">
        <f t="shared" si="8"/>
        <v>14100</v>
      </c>
      <c r="AF84" s="280">
        <f t="shared" si="9"/>
        <v>311710.94</v>
      </c>
      <c r="AG84" s="281">
        <f t="shared" si="10"/>
        <v>2465278.4400000004</v>
      </c>
      <c r="AH84" s="267">
        <f t="shared" si="11"/>
        <v>2415586.4000000004</v>
      </c>
      <c r="AI84" s="261">
        <f t="shared" si="12"/>
        <v>49692.040000000037</v>
      </c>
    </row>
    <row r="85" spans="1:35" x14ac:dyDescent="0.2">
      <c r="A85" s="265" t="s">
        <v>295</v>
      </c>
      <c r="B85" s="265" t="s">
        <v>5</v>
      </c>
      <c r="C85" s="275">
        <v>5166</v>
      </c>
      <c r="D85" s="275" t="s">
        <v>681</v>
      </c>
      <c r="E85" s="44" t="s">
        <v>2590</v>
      </c>
      <c r="F85" s="88">
        <v>544181.72</v>
      </c>
      <c r="G85" s="88">
        <v>1018.85</v>
      </c>
      <c r="H85" s="88">
        <v>53904.69</v>
      </c>
      <c r="I85" s="44">
        <v>235961.29</v>
      </c>
      <c r="J85" s="44">
        <v>294851.71999999997</v>
      </c>
      <c r="L85" s="231">
        <v>32627.19</v>
      </c>
      <c r="N85" s="231">
        <v>0</v>
      </c>
      <c r="Q85" s="44">
        <v>182402.5</v>
      </c>
      <c r="R85" s="44">
        <v>1096893.17</v>
      </c>
      <c r="S85" s="73">
        <v>1474917.59</v>
      </c>
      <c r="T85" s="73">
        <v>114000</v>
      </c>
      <c r="V85" s="73">
        <v>1593060</v>
      </c>
      <c r="W85" s="73">
        <v>229050</v>
      </c>
      <c r="X85" s="89">
        <v>2120706</v>
      </c>
      <c r="Y85" s="89">
        <v>480</v>
      </c>
      <c r="AA85" s="89">
        <v>1198790.97</v>
      </c>
      <c r="AB85" s="89">
        <v>273055.21000000002</v>
      </c>
      <c r="AD85" s="259">
        <f t="shared" si="7"/>
        <v>599105.26</v>
      </c>
      <c r="AE85" s="266">
        <f t="shared" si="8"/>
        <v>32627.19</v>
      </c>
      <c r="AF85" s="280">
        <f t="shared" si="9"/>
        <v>566478.07000000007</v>
      </c>
      <c r="AG85" s="281">
        <f t="shared" si="10"/>
        <v>3411027.59</v>
      </c>
      <c r="AH85" s="267">
        <f t="shared" si="11"/>
        <v>3593032.1799999997</v>
      </c>
      <c r="AI85" s="261">
        <f t="shared" si="12"/>
        <v>-182004.58999999985</v>
      </c>
    </row>
    <row r="86" spans="1:35" x14ac:dyDescent="0.2">
      <c r="A86" s="265" t="s">
        <v>295</v>
      </c>
      <c r="B86" s="265" t="s">
        <v>5</v>
      </c>
      <c r="C86" s="275">
        <v>3557</v>
      </c>
      <c r="D86" s="275" t="s">
        <v>682</v>
      </c>
      <c r="E86" s="44" t="s">
        <v>2591</v>
      </c>
      <c r="F86" s="88">
        <v>920698.4</v>
      </c>
      <c r="G86" s="88">
        <v>7392</v>
      </c>
      <c r="H86" s="88">
        <v>35261.949999999997</v>
      </c>
      <c r="I86" s="44">
        <v>261078.58</v>
      </c>
      <c r="J86" s="44">
        <v>219238.01</v>
      </c>
      <c r="L86" s="231">
        <v>24698.85</v>
      </c>
      <c r="N86" s="231">
        <v>0</v>
      </c>
      <c r="Q86" s="44">
        <v>-2020759.86</v>
      </c>
      <c r="R86" s="44">
        <v>3207738.11</v>
      </c>
      <c r="S86" s="73">
        <v>1077816.3600000001</v>
      </c>
      <c r="T86" s="73">
        <v>421150</v>
      </c>
      <c r="V86" s="73">
        <v>1317181</v>
      </c>
      <c r="W86" s="73">
        <v>153862</v>
      </c>
      <c r="X86" s="89">
        <v>1627621.99</v>
      </c>
      <c r="Y86" s="89">
        <v>6304</v>
      </c>
      <c r="AA86" s="89">
        <v>816955.63</v>
      </c>
      <c r="AB86" s="89">
        <v>287135.90000000002</v>
      </c>
      <c r="AD86" s="259">
        <f t="shared" si="7"/>
        <v>963352.35</v>
      </c>
      <c r="AE86" s="266">
        <f t="shared" si="8"/>
        <v>24698.85</v>
      </c>
      <c r="AF86" s="280">
        <f t="shared" si="9"/>
        <v>938653.5</v>
      </c>
      <c r="AG86" s="281">
        <f t="shared" si="10"/>
        <v>2970009.3600000003</v>
      </c>
      <c r="AH86" s="267">
        <f t="shared" si="11"/>
        <v>2738017.52</v>
      </c>
      <c r="AI86" s="261">
        <f t="shared" si="12"/>
        <v>231991.84000000032</v>
      </c>
    </row>
  </sheetData>
  <autoFilter ref="A1:AI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9"/>
  <sheetViews>
    <sheetView topLeftCell="AE1" zoomScale="80" zoomScaleNormal="80" workbookViewId="0">
      <selection activeCell="AH1" sqref="A1:AH1048576"/>
    </sheetView>
  </sheetViews>
  <sheetFormatPr defaultColWidth="33.125" defaultRowHeight="14.25" x14ac:dyDescent="0.2"/>
  <cols>
    <col min="1" max="1" width="40.375" style="44" customWidth="1"/>
    <col min="2" max="5" width="33.125" style="88"/>
    <col min="6" max="10" width="33.125" style="44"/>
    <col min="11" max="14" width="33.125" style="231"/>
    <col min="15" max="18" width="33.125" style="44"/>
    <col min="19" max="25" width="33.125" style="73"/>
    <col min="26" max="34" width="33.125" style="89"/>
    <col min="35" max="16384" width="33.125" style="44"/>
  </cols>
  <sheetData>
    <row r="1" spans="1:34" x14ac:dyDescent="0.2">
      <c r="A1" s="44" t="s">
        <v>2456</v>
      </c>
      <c r="B1" s="88" t="s">
        <v>2462</v>
      </c>
      <c r="C1" s="88" t="s">
        <v>2464</v>
      </c>
      <c r="D1" s="88" t="s">
        <v>2466</v>
      </c>
      <c r="E1" s="88" t="s">
        <v>2795</v>
      </c>
      <c r="F1" s="44" t="s">
        <v>2797</v>
      </c>
      <c r="G1" s="44" t="s">
        <v>2468</v>
      </c>
      <c r="H1" s="44" t="s">
        <v>2470</v>
      </c>
      <c r="I1" s="44" t="s">
        <v>2472</v>
      </c>
      <c r="J1" s="44" t="s">
        <v>2799</v>
      </c>
      <c r="K1" s="231" t="s">
        <v>2474</v>
      </c>
      <c r="L1" s="231" t="s">
        <v>2476</v>
      </c>
      <c r="M1" s="231" t="s">
        <v>2480</v>
      </c>
      <c r="N1" s="231" t="s">
        <v>2482</v>
      </c>
      <c r="O1" s="44" t="s">
        <v>2484</v>
      </c>
      <c r="P1" s="44" t="s">
        <v>2486</v>
      </c>
      <c r="Q1" s="44" t="s">
        <v>2488</v>
      </c>
      <c r="R1" s="44" t="s">
        <v>2490</v>
      </c>
      <c r="S1" s="73" t="s">
        <v>3017</v>
      </c>
      <c r="T1" s="73" t="s">
        <v>2492</v>
      </c>
      <c r="U1" s="73" t="s">
        <v>2494</v>
      </c>
      <c r="V1" s="73" t="s">
        <v>2496</v>
      </c>
      <c r="W1" s="73" t="s">
        <v>2801</v>
      </c>
      <c r="X1" s="73" t="s">
        <v>2498</v>
      </c>
      <c r="Y1" s="73" t="s">
        <v>2500</v>
      </c>
      <c r="Z1" s="89" t="s">
        <v>2502</v>
      </c>
      <c r="AA1" s="89" t="s">
        <v>3367</v>
      </c>
      <c r="AB1" s="89" t="s">
        <v>2504</v>
      </c>
      <c r="AC1" s="89" t="s">
        <v>2506</v>
      </c>
      <c r="AD1" s="89" t="s">
        <v>2508</v>
      </c>
      <c r="AE1" s="89" t="s">
        <v>2510</v>
      </c>
      <c r="AF1" s="89" t="s">
        <v>2803</v>
      </c>
      <c r="AG1" s="89" t="s">
        <v>2805</v>
      </c>
      <c r="AH1" s="89" t="s">
        <v>2512</v>
      </c>
    </row>
    <row r="2" spans="1:34" x14ac:dyDescent="0.2">
      <c r="A2" s="44" t="s">
        <v>2457</v>
      </c>
      <c r="B2" s="88" t="s">
        <v>2463</v>
      </c>
      <c r="C2" s="88" t="s">
        <v>2465</v>
      </c>
      <c r="D2" s="88" t="s">
        <v>2467</v>
      </c>
      <c r="E2" s="88" t="s">
        <v>2796</v>
      </c>
      <c r="F2" s="44" t="s">
        <v>2798</v>
      </c>
      <c r="G2" s="44" t="s">
        <v>2469</v>
      </c>
      <c r="H2" s="44" t="s">
        <v>2471</v>
      </c>
      <c r="I2" s="44" t="s">
        <v>2473</v>
      </c>
      <c r="J2" s="44" t="s">
        <v>2800</v>
      </c>
      <c r="K2" s="231" t="s">
        <v>2475</v>
      </c>
      <c r="L2" s="231" t="s">
        <v>2477</v>
      </c>
      <c r="M2" s="231" t="s">
        <v>2481</v>
      </c>
      <c r="N2" s="231" t="s">
        <v>2483</v>
      </c>
      <c r="O2" s="44" t="s">
        <v>2485</v>
      </c>
      <c r="P2" s="44" t="s">
        <v>2487</v>
      </c>
      <c r="Q2" s="44" t="s">
        <v>2489</v>
      </c>
      <c r="R2" s="44" t="s">
        <v>2491</v>
      </c>
      <c r="S2" s="73" t="s">
        <v>3018</v>
      </c>
      <c r="T2" s="73" t="s">
        <v>2493</v>
      </c>
      <c r="U2" s="73" t="s">
        <v>2495</v>
      </c>
      <c r="V2" s="73" t="s">
        <v>2497</v>
      </c>
      <c r="W2" s="73" t="s">
        <v>2802</v>
      </c>
      <c r="X2" s="73" t="s">
        <v>2499</v>
      </c>
      <c r="Y2" s="73" t="s">
        <v>2501</v>
      </c>
      <c r="Z2" s="89" t="s">
        <v>2503</v>
      </c>
      <c r="AA2" s="89" t="s">
        <v>3368</v>
      </c>
      <c r="AB2" s="89" t="s">
        <v>2505</v>
      </c>
      <c r="AC2" s="89" t="s">
        <v>2507</v>
      </c>
      <c r="AD2" s="89" t="s">
        <v>2509</v>
      </c>
      <c r="AE2" s="89" t="s">
        <v>2511</v>
      </c>
      <c r="AF2" s="89" t="s">
        <v>2804</v>
      </c>
      <c r="AG2" s="89" t="s">
        <v>2806</v>
      </c>
      <c r="AH2" s="89" t="s">
        <v>2513</v>
      </c>
    </row>
    <row r="3" spans="1:34" x14ac:dyDescent="0.2">
      <c r="A3" s="44" t="s">
        <v>2458</v>
      </c>
      <c r="B3" s="88">
        <v>125637912.77</v>
      </c>
      <c r="C3" s="88">
        <v>22558619.460000001</v>
      </c>
      <c r="D3" s="88">
        <v>37091341.659999996</v>
      </c>
      <c r="E3" s="88">
        <v>8354</v>
      </c>
      <c r="F3" s="44">
        <v>0</v>
      </c>
      <c r="G3" s="44">
        <v>172333440.16999999</v>
      </c>
      <c r="H3" s="44">
        <v>81200446.579999998</v>
      </c>
      <c r="I3" s="44">
        <v>3500</v>
      </c>
      <c r="J3" s="44">
        <v>0</v>
      </c>
      <c r="K3" s="231">
        <v>1539997.65</v>
      </c>
      <c r="L3" s="231">
        <v>11325192.93</v>
      </c>
      <c r="M3" s="231">
        <v>2224319.17</v>
      </c>
      <c r="N3" s="231">
        <v>15300.69</v>
      </c>
      <c r="O3" s="44">
        <v>4521584.18</v>
      </c>
      <c r="P3" s="44">
        <v>-927788.55</v>
      </c>
      <c r="Q3" s="44">
        <v>-78451230.890000001</v>
      </c>
      <c r="R3" s="44">
        <v>515745352.58999997</v>
      </c>
      <c r="S3" s="73">
        <v>515.29999999999995</v>
      </c>
      <c r="T3" s="73">
        <v>399704568.62</v>
      </c>
      <c r="U3" s="73">
        <v>32081369.530000001</v>
      </c>
      <c r="V3" s="73">
        <v>505812.63</v>
      </c>
      <c r="W3" s="73">
        <v>1295</v>
      </c>
      <c r="X3" s="73">
        <v>329901989.35000002</v>
      </c>
      <c r="Y3" s="73">
        <v>45127014.68</v>
      </c>
      <c r="Z3" s="89">
        <v>495327557.00650001</v>
      </c>
      <c r="AA3" s="89">
        <v>2750</v>
      </c>
      <c r="AB3" s="89">
        <v>3121759.31</v>
      </c>
      <c r="AC3" s="89">
        <v>1441344.97</v>
      </c>
      <c r="AD3" s="89">
        <v>245537069.74000001</v>
      </c>
      <c r="AE3" s="89">
        <v>55065670.153499998</v>
      </c>
      <c r="AF3" s="89">
        <v>856012.36</v>
      </c>
      <c r="AG3" s="89">
        <v>1283598.6499999999</v>
      </c>
      <c r="AH3" s="89">
        <v>21845916.050000001</v>
      </c>
    </row>
    <row r="7" spans="1:34" x14ac:dyDescent="0.2">
      <c r="A7" s="44" t="s">
        <v>13</v>
      </c>
      <c r="B7" s="88">
        <v>103151.59</v>
      </c>
      <c r="C7" s="88">
        <v>0</v>
      </c>
      <c r="D7" s="88">
        <v>0</v>
      </c>
      <c r="G7" s="44">
        <v>1</v>
      </c>
      <c r="H7" s="44">
        <v>18053.900000000001</v>
      </c>
      <c r="L7" s="231">
        <v>-37960</v>
      </c>
      <c r="N7" s="231">
        <v>-581300</v>
      </c>
      <c r="Q7" s="44">
        <v>685475.71</v>
      </c>
      <c r="T7" s="73">
        <v>632476.1</v>
      </c>
      <c r="V7" s="73">
        <v>192.93</v>
      </c>
      <c r="Z7" s="89">
        <v>234198</v>
      </c>
      <c r="AB7" s="89">
        <v>16940</v>
      </c>
      <c r="AC7" s="89">
        <v>20360</v>
      </c>
      <c r="AD7" s="89">
        <v>288131.37</v>
      </c>
      <c r="AE7" s="89">
        <v>15848.88</v>
      </c>
      <c r="AH7" s="89">
        <v>2200</v>
      </c>
    </row>
    <row r="8" spans="1:34" x14ac:dyDescent="0.2">
      <c r="A8" s="44" t="s">
        <v>15</v>
      </c>
      <c r="B8" s="88">
        <v>44332.59</v>
      </c>
      <c r="D8" s="88">
        <v>9100</v>
      </c>
      <c r="G8" s="44">
        <v>118015.34</v>
      </c>
      <c r="H8" s="44">
        <v>170518.55</v>
      </c>
      <c r="N8" s="231">
        <v>-3284358.65</v>
      </c>
      <c r="P8" s="44">
        <v>2351172.4700000002</v>
      </c>
      <c r="Q8" s="44">
        <v>-2651471.33</v>
      </c>
      <c r="R8" s="44">
        <v>2450442</v>
      </c>
      <c r="V8" s="73">
        <v>578.37</v>
      </c>
      <c r="X8" s="73">
        <v>1391263.3</v>
      </c>
      <c r="Y8" s="73">
        <v>2615580.9900000002</v>
      </c>
      <c r="Z8" s="89">
        <v>1770202.5</v>
      </c>
      <c r="AB8" s="89">
        <v>11720</v>
      </c>
      <c r="AC8" s="89">
        <v>85030</v>
      </c>
      <c r="AD8" s="89">
        <v>421608.29</v>
      </c>
      <c r="AE8" s="89">
        <v>242679.88</v>
      </c>
    </row>
    <row r="9" spans="1:34" x14ac:dyDescent="0.2">
      <c r="A9" s="44" t="s">
        <v>3369</v>
      </c>
      <c r="B9" s="88">
        <v>329829.98</v>
      </c>
      <c r="G9" s="44">
        <v>2920518</v>
      </c>
      <c r="H9" s="44">
        <v>340968.75</v>
      </c>
      <c r="N9" s="231">
        <v>0</v>
      </c>
      <c r="Q9" s="44">
        <v>1830233.9</v>
      </c>
      <c r="R9" s="44">
        <v>1686786.55</v>
      </c>
      <c r="S9" s="73">
        <v>515.29999999999995</v>
      </c>
      <c r="V9" s="73">
        <v>81.64</v>
      </c>
      <c r="X9" s="73">
        <v>1638180</v>
      </c>
      <c r="Y9" s="73">
        <v>544752.86</v>
      </c>
      <c r="Z9" s="89">
        <v>1777783.7</v>
      </c>
      <c r="AA9" s="89">
        <v>2750</v>
      </c>
      <c r="AD9" s="89">
        <v>66079.53</v>
      </c>
      <c r="AE9" s="89">
        <v>255411.41</v>
      </c>
      <c r="AH9" s="89">
        <v>7208.88</v>
      </c>
    </row>
    <row r="10" spans="1:34" x14ac:dyDescent="0.2">
      <c r="A10" s="44" t="s">
        <v>2597</v>
      </c>
      <c r="B10" s="88">
        <v>41273.629999999997</v>
      </c>
      <c r="C10" s="88">
        <v>11975</v>
      </c>
      <c r="D10" s="88">
        <v>672341.56</v>
      </c>
      <c r="G10" s="44">
        <v>98902</v>
      </c>
      <c r="H10" s="44">
        <v>1434763.01</v>
      </c>
      <c r="K10" s="231">
        <v>0</v>
      </c>
      <c r="L10" s="231">
        <v>26220</v>
      </c>
      <c r="N10" s="231">
        <v>0</v>
      </c>
      <c r="Q10" s="44">
        <v>643776.97</v>
      </c>
      <c r="R10" s="44">
        <v>1691218.36</v>
      </c>
      <c r="T10" s="73">
        <v>2669629.4700000002</v>
      </c>
      <c r="U10" s="73">
        <v>62650</v>
      </c>
      <c r="V10" s="73">
        <v>2583.6799999999998</v>
      </c>
      <c r="X10" s="73">
        <v>2878517</v>
      </c>
      <c r="Y10" s="73">
        <v>251118</v>
      </c>
      <c r="Z10" s="89">
        <v>3702460</v>
      </c>
      <c r="AB10" s="89">
        <v>38680</v>
      </c>
      <c r="AC10" s="89">
        <v>35238</v>
      </c>
      <c r="AD10" s="89">
        <v>1868156.25</v>
      </c>
      <c r="AE10" s="89">
        <v>291924.03000000003</v>
      </c>
      <c r="AH10" s="89">
        <v>30000</v>
      </c>
    </row>
    <row r="11" spans="1:34" x14ac:dyDescent="0.2">
      <c r="A11" s="44" t="s">
        <v>2598</v>
      </c>
      <c r="B11" s="88">
        <v>379757.64</v>
      </c>
      <c r="C11" s="88">
        <v>8775</v>
      </c>
      <c r="D11" s="88">
        <v>507145.5</v>
      </c>
      <c r="G11" s="44">
        <v>399469.64</v>
      </c>
      <c r="H11" s="44">
        <v>529458.21</v>
      </c>
      <c r="L11" s="231">
        <v>47012.47</v>
      </c>
      <c r="N11" s="231">
        <v>3278</v>
      </c>
      <c r="Q11" s="44">
        <v>1232864.42</v>
      </c>
      <c r="R11" s="44">
        <v>1534772.11</v>
      </c>
      <c r="T11" s="73">
        <v>1900407.08</v>
      </c>
      <c r="U11" s="73">
        <v>115860</v>
      </c>
      <c r="V11" s="73">
        <v>2523.81</v>
      </c>
      <c r="X11" s="73">
        <v>1875257</v>
      </c>
      <c r="Y11" s="73">
        <v>292700</v>
      </c>
      <c r="Z11" s="89">
        <v>3282534.32</v>
      </c>
      <c r="AB11" s="89">
        <v>17264</v>
      </c>
      <c r="AD11" s="89">
        <v>1544130.93</v>
      </c>
      <c r="AE11" s="89">
        <v>336139.65</v>
      </c>
    </row>
    <row r="12" spans="1:34" x14ac:dyDescent="0.2">
      <c r="A12" s="44" t="s">
        <v>2599</v>
      </c>
      <c r="B12" s="88">
        <v>1997043</v>
      </c>
      <c r="C12" s="88">
        <v>7476.9</v>
      </c>
      <c r="D12" s="88">
        <v>858934.57</v>
      </c>
      <c r="G12" s="44">
        <v>749458.67</v>
      </c>
      <c r="H12" s="44">
        <v>621935.06000000006</v>
      </c>
      <c r="L12" s="231">
        <v>251907.1</v>
      </c>
      <c r="N12" s="231">
        <v>3908.84</v>
      </c>
      <c r="Q12" s="44">
        <v>3204025.36</v>
      </c>
      <c r="R12" s="44">
        <v>1567224.53</v>
      </c>
      <c r="T12" s="73">
        <v>3202122.63</v>
      </c>
      <c r="U12" s="73">
        <v>353035</v>
      </c>
      <c r="V12" s="73">
        <v>10532.71</v>
      </c>
      <c r="X12" s="73">
        <v>1388069</v>
      </c>
      <c r="Y12" s="73">
        <v>27350</v>
      </c>
      <c r="Z12" s="89">
        <v>3004491</v>
      </c>
      <c r="AC12" s="89">
        <v>65228</v>
      </c>
      <c r="AD12" s="89">
        <v>1759262.39</v>
      </c>
      <c r="AE12" s="89">
        <v>326791.58</v>
      </c>
      <c r="AH12" s="89">
        <v>617554</v>
      </c>
    </row>
    <row r="13" spans="1:34" x14ac:dyDescent="0.2">
      <c r="A13" s="44" t="s">
        <v>2600</v>
      </c>
      <c r="B13" s="88">
        <v>1220647.08</v>
      </c>
      <c r="C13" s="88">
        <v>1700</v>
      </c>
      <c r="D13" s="88">
        <v>263306.39</v>
      </c>
      <c r="G13" s="44">
        <v>68568.289999999994</v>
      </c>
      <c r="H13" s="44">
        <v>791459.68</v>
      </c>
      <c r="K13" s="231">
        <v>2000</v>
      </c>
      <c r="L13" s="231">
        <v>52744.49</v>
      </c>
      <c r="N13" s="231">
        <v>0</v>
      </c>
      <c r="Q13" s="44">
        <v>1430189.73</v>
      </c>
      <c r="R13" s="44">
        <v>1097038.29</v>
      </c>
      <c r="T13" s="73">
        <v>1209936.3600000001</v>
      </c>
      <c r="U13" s="73">
        <v>64150</v>
      </c>
      <c r="V13" s="73">
        <v>5158.97</v>
      </c>
      <c r="X13" s="73">
        <v>2159967</v>
      </c>
      <c r="Y13" s="73">
        <v>392512</v>
      </c>
      <c r="Z13" s="89">
        <v>2748035</v>
      </c>
      <c r="AB13" s="89">
        <v>15880</v>
      </c>
      <c r="AC13" s="89">
        <v>12182</v>
      </c>
      <c r="AD13" s="89">
        <v>1074053.08</v>
      </c>
      <c r="AE13" s="89">
        <v>217865.32</v>
      </c>
    </row>
    <row r="14" spans="1:34" x14ac:dyDescent="0.2">
      <c r="A14" s="44" t="s">
        <v>2601</v>
      </c>
      <c r="B14" s="88">
        <v>254981.94</v>
      </c>
      <c r="C14" s="88">
        <v>1252.5</v>
      </c>
      <c r="D14" s="88">
        <v>329236.33</v>
      </c>
      <c r="G14" s="44">
        <v>2005274.24</v>
      </c>
      <c r="H14" s="44">
        <v>301914.31</v>
      </c>
      <c r="K14" s="231">
        <v>0</v>
      </c>
      <c r="L14" s="231">
        <v>37282.699999999997</v>
      </c>
      <c r="N14" s="231">
        <v>0</v>
      </c>
      <c r="Q14" s="44">
        <v>1485006.39</v>
      </c>
      <c r="R14" s="44">
        <v>1718005.94</v>
      </c>
      <c r="T14" s="73">
        <v>1457112.09</v>
      </c>
      <c r="V14" s="73">
        <v>1832.77</v>
      </c>
      <c r="X14" s="73">
        <v>1660092</v>
      </c>
      <c r="Y14" s="73">
        <v>157400</v>
      </c>
      <c r="Z14" s="89">
        <v>2387520</v>
      </c>
      <c r="AB14" s="89">
        <v>13600</v>
      </c>
      <c r="AC14" s="89">
        <v>10612</v>
      </c>
      <c r="AD14" s="89">
        <v>991533.68</v>
      </c>
      <c r="AE14" s="89">
        <v>220806.89</v>
      </c>
    </row>
    <row r="15" spans="1:34" x14ac:dyDescent="0.2">
      <c r="A15" s="44" t="s">
        <v>2602</v>
      </c>
      <c r="B15" s="88">
        <v>428987.06</v>
      </c>
      <c r="C15" s="88">
        <v>46470.5</v>
      </c>
      <c r="D15" s="88">
        <v>703212.39</v>
      </c>
      <c r="G15" s="44">
        <v>1572970.63</v>
      </c>
      <c r="H15" s="44">
        <v>142340.59</v>
      </c>
      <c r="L15" s="231">
        <v>173131.1</v>
      </c>
      <c r="M15" s="231">
        <v>62009.2</v>
      </c>
      <c r="N15" s="231">
        <v>887655</v>
      </c>
      <c r="Q15" s="44">
        <v>-344979</v>
      </c>
      <c r="R15" s="44">
        <v>3950541.16</v>
      </c>
      <c r="T15" s="73">
        <v>2593193.04</v>
      </c>
      <c r="V15" s="73">
        <v>3994.89</v>
      </c>
      <c r="X15" s="73">
        <v>1560884</v>
      </c>
      <c r="Y15" s="73">
        <v>746590</v>
      </c>
      <c r="Z15" s="89">
        <v>2801738</v>
      </c>
      <c r="AB15" s="89">
        <v>21651</v>
      </c>
      <c r="AD15" s="89">
        <v>3660445.96</v>
      </c>
      <c r="AE15" s="89">
        <v>42653.26</v>
      </c>
      <c r="AH15" s="89">
        <v>212550</v>
      </c>
    </row>
    <row r="16" spans="1:34" x14ac:dyDescent="0.2">
      <c r="A16" s="44" t="s">
        <v>2603</v>
      </c>
      <c r="B16" s="88">
        <v>653619.93000000005</v>
      </c>
      <c r="C16" s="88">
        <v>8831</v>
      </c>
      <c r="D16" s="88">
        <v>579939.68999999994</v>
      </c>
      <c r="G16" s="44">
        <v>821623.43</v>
      </c>
      <c r="H16" s="44">
        <v>884401.17</v>
      </c>
      <c r="L16" s="231">
        <v>72548.88</v>
      </c>
      <c r="M16" s="231">
        <v>5000</v>
      </c>
      <c r="N16" s="231">
        <v>1585.04</v>
      </c>
      <c r="Q16" s="44">
        <v>1575411.38</v>
      </c>
      <c r="R16" s="44">
        <v>2643840</v>
      </c>
      <c r="T16" s="73">
        <v>2320540.6</v>
      </c>
      <c r="U16" s="73">
        <v>148400</v>
      </c>
      <c r="V16" s="73">
        <v>5895.33</v>
      </c>
      <c r="X16" s="73">
        <v>1725704</v>
      </c>
      <c r="Y16" s="73">
        <v>301200</v>
      </c>
      <c r="Z16" s="89">
        <v>3101262</v>
      </c>
      <c r="AD16" s="89">
        <v>2279268.16</v>
      </c>
      <c r="AE16" s="89">
        <v>441099.85</v>
      </c>
      <c r="AH16" s="89">
        <v>30080</v>
      </c>
    </row>
    <row r="17" spans="1:34" x14ac:dyDescent="0.2">
      <c r="A17" s="44" t="s">
        <v>2604</v>
      </c>
      <c r="B17" s="88">
        <v>145153.34</v>
      </c>
      <c r="C17" s="88">
        <v>4000</v>
      </c>
      <c r="D17" s="88">
        <v>349981.2</v>
      </c>
      <c r="G17" s="44">
        <v>683931.82</v>
      </c>
      <c r="H17" s="44">
        <v>11305.96</v>
      </c>
      <c r="L17" s="231">
        <v>64800</v>
      </c>
      <c r="N17" s="231">
        <v>0</v>
      </c>
      <c r="Q17" s="44">
        <v>-611498.55000000005</v>
      </c>
      <c r="R17" s="44">
        <v>2287723.02</v>
      </c>
      <c r="T17" s="73">
        <v>1673340.84</v>
      </c>
      <c r="U17" s="73">
        <v>152100</v>
      </c>
      <c r="V17" s="73">
        <v>2400.5</v>
      </c>
      <c r="X17" s="73">
        <v>2889712.5</v>
      </c>
      <c r="Y17" s="73">
        <v>146800</v>
      </c>
      <c r="Z17" s="89">
        <v>3833725.5</v>
      </c>
      <c r="AD17" s="89">
        <v>1449437.49</v>
      </c>
      <c r="AE17" s="89">
        <v>127843</v>
      </c>
    </row>
    <row r="18" spans="1:34" x14ac:dyDescent="0.2">
      <c r="A18" s="44" t="s">
        <v>2605</v>
      </c>
      <c r="B18" s="88">
        <v>712866.56</v>
      </c>
      <c r="C18" s="88">
        <v>2387.25</v>
      </c>
      <c r="D18" s="88">
        <v>636060.41</v>
      </c>
      <c r="G18" s="44">
        <v>646365.41</v>
      </c>
      <c r="H18" s="44">
        <v>802608.94</v>
      </c>
      <c r="L18" s="231">
        <v>170105.08</v>
      </c>
      <c r="N18" s="231">
        <v>1524</v>
      </c>
      <c r="Q18" s="44">
        <v>3224346.95</v>
      </c>
      <c r="R18" s="44">
        <v>312292.87</v>
      </c>
      <c r="T18" s="73">
        <v>2302517.67</v>
      </c>
      <c r="U18" s="73">
        <v>262163</v>
      </c>
      <c r="V18" s="73">
        <v>5919.87</v>
      </c>
      <c r="X18" s="73">
        <v>2683086</v>
      </c>
      <c r="Y18" s="73">
        <v>286700</v>
      </c>
      <c r="Z18" s="89">
        <v>3947523</v>
      </c>
      <c r="AB18" s="89">
        <v>56950</v>
      </c>
      <c r="AC18" s="89">
        <v>5720</v>
      </c>
      <c r="AD18" s="89">
        <v>1975023.79</v>
      </c>
      <c r="AE18" s="89">
        <v>257720.53</v>
      </c>
      <c r="AH18" s="89">
        <v>205429.55</v>
      </c>
    </row>
    <row r="19" spans="1:34" x14ac:dyDescent="0.2">
      <c r="A19" s="44" t="s">
        <v>2606</v>
      </c>
      <c r="B19" s="88">
        <v>1896605.46</v>
      </c>
      <c r="C19" s="88">
        <v>8200</v>
      </c>
      <c r="D19" s="88">
        <v>593711.98</v>
      </c>
      <c r="G19" s="44">
        <v>311245.37</v>
      </c>
      <c r="H19" s="44">
        <v>534594.73</v>
      </c>
      <c r="L19" s="231">
        <v>87849.22</v>
      </c>
      <c r="M19" s="231">
        <v>15000</v>
      </c>
      <c r="N19" s="231">
        <v>1370.06</v>
      </c>
      <c r="Q19" s="44">
        <v>2227316.5</v>
      </c>
      <c r="R19" s="44">
        <v>928313.81</v>
      </c>
      <c r="T19" s="73">
        <v>2599498.12</v>
      </c>
      <c r="U19" s="73">
        <v>98900</v>
      </c>
      <c r="V19" s="73">
        <v>8424.2000000000007</v>
      </c>
      <c r="X19" s="73">
        <v>3478429</v>
      </c>
      <c r="Y19" s="73">
        <v>310200</v>
      </c>
      <c r="Z19" s="89">
        <v>4903329.5</v>
      </c>
      <c r="AB19" s="89">
        <v>42894</v>
      </c>
      <c r="AD19" s="89">
        <v>1339562.05</v>
      </c>
      <c r="AE19" s="89">
        <v>118557.82</v>
      </c>
      <c r="AH19" s="89">
        <v>6600</v>
      </c>
    </row>
    <row r="20" spans="1:34" x14ac:dyDescent="0.2">
      <c r="A20" s="44" t="s">
        <v>2607</v>
      </c>
      <c r="B20" s="88">
        <v>1573192.33</v>
      </c>
      <c r="C20" s="88">
        <v>21500</v>
      </c>
      <c r="D20" s="88">
        <v>453306.06</v>
      </c>
      <c r="G20" s="44">
        <v>307396.65999999997</v>
      </c>
      <c r="H20" s="44">
        <v>892204.33</v>
      </c>
      <c r="K20" s="231">
        <v>2300</v>
      </c>
      <c r="L20" s="231">
        <v>100090</v>
      </c>
      <c r="N20" s="231">
        <v>0</v>
      </c>
      <c r="O20" s="44">
        <v>217250</v>
      </c>
      <c r="Q20" s="44">
        <v>3138033.09</v>
      </c>
      <c r="R20" s="44">
        <v>955989.15</v>
      </c>
      <c r="T20" s="73">
        <v>1368174.24</v>
      </c>
      <c r="V20" s="73">
        <v>6998.19</v>
      </c>
      <c r="X20" s="73">
        <v>2804640.3</v>
      </c>
      <c r="Y20" s="73">
        <v>314200</v>
      </c>
      <c r="Z20" s="89">
        <v>3730018.3</v>
      </c>
      <c r="AC20" s="89">
        <v>19344</v>
      </c>
      <c r="AD20" s="89">
        <v>1600792.48</v>
      </c>
      <c r="AE20" s="89">
        <v>309920.81</v>
      </c>
    </row>
    <row r="21" spans="1:34" x14ac:dyDescent="0.2">
      <c r="A21" s="44" t="s">
        <v>2608</v>
      </c>
      <c r="B21" s="88">
        <v>189630.76</v>
      </c>
      <c r="C21" s="88">
        <v>13890.8</v>
      </c>
      <c r="D21" s="88">
        <v>364035.51</v>
      </c>
      <c r="G21" s="44">
        <v>769748.97</v>
      </c>
      <c r="H21" s="44">
        <v>257586.29</v>
      </c>
      <c r="K21" s="231">
        <v>0</v>
      </c>
      <c r="L21" s="231">
        <v>99350</v>
      </c>
      <c r="N21" s="231">
        <v>0</v>
      </c>
      <c r="Q21" s="44">
        <v>446953.43</v>
      </c>
      <c r="R21" s="44">
        <v>1540469.93</v>
      </c>
      <c r="T21" s="73">
        <v>1661770.65</v>
      </c>
      <c r="U21" s="73">
        <v>289475</v>
      </c>
      <c r="V21" s="73">
        <v>2044.45</v>
      </c>
      <c r="X21" s="73">
        <v>399021</v>
      </c>
      <c r="Y21" s="73">
        <v>378200</v>
      </c>
      <c r="Z21" s="89">
        <v>1462500</v>
      </c>
      <c r="AB21" s="89">
        <v>360</v>
      </c>
      <c r="AC21" s="89">
        <v>1200</v>
      </c>
      <c r="AD21" s="89">
        <v>1409529.34</v>
      </c>
      <c r="AE21" s="89">
        <v>348802.79</v>
      </c>
    </row>
    <row r="22" spans="1:34" x14ac:dyDescent="0.2">
      <c r="A22" s="44" t="s">
        <v>2609</v>
      </c>
      <c r="B22" s="88">
        <v>2408672.7799999998</v>
      </c>
      <c r="C22" s="88">
        <v>9730</v>
      </c>
      <c r="D22" s="88">
        <v>809200.37</v>
      </c>
      <c r="G22" s="44">
        <v>408414.53</v>
      </c>
      <c r="H22" s="44">
        <v>106044.43</v>
      </c>
      <c r="L22" s="231">
        <v>68543.259999999995</v>
      </c>
      <c r="N22" s="231">
        <v>0</v>
      </c>
      <c r="Q22" s="44">
        <v>1218284.1200000001</v>
      </c>
      <c r="R22" s="44">
        <v>2399548.4500000002</v>
      </c>
      <c r="T22" s="73">
        <v>3190704.57</v>
      </c>
      <c r="U22" s="73">
        <v>260096</v>
      </c>
      <c r="V22" s="73">
        <v>10302.48</v>
      </c>
      <c r="X22" s="73">
        <v>3970181</v>
      </c>
      <c r="Y22" s="73">
        <v>358515</v>
      </c>
      <c r="Z22" s="89">
        <v>5532226</v>
      </c>
      <c r="AB22" s="89">
        <v>80268</v>
      </c>
      <c r="AD22" s="89">
        <v>1991291.89</v>
      </c>
      <c r="AE22" s="89">
        <v>49941.88</v>
      </c>
      <c r="AH22" s="89">
        <v>80385</v>
      </c>
    </row>
    <row r="23" spans="1:34" x14ac:dyDescent="0.2">
      <c r="A23" s="44" t="s">
        <v>2610</v>
      </c>
      <c r="B23" s="88">
        <v>502090.88</v>
      </c>
      <c r="C23" s="88">
        <v>19471.25</v>
      </c>
      <c r="D23" s="88">
        <v>433821.03</v>
      </c>
      <c r="G23" s="44">
        <v>536169.1</v>
      </c>
      <c r="H23" s="44">
        <v>1445202.89</v>
      </c>
      <c r="K23" s="231">
        <v>0</v>
      </c>
      <c r="L23" s="231">
        <v>62816.31</v>
      </c>
      <c r="M23" s="231">
        <v>26066</v>
      </c>
      <c r="N23" s="231">
        <v>0</v>
      </c>
      <c r="Q23" s="44">
        <v>-372836.9</v>
      </c>
      <c r="R23" s="44">
        <v>3847094.62</v>
      </c>
      <c r="T23" s="73">
        <v>2180073.85</v>
      </c>
      <c r="U23" s="73">
        <v>239305</v>
      </c>
      <c r="V23" s="73">
        <v>3010.44</v>
      </c>
      <c r="X23" s="73">
        <v>3607134</v>
      </c>
      <c r="Y23" s="73">
        <v>410500</v>
      </c>
      <c r="Z23" s="89">
        <v>4892512</v>
      </c>
      <c r="AB23" s="89">
        <v>14618</v>
      </c>
      <c r="AC23" s="89">
        <v>26996</v>
      </c>
      <c r="AD23" s="89">
        <v>1583442.64</v>
      </c>
      <c r="AE23" s="89">
        <v>548839.53</v>
      </c>
    </row>
    <row r="24" spans="1:34" x14ac:dyDescent="0.2">
      <c r="A24" s="44" t="s">
        <v>2611</v>
      </c>
      <c r="B24" s="88">
        <v>1572034.68</v>
      </c>
      <c r="C24" s="88">
        <v>35732.5</v>
      </c>
      <c r="D24" s="88">
        <v>699687.92</v>
      </c>
      <c r="G24" s="44">
        <v>4</v>
      </c>
      <c r="H24" s="44">
        <v>915869.69</v>
      </c>
      <c r="K24" s="231">
        <v>4500</v>
      </c>
      <c r="L24" s="231">
        <v>89692.44</v>
      </c>
      <c r="M24" s="231">
        <v>45590</v>
      </c>
      <c r="N24" s="231">
        <v>0</v>
      </c>
      <c r="Q24" s="44">
        <v>1318821.83</v>
      </c>
      <c r="R24" s="44">
        <v>2781867.7</v>
      </c>
      <c r="T24" s="73">
        <v>3069037.84</v>
      </c>
      <c r="U24" s="73">
        <v>50000</v>
      </c>
      <c r="V24" s="73">
        <v>7627.43</v>
      </c>
      <c r="X24" s="73">
        <v>4381422</v>
      </c>
      <c r="Y24" s="73">
        <v>525500</v>
      </c>
      <c r="Z24" s="89">
        <v>6098428</v>
      </c>
      <c r="AB24" s="89">
        <v>115087</v>
      </c>
      <c r="AC24" s="89">
        <v>31380</v>
      </c>
      <c r="AD24" s="89">
        <v>2144813.1</v>
      </c>
      <c r="AE24" s="89">
        <v>260227.14</v>
      </c>
      <c r="AH24" s="89">
        <v>400795.21</v>
      </c>
    </row>
    <row r="25" spans="1:34" x14ac:dyDescent="0.2">
      <c r="A25" s="44" t="s">
        <v>2612</v>
      </c>
      <c r="B25" s="88">
        <v>989908.77</v>
      </c>
      <c r="C25" s="88">
        <v>12242.05</v>
      </c>
      <c r="D25" s="88">
        <v>509391.11</v>
      </c>
      <c r="G25" s="44">
        <v>517371.46</v>
      </c>
      <c r="H25" s="44">
        <v>206851.43</v>
      </c>
      <c r="K25" s="231">
        <v>67051</v>
      </c>
      <c r="L25" s="231">
        <v>118899.42</v>
      </c>
      <c r="M25" s="231">
        <v>200</v>
      </c>
      <c r="N25" s="231">
        <v>0</v>
      </c>
      <c r="Q25" s="44">
        <v>1104885.44</v>
      </c>
      <c r="R25" s="44">
        <v>1887309.56</v>
      </c>
      <c r="T25" s="73">
        <v>1595518.42</v>
      </c>
      <c r="U25" s="73">
        <v>99840</v>
      </c>
      <c r="V25" s="73">
        <v>4911.96</v>
      </c>
      <c r="X25" s="73">
        <v>3663737.5</v>
      </c>
      <c r="Y25" s="73">
        <v>327772</v>
      </c>
      <c r="Z25" s="89">
        <v>4733846.22</v>
      </c>
      <c r="AB25" s="89">
        <v>1440</v>
      </c>
      <c r="AC25" s="89">
        <v>2400</v>
      </c>
      <c r="AD25" s="89">
        <v>1658242.4</v>
      </c>
      <c r="AE25" s="89">
        <v>238431.86</v>
      </c>
    </row>
    <row r="26" spans="1:34" x14ac:dyDescent="0.2">
      <c r="A26" s="44" t="s">
        <v>2613</v>
      </c>
      <c r="B26" s="88">
        <v>810576.93</v>
      </c>
      <c r="C26" s="88">
        <v>14500</v>
      </c>
      <c r="D26" s="88">
        <v>327095.17</v>
      </c>
      <c r="G26" s="44">
        <v>1096038.8600000001</v>
      </c>
      <c r="H26" s="44">
        <v>281999.64</v>
      </c>
      <c r="K26" s="231">
        <v>15719</v>
      </c>
      <c r="L26" s="231">
        <v>75600</v>
      </c>
      <c r="M26" s="231">
        <v>34.92</v>
      </c>
      <c r="Q26" s="44">
        <v>756117.4</v>
      </c>
      <c r="R26" s="44">
        <v>2302867.0299999998</v>
      </c>
      <c r="T26" s="73">
        <v>1200287.98</v>
      </c>
      <c r="U26" s="73">
        <v>100000</v>
      </c>
      <c r="V26" s="73">
        <v>3892.26</v>
      </c>
      <c r="X26" s="73">
        <v>1776446</v>
      </c>
      <c r="Y26" s="73">
        <v>167372</v>
      </c>
      <c r="Z26" s="89">
        <v>2350845</v>
      </c>
      <c r="AB26" s="89">
        <v>108338</v>
      </c>
      <c r="AC26" s="89">
        <v>3320</v>
      </c>
      <c r="AD26" s="89">
        <v>1153641.43</v>
      </c>
      <c r="AE26" s="89">
        <v>251981.56</v>
      </c>
    </row>
    <row r="27" spans="1:34" x14ac:dyDescent="0.2">
      <c r="A27" s="44" t="s">
        <v>2614</v>
      </c>
      <c r="B27" s="88">
        <v>282838.81</v>
      </c>
      <c r="C27" s="88">
        <v>3100</v>
      </c>
      <c r="D27" s="88">
        <v>470900.73</v>
      </c>
      <c r="G27" s="44">
        <v>217535.4</v>
      </c>
      <c r="H27" s="44">
        <v>521062.26</v>
      </c>
      <c r="L27" s="231">
        <v>46722.27</v>
      </c>
      <c r="N27" s="231">
        <v>0</v>
      </c>
      <c r="Q27" s="44">
        <v>243712.08</v>
      </c>
      <c r="R27" s="44">
        <v>1722667.58</v>
      </c>
      <c r="T27" s="73">
        <v>1634062.6</v>
      </c>
      <c r="U27" s="73">
        <v>247331</v>
      </c>
      <c r="V27" s="73">
        <v>2408.36</v>
      </c>
      <c r="X27" s="73">
        <v>1092315</v>
      </c>
      <c r="Y27" s="73">
        <v>202200</v>
      </c>
      <c r="Z27" s="89">
        <v>2117893.16</v>
      </c>
      <c r="AD27" s="89">
        <v>1349924.54</v>
      </c>
      <c r="AE27" s="89">
        <v>228163.99</v>
      </c>
    </row>
    <row r="28" spans="1:34" x14ac:dyDescent="0.2">
      <c r="A28" s="44" t="s">
        <v>2615</v>
      </c>
      <c r="B28" s="88">
        <v>765176.01</v>
      </c>
      <c r="C28" s="88">
        <v>5800</v>
      </c>
      <c r="D28" s="88">
        <v>542240.93000000005</v>
      </c>
      <c r="E28" s="88">
        <v>0</v>
      </c>
      <c r="F28" s="44">
        <v>0</v>
      </c>
      <c r="G28" s="44">
        <v>164338.35999999999</v>
      </c>
      <c r="H28" s="44">
        <v>467728.58</v>
      </c>
      <c r="I28" s="44">
        <v>0</v>
      </c>
      <c r="J28" s="44">
        <v>0</v>
      </c>
      <c r="K28" s="231">
        <v>0</v>
      </c>
      <c r="L28" s="231">
        <v>244843.87</v>
      </c>
      <c r="M28" s="231">
        <v>19587</v>
      </c>
      <c r="N28" s="231">
        <v>0</v>
      </c>
      <c r="O28" s="44">
        <v>0</v>
      </c>
      <c r="P28" s="44">
        <v>0</v>
      </c>
      <c r="Q28" s="44">
        <v>715390.26</v>
      </c>
      <c r="R28" s="44">
        <v>2074532.05</v>
      </c>
      <c r="T28" s="73">
        <v>1356158.19</v>
      </c>
      <c r="V28" s="73">
        <v>3544.01</v>
      </c>
      <c r="X28" s="73">
        <v>2217022.5</v>
      </c>
      <c r="Y28" s="73">
        <v>167400</v>
      </c>
      <c r="Z28" s="89">
        <v>2952958.5</v>
      </c>
      <c r="AB28" s="89">
        <v>120</v>
      </c>
      <c r="AC28" s="89">
        <v>16864</v>
      </c>
      <c r="AD28" s="89">
        <v>1124834.2</v>
      </c>
      <c r="AE28" s="89">
        <v>758417.3</v>
      </c>
    </row>
    <row r="29" spans="1:34" x14ac:dyDescent="0.2">
      <c r="A29" s="44" t="s">
        <v>2616</v>
      </c>
      <c r="B29" s="88">
        <v>192006.31</v>
      </c>
      <c r="C29" s="88">
        <v>17490.990000000002</v>
      </c>
      <c r="D29" s="88">
        <v>122914.8</v>
      </c>
      <c r="G29" s="44">
        <v>611405.27</v>
      </c>
      <c r="H29" s="44">
        <v>318181.02</v>
      </c>
      <c r="K29" s="231">
        <v>9150</v>
      </c>
      <c r="L29" s="231">
        <v>66768.539999999994</v>
      </c>
      <c r="N29" s="231">
        <v>0</v>
      </c>
      <c r="Q29" s="44">
        <v>987968.62</v>
      </c>
      <c r="R29" s="44">
        <v>900591.29</v>
      </c>
      <c r="T29" s="73">
        <v>1134574.32</v>
      </c>
      <c r="U29" s="73">
        <v>79400</v>
      </c>
      <c r="V29" s="73">
        <v>1570.06</v>
      </c>
      <c r="X29" s="73">
        <v>1704118.7</v>
      </c>
      <c r="Y29" s="73">
        <v>221400</v>
      </c>
      <c r="Z29" s="89">
        <v>2416918.7000000002</v>
      </c>
      <c r="AB29" s="89">
        <v>42841</v>
      </c>
      <c r="AD29" s="89">
        <v>1129133.76</v>
      </c>
      <c r="AE29" s="89">
        <v>254649.68</v>
      </c>
    </row>
    <row r="30" spans="1:34" x14ac:dyDescent="0.2">
      <c r="A30" s="44" t="s">
        <v>2617</v>
      </c>
      <c r="B30" s="88">
        <v>525023.98</v>
      </c>
      <c r="C30" s="88">
        <v>18473.5</v>
      </c>
      <c r="D30" s="88">
        <v>263747.23</v>
      </c>
      <c r="G30" s="44">
        <v>587789.09</v>
      </c>
      <c r="H30" s="44">
        <v>952848.41</v>
      </c>
      <c r="K30" s="231">
        <v>6000</v>
      </c>
      <c r="L30" s="231">
        <v>54050</v>
      </c>
      <c r="M30" s="231">
        <v>0</v>
      </c>
      <c r="N30" s="231">
        <v>476.94</v>
      </c>
      <c r="Q30" s="44">
        <v>722326.23</v>
      </c>
      <c r="R30" s="44">
        <v>2673935.1</v>
      </c>
      <c r="T30" s="73">
        <v>1771628.79</v>
      </c>
      <c r="U30" s="73">
        <v>129800</v>
      </c>
      <c r="V30" s="73">
        <v>3938.53</v>
      </c>
      <c r="X30" s="73">
        <v>2354437</v>
      </c>
      <c r="Y30" s="73">
        <v>474820</v>
      </c>
      <c r="Z30" s="89">
        <v>3692307</v>
      </c>
      <c r="AB30" s="89">
        <v>164110</v>
      </c>
      <c r="AC30" s="89">
        <v>1200</v>
      </c>
      <c r="AD30" s="89">
        <v>1554605.1</v>
      </c>
      <c r="AE30" s="89">
        <v>431308.28</v>
      </c>
    </row>
    <row r="31" spans="1:34" x14ac:dyDescent="0.2">
      <c r="A31" s="44" t="s">
        <v>2618</v>
      </c>
      <c r="B31" s="88">
        <v>1718636.7</v>
      </c>
      <c r="C31" s="88">
        <v>12200</v>
      </c>
      <c r="D31" s="88">
        <v>317516.31</v>
      </c>
      <c r="G31" s="44">
        <v>511882.04</v>
      </c>
      <c r="H31" s="44">
        <v>182176.68</v>
      </c>
      <c r="K31" s="231">
        <v>0</v>
      </c>
      <c r="L31" s="231">
        <v>51037.77</v>
      </c>
      <c r="N31" s="231">
        <v>712</v>
      </c>
      <c r="Q31" s="44">
        <v>1237241.79</v>
      </c>
      <c r="R31" s="44">
        <v>1942985.43</v>
      </c>
      <c r="T31" s="73">
        <v>1582417.56</v>
      </c>
      <c r="U31" s="73">
        <v>176250</v>
      </c>
      <c r="V31" s="73">
        <v>7295.41</v>
      </c>
      <c r="X31" s="73">
        <v>1229823</v>
      </c>
      <c r="Y31" s="73">
        <v>220436</v>
      </c>
      <c r="Z31" s="89">
        <v>1890395</v>
      </c>
      <c r="AB31" s="89">
        <v>36734</v>
      </c>
      <c r="AC31" s="89">
        <v>800</v>
      </c>
      <c r="AD31" s="89">
        <v>1485367.39</v>
      </c>
      <c r="AE31" s="89">
        <v>292490.84000000003</v>
      </c>
    </row>
    <row r="32" spans="1:34" x14ac:dyDescent="0.2">
      <c r="A32" s="44" t="s">
        <v>2619</v>
      </c>
      <c r="B32" s="88">
        <v>651752.34</v>
      </c>
      <c r="C32" s="88">
        <v>4788.5</v>
      </c>
      <c r="D32" s="88">
        <v>354810.76</v>
      </c>
      <c r="G32" s="44">
        <v>14365.27</v>
      </c>
      <c r="H32" s="44">
        <v>134437.14000000001</v>
      </c>
      <c r="K32" s="231">
        <v>0</v>
      </c>
      <c r="L32" s="231">
        <v>70561.75</v>
      </c>
      <c r="M32" s="231">
        <v>11000</v>
      </c>
      <c r="N32" s="231">
        <v>0</v>
      </c>
      <c r="Q32" s="44">
        <v>-990792.44</v>
      </c>
      <c r="R32" s="44">
        <v>2306439.37</v>
      </c>
      <c r="T32" s="73">
        <v>1526358.05</v>
      </c>
      <c r="U32" s="73">
        <v>263770</v>
      </c>
      <c r="V32" s="73">
        <v>3327.97</v>
      </c>
      <c r="X32" s="73">
        <v>2495878</v>
      </c>
      <c r="Y32" s="73">
        <v>177116</v>
      </c>
      <c r="Z32" s="89">
        <v>3204883</v>
      </c>
      <c r="AB32" s="89">
        <v>25024</v>
      </c>
      <c r="AC32" s="89">
        <v>17544</v>
      </c>
      <c r="AD32" s="89">
        <v>1440676.87</v>
      </c>
      <c r="AE32" s="89">
        <v>15376.82</v>
      </c>
    </row>
    <row r="33" spans="1:34" x14ac:dyDescent="0.2">
      <c r="A33" s="44" t="s">
        <v>2620</v>
      </c>
      <c r="B33" s="88">
        <v>853918.4</v>
      </c>
      <c r="C33" s="88">
        <v>6598.67</v>
      </c>
      <c r="D33" s="88">
        <v>238067.87</v>
      </c>
      <c r="G33" s="44">
        <v>294016.27</v>
      </c>
      <c r="H33" s="44">
        <v>500817.38</v>
      </c>
      <c r="L33" s="231">
        <v>42175.85</v>
      </c>
      <c r="M33" s="231">
        <v>5000</v>
      </c>
      <c r="N33" s="231">
        <v>0</v>
      </c>
      <c r="Q33" s="44">
        <v>201246.5</v>
      </c>
      <c r="R33" s="44">
        <v>1600056.47</v>
      </c>
      <c r="T33" s="73">
        <v>1369818.87</v>
      </c>
      <c r="U33" s="73">
        <v>233322.5</v>
      </c>
      <c r="V33" s="73">
        <v>3334.28</v>
      </c>
      <c r="X33" s="73">
        <v>1849082</v>
      </c>
      <c r="Y33" s="73">
        <v>156600</v>
      </c>
      <c r="Z33" s="89">
        <v>2284724</v>
      </c>
      <c r="AC33" s="89">
        <v>9872</v>
      </c>
      <c r="AD33" s="89">
        <v>1024006.04</v>
      </c>
      <c r="AE33" s="89">
        <v>248615.84</v>
      </c>
    </row>
    <row r="34" spans="1:34" x14ac:dyDescent="0.2">
      <c r="A34" s="44" t="s">
        <v>2765</v>
      </c>
      <c r="B34" s="88">
        <v>613226.63</v>
      </c>
      <c r="C34" s="88">
        <v>24386.5</v>
      </c>
      <c r="D34" s="88">
        <v>485417.34</v>
      </c>
      <c r="G34" s="44">
        <v>74155.070000000007</v>
      </c>
      <c r="H34" s="44">
        <v>608519.93000000005</v>
      </c>
      <c r="K34" s="231">
        <v>2760</v>
      </c>
      <c r="L34" s="231">
        <v>52795.53</v>
      </c>
      <c r="M34" s="231">
        <v>15094</v>
      </c>
      <c r="N34" s="231">
        <v>0</v>
      </c>
      <c r="Q34" s="44">
        <v>-463457.76</v>
      </c>
      <c r="R34" s="44">
        <v>2970314.75</v>
      </c>
      <c r="T34" s="73">
        <v>1892057.46</v>
      </c>
      <c r="U34" s="73">
        <v>198150</v>
      </c>
      <c r="V34" s="73">
        <v>2813.83</v>
      </c>
      <c r="X34" s="73">
        <v>1591606</v>
      </c>
      <c r="Y34" s="73">
        <v>168900</v>
      </c>
      <c r="Z34" s="89">
        <v>2492886</v>
      </c>
      <c r="AC34" s="89">
        <v>37987</v>
      </c>
      <c r="AD34" s="89">
        <v>1402908.75</v>
      </c>
      <c r="AE34" s="89">
        <v>690426.59</v>
      </c>
      <c r="AG34" s="89">
        <v>1120</v>
      </c>
    </row>
    <row r="35" spans="1:34" x14ac:dyDescent="0.2">
      <c r="A35" s="44" t="s">
        <v>2766</v>
      </c>
      <c r="B35" s="88">
        <v>1081058.6599999999</v>
      </c>
      <c r="C35" s="88">
        <v>95145</v>
      </c>
      <c r="D35" s="88">
        <v>323330.90000000002</v>
      </c>
      <c r="G35" s="44">
        <v>1157178.58</v>
      </c>
      <c r="H35" s="44">
        <v>811216.08</v>
      </c>
      <c r="K35" s="231">
        <v>0</v>
      </c>
      <c r="L35" s="231">
        <v>89811.68</v>
      </c>
      <c r="N35" s="231">
        <v>0</v>
      </c>
      <c r="O35" s="44">
        <v>15000</v>
      </c>
      <c r="Q35" s="44">
        <v>717701.59</v>
      </c>
      <c r="R35" s="44">
        <v>3203233.17</v>
      </c>
      <c r="T35" s="73">
        <v>2530801.1800000002</v>
      </c>
      <c r="U35" s="73">
        <v>344377</v>
      </c>
      <c r="V35" s="73">
        <v>5368.23</v>
      </c>
      <c r="X35" s="73">
        <v>1063153</v>
      </c>
      <c r="Y35" s="73">
        <v>283488</v>
      </c>
      <c r="Z35" s="89">
        <v>2571802</v>
      </c>
      <c r="AB35" s="89">
        <v>157674.71</v>
      </c>
      <c r="AD35" s="89">
        <v>1776554.85</v>
      </c>
      <c r="AE35" s="89">
        <v>278973.07</v>
      </c>
    </row>
    <row r="36" spans="1:34" x14ac:dyDescent="0.2">
      <c r="A36" s="44" t="s">
        <v>2767</v>
      </c>
      <c r="B36" s="88">
        <v>415793.29</v>
      </c>
      <c r="C36" s="88">
        <v>60668.81</v>
      </c>
      <c r="D36" s="88">
        <v>245967.53</v>
      </c>
      <c r="G36" s="44">
        <v>55110.15</v>
      </c>
      <c r="H36" s="44">
        <v>124748.35</v>
      </c>
      <c r="L36" s="231">
        <v>35312.78</v>
      </c>
      <c r="M36" s="231">
        <v>15346</v>
      </c>
      <c r="N36" s="231">
        <v>3555</v>
      </c>
      <c r="Q36" s="44">
        <v>-1139963.75</v>
      </c>
      <c r="R36" s="44">
        <v>2001291.5</v>
      </c>
      <c r="T36" s="73">
        <v>1106705.6200000001</v>
      </c>
      <c r="V36" s="73">
        <v>2177.6999999999998</v>
      </c>
      <c r="X36" s="73">
        <v>1213627</v>
      </c>
      <c r="Y36" s="73">
        <v>180888</v>
      </c>
      <c r="Z36" s="89">
        <v>1670724</v>
      </c>
      <c r="AB36" s="89">
        <v>6760</v>
      </c>
      <c r="AC36" s="89">
        <v>4438</v>
      </c>
      <c r="AD36" s="89">
        <v>738669.9</v>
      </c>
      <c r="AE36" s="89">
        <v>96059.82</v>
      </c>
    </row>
    <row r="37" spans="1:34" x14ac:dyDescent="0.2">
      <c r="A37" s="44" t="s">
        <v>2793</v>
      </c>
      <c r="B37" s="88">
        <v>415396.54</v>
      </c>
      <c r="C37" s="88">
        <v>28312.51</v>
      </c>
      <c r="D37" s="88">
        <v>300875.31</v>
      </c>
      <c r="G37" s="44">
        <v>1528843.92</v>
      </c>
      <c r="H37" s="44">
        <v>795332.75</v>
      </c>
      <c r="L37" s="231">
        <v>47266.02</v>
      </c>
      <c r="N37" s="231">
        <v>40088.54</v>
      </c>
      <c r="Q37" s="44">
        <v>-259662.63</v>
      </c>
      <c r="R37" s="44">
        <v>3800882.66</v>
      </c>
      <c r="T37" s="73">
        <v>1418091.01</v>
      </c>
      <c r="U37" s="73">
        <v>40000</v>
      </c>
      <c r="V37" s="73">
        <v>2458.25</v>
      </c>
      <c r="Y37" s="73">
        <v>175600</v>
      </c>
      <c r="Z37" s="89">
        <v>669861</v>
      </c>
      <c r="AD37" s="89">
        <v>1216384.8999999999</v>
      </c>
      <c r="AE37" s="89">
        <v>309716.92</v>
      </c>
    </row>
    <row r="38" spans="1:34" x14ac:dyDescent="0.2">
      <c r="A38" s="44" t="s">
        <v>2621</v>
      </c>
      <c r="B38" s="88">
        <v>991672.08</v>
      </c>
      <c r="C38" s="88">
        <v>7625.25</v>
      </c>
      <c r="D38" s="88">
        <v>61424.45</v>
      </c>
      <c r="G38" s="44">
        <v>529556.75</v>
      </c>
      <c r="H38" s="44">
        <v>233898.6</v>
      </c>
      <c r="K38" s="231">
        <v>0</v>
      </c>
      <c r="L38" s="231">
        <v>39365</v>
      </c>
      <c r="M38" s="231">
        <v>0</v>
      </c>
      <c r="N38" s="231">
        <v>667.29</v>
      </c>
      <c r="O38" s="44">
        <v>202576</v>
      </c>
      <c r="Q38" s="44">
        <v>-387125.43</v>
      </c>
      <c r="R38" s="44">
        <v>2024806.3999999999</v>
      </c>
      <c r="T38" s="73">
        <v>2204674.0699999998</v>
      </c>
      <c r="V38" s="73">
        <v>3334.81</v>
      </c>
      <c r="X38" s="73">
        <v>1439881</v>
      </c>
      <c r="Y38" s="73">
        <v>167856.35</v>
      </c>
      <c r="Z38" s="89">
        <v>2230536</v>
      </c>
      <c r="AB38" s="89">
        <v>5480</v>
      </c>
      <c r="AC38" s="89">
        <v>3000</v>
      </c>
      <c r="AD38" s="89">
        <v>1381931.15</v>
      </c>
      <c r="AE38" s="89">
        <v>159416.71</v>
      </c>
      <c r="AH38" s="89">
        <v>91494.5</v>
      </c>
    </row>
    <row r="39" spans="1:34" x14ac:dyDescent="0.2">
      <c r="A39" s="44" t="s">
        <v>2622</v>
      </c>
      <c r="B39" s="88">
        <v>1295992.57</v>
      </c>
      <c r="C39" s="88">
        <v>27218.47</v>
      </c>
      <c r="D39" s="88">
        <v>74003.179999999993</v>
      </c>
      <c r="G39" s="44">
        <v>305032.21999999997</v>
      </c>
      <c r="H39" s="44">
        <v>246807.81</v>
      </c>
      <c r="K39" s="231">
        <v>1500</v>
      </c>
      <c r="L39" s="231">
        <v>28518.17</v>
      </c>
      <c r="M39" s="231">
        <v>9000</v>
      </c>
      <c r="N39" s="231">
        <v>567.29</v>
      </c>
      <c r="Q39" s="44">
        <v>-453059.52</v>
      </c>
      <c r="R39" s="44">
        <v>2381908.6800000002</v>
      </c>
      <c r="T39" s="73">
        <v>2288619.5499999998</v>
      </c>
      <c r="V39" s="73">
        <v>4693.7700000000004</v>
      </c>
      <c r="X39" s="73">
        <v>1389436.9</v>
      </c>
      <c r="Y39" s="73">
        <v>149287.17000000001</v>
      </c>
      <c r="Z39" s="89">
        <v>2198969.9</v>
      </c>
      <c r="AB39" s="89">
        <v>7830</v>
      </c>
      <c r="AD39" s="89">
        <v>1325277.3999999999</v>
      </c>
      <c r="AE39" s="89">
        <v>215583.46</v>
      </c>
      <c r="AH39" s="89">
        <v>103757</v>
      </c>
    </row>
    <row r="40" spans="1:34" x14ac:dyDescent="0.2">
      <c r="A40" s="44" t="s">
        <v>2623</v>
      </c>
      <c r="B40" s="88">
        <v>736059.94</v>
      </c>
      <c r="C40" s="88">
        <v>25129.4</v>
      </c>
      <c r="D40" s="88">
        <v>175753.25</v>
      </c>
      <c r="G40" s="44">
        <v>948150.84</v>
      </c>
      <c r="H40" s="44">
        <v>229709.14</v>
      </c>
      <c r="K40" s="231">
        <v>0</v>
      </c>
      <c r="L40" s="231">
        <v>34548.04</v>
      </c>
      <c r="N40" s="231">
        <v>1397</v>
      </c>
      <c r="O40" s="44">
        <v>0</v>
      </c>
      <c r="Q40" s="44">
        <v>-396394.32</v>
      </c>
      <c r="R40" s="44">
        <v>2692203.68</v>
      </c>
      <c r="T40" s="73">
        <v>2190293.9</v>
      </c>
      <c r="V40" s="73">
        <v>1926.58</v>
      </c>
      <c r="X40" s="73">
        <v>2513683.2000000002</v>
      </c>
      <c r="Y40" s="73">
        <v>160226</v>
      </c>
      <c r="Z40" s="89">
        <v>3042689.4</v>
      </c>
      <c r="AB40" s="89">
        <v>2880</v>
      </c>
      <c r="AD40" s="89">
        <v>1446420.27</v>
      </c>
      <c r="AE40" s="89">
        <v>273030.87</v>
      </c>
      <c r="AH40" s="89">
        <v>318060.96999999997</v>
      </c>
    </row>
    <row r="41" spans="1:34" x14ac:dyDescent="0.2">
      <c r="A41" s="44" t="s">
        <v>2624</v>
      </c>
      <c r="B41" s="88">
        <v>490112.31</v>
      </c>
      <c r="C41" s="88">
        <v>25084</v>
      </c>
      <c r="D41" s="88">
        <v>83963.91</v>
      </c>
      <c r="G41" s="44">
        <v>273549.59000000003</v>
      </c>
      <c r="H41" s="44">
        <v>165046.18</v>
      </c>
      <c r="K41" s="231">
        <v>3500</v>
      </c>
      <c r="L41" s="231">
        <v>44817</v>
      </c>
      <c r="M41" s="231">
        <v>13040</v>
      </c>
      <c r="N41" s="231">
        <v>101</v>
      </c>
      <c r="O41" s="44">
        <v>15300</v>
      </c>
      <c r="Q41" s="44">
        <v>-2042771.98</v>
      </c>
      <c r="R41" s="44">
        <v>2888756.2</v>
      </c>
      <c r="T41" s="73">
        <v>2439086.85</v>
      </c>
      <c r="V41" s="73">
        <v>1284.9100000000001</v>
      </c>
      <c r="X41" s="73">
        <v>1910343</v>
      </c>
      <c r="Y41" s="73">
        <v>80942.39</v>
      </c>
      <c r="Z41" s="89">
        <v>2661337</v>
      </c>
      <c r="AB41" s="89">
        <v>3220</v>
      </c>
      <c r="AC41" s="89">
        <v>2400</v>
      </c>
      <c r="AD41" s="89">
        <v>1149350.3</v>
      </c>
      <c r="AE41" s="89">
        <v>223048.68</v>
      </c>
      <c r="AH41" s="89">
        <v>277287.40000000002</v>
      </c>
    </row>
    <row r="42" spans="1:34" x14ac:dyDescent="0.2">
      <c r="A42" s="44" t="s">
        <v>2625</v>
      </c>
      <c r="B42" s="88">
        <v>1334143.21</v>
      </c>
      <c r="C42" s="88">
        <v>30000</v>
      </c>
      <c r="D42" s="88">
        <v>65979.48</v>
      </c>
      <c r="G42" s="44">
        <v>551970.04</v>
      </c>
      <c r="H42" s="44">
        <v>302341.3</v>
      </c>
      <c r="K42" s="231">
        <v>0</v>
      </c>
      <c r="L42" s="231">
        <v>70330.880000000005</v>
      </c>
      <c r="N42" s="231">
        <v>162.15</v>
      </c>
      <c r="O42" s="44">
        <v>83100</v>
      </c>
      <c r="Q42" s="44">
        <v>-1501841.57</v>
      </c>
      <c r="R42" s="44">
        <v>3281518.85</v>
      </c>
      <c r="T42" s="73">
        <v>3662208.15</v>
      </c>
      <c r="V42" s="73">
        <v>1734.94</v>
      </c>
      <c r="X42" s="73">
        <v>3424643.5</v>
      </c>
      <c r="Y42" s="73">
        <v>399831.83</v>
      </c>
      <c r="Z42" s="89">
        <v>4489785.5</v>
      </c>
      <c r="AB42" s="89">
        <v>4200</v>
      </c>
      <c r="AC42" s="89">
        <v>15936</v>
      </c>
      <c r="AD42" s="89">
        <v>2023541.67</v>
      </c>
      <c r="AE42" s="89">
        <v>336094.85</v>
      </c>
      <c r="AF42" s="89">
        <v>70484.899999999994</v>
      </c>
      <c r="AH42" s="89">
        <v>197211.78</v>
      </c>
    </row>
    <row r="43" spans="1:34" x14ac:dyDescent="0.2">
      <c r="A43" s="44" t="s">
        <v>2626</v>
      </c>
      <c r="B43" s="88">
        <v>1626722.39</v>
      </c>
      <c r="C43" s="88">
        <v>18875.55</v>
      </c>
      <c r="D43" s="88">
        <v>87562.12</v>
      </c>
      <c r="G43" s="44">
        <v>145745.38</v>
      </c>
      <c r="H43" s="44">
        <v>769938.96</v>
      </c>
      <c r="K43" s="231">
        <v>6000</v>
      </c>
      <c r="L43" s="231">
        <v>43506.3</v>
      </c>
      <c r="N43" s="231">
        <v>1270.94</v>
      </c>
      <c r="O43" s="44">
        <v>330000</v>
      </c>
      <c r="Q43" s="44">
        <v>-1966653.12</v>
      </c>
      <c r="R43" s="44">
        <v>3750097.45</v>
      </c>
      <c r="T43" s="73">
        <v>3925005.89</v>
      </c>
      <c r="V43" s="73">
        <v>3820.55</v>
      </c>
      <c r="X43" s="73">
        <v>2368674</v>
      </c>
      <c r="Y43" s="73">
        <v>473336.66</v>
      </c>
      <c r="Z43" s="89">
        <v>3588485</v>
      </c>
      <c r="AB43" s="89">
        <v>13640</v>
      </c>
      <c r="AD43" s="89">
        <v>2122028.59</v>
      </c>
      <c r="AE43" s="89">
        <v>344802.58</v>
      </c>
      <c r="AH43" s="89">
        <v>217258.1</v>
      </c>
    </row>
    <row r="44" spans="1:34" x14ac:dyDescent="0.2">
      <c r="A44" s="44" t="s">
        <v>2627</v>
      </c>
      <c r="B44" s="88">
        <v>708811.99</v>
      </c>
      <c r="C44" s="88">
        <v>6228.58</v>
      </c>
      <c r="D44" s="88">
        <v>75176.89</v>
      </c>
      <c r="G44" s="44">
        <v>357278.23</v>
      </c>
      <c r="H44" s="44">
        <v>256429.38</v>
      </c>
      <c r="K44" s="231">
        <v>16900</v>
      </c>
      <c r="L44" s="231">
        <v>23300</v>
      </c>
      <c r="M44" s="231">
        <v>56958</v>
      </c>
      <c r="N44" s="231">
        <v>530</v>
      </c>
      <c r="Q44" s="44">
        <v>-453257.64</v>
      </c>
      <c r="R44" s="44">
        <v>1851653.95</v>
      </c>
      <c r="T44" s="73">
        <v>2113544.25</v>
      </c>
      <c r="V44" s="73">
        <v>2660.41</v>
      </c>
      <c r="X44" s="73">
        <v>1236260.4099999999</v>
      </c>
      <c r="Y44" s="73">
        <v>179306.42</v>
      </c>
      <c r="Z44" s="89">
        <v>2093262.41</v>
      </c>
      <c r="AB44" s="89">
        <v>160</v>
      </c>
      <c r="AC44" s="89">
        <v>100</v>
      </c>
      <c r="AD44" s="89">
        <v>1256499.23</v>
      </c>
      <c r="AE44" s="89">
        <v>172438.91</v>
      </c>
      <c r="AH44" s="89">
        <v>101470.18</v>
      </c>
    </row>
    <row r="45" spans="1:34" x14ac:dyDescent="0.2">
      <c r="A45" s="44" t="s">
        <v>2768</v>
      </c>
      <c r="B45" s="88">
        <v>434557.1</v>
      </c>
      <c r="C45" s="88">
        <v>10276.01</v>
      </c>
      <c r="D45" s="88">
        <v>51161.59</v>
      </c>
      <c r="G45" s="44">
        <v>275197.14</v>
      </c>
      <c r="H45" s="44">
        <v>372128.95</v>
      </c>
      <c r="K45" s="231">
        <v>3000</v>
      </c>
      <c r="L45" s="231">
        <v>26200</v>
      </c>
      <c r="M45" s="231">
        <v>0</v>
      </c>
      <c r="N45" s="231">
        <v>1136</v>
      </c>
      <c r="Q45" s="44">
        <v>-664312.79</v>
      </c>
      <c r="R45" s="44">
        <v>1865771.67</v>
      </c>
      <c r="T45" s="73">
        <v>1776080.34</v>
      </c>
      <c r="V45" s="73">
        <v>1348.01</v>
      </c>
      <c r="X45" s="73">
        <v>1262265</v>
      </c>
      <c r="Y45" s="73">
        <v>294640.56</v>
      </c>
      <c r="Z45" s="89">
        <v>2180287</v>
      </c>
      <c r="AB45" s="89">
        <v>11304</v>
      </c>
      <c r="AD45" s="89">
        <v>990624.92</v>
      </c>
      <c r="AE45" s="89">
        <v>206625.14</v>
      </c>
      <c r="AH45" s="89">
        <v>33966.94</v>
      </c>
    </row>
    <row r="46" spans="1:34" x14ac:dyDescent="0.2">
      <c r="A46" s="44" t="s">
        <v>2769</v>
      </c>
      <c r="B46" s="88">
        <v>452348.02</v>
      </c>
      <c r="C46" s="88">
        <v>0</v>
      </c>
      <c r="D46" s="88">
        <v>167355.32999999999</v>
      </c>
      <c r="G46" s="44">
        <v>553272.39</v>
      </c>
      <c r="H46" s="44">
        <v>180924.57</v>
      </c>
      <c r="K46" s="231">
        <v>0</v>
      </c>
      <c r="L46" s="231">
        <v>25224.880000000001</v>
      </c>
      <c r="N46" s="231">
        <v>0</v>
      </c>
      <c r="O46" s="44">
        <v>47300</v>
      </c>
      <c r="Q46" s="44">
        <v>-139363.07999999999</v>
      </c>
      <c r="R46" s="44">
        <v>1234901.48</v>
      </c>
      <c r="T46" s="73">
        <v>1293535.8500000001</v>
      </c>
      <c r="V46" s="73">
        <v>1124.49</v>
      </c>
      <c r="X46" s="73">
        <v>1393411</v>
      </c>
      <c r="Y46" s="73">
        <v>163805.60999999999</v>
      </c>
      <c r="Z46" s="89">
        <v>1927631</v>
      </c>
      <c r="AC46" s="89">
        <v>3200</v>
      </c>
      <c r="AD46" s="89">
        <v>536499.34</v>
      </c>
      <c r="AE46" s="89">
        <v>166744.26</v>
      </c>
      <c r="AH46" s="89">
        <v>31965.32</v>
      </c>
    </row>
    <row r="47" spans="1:34" x14ac:dyDescent="0.2">
      <c r="A47" s="44" t="s">
        <v>2787</v>
      </c>
      <c r="B47" s="88">
        <v>645595.12</v>
      </c>
      <c r="C47" s="88">
        <v>0</v>
      </c>
      <c r="D47" s="88">
        <v>100439.42</v>
      </c>
      <c r="G47" s="44">
        <v>1040581.34</v>
      </c>
      <c r="H47" s="44">
        <v>315790.55</v>
      </c>
      <c r="K47" s="231">
        <v>3800</v>
      </c>
      <c r="L47" s="231">
        <v>29849</v>
      </c>
      <c r="M47" s="231">
        <v>0</v>
      </c>
      <c r="N47" s="231">
        <v>250</v>
      </c>
      <c r="O47" s="44">
        <v>265000</v>
      </c>
      <c r="Q47" s="44">
        <v>-785070.53</v>
      </c>
      <c r="R47" s="44">
        <v>2300894.7000000002</v>
      </c>
      <c r="T47" s="73">
        <v>2481571.83</v>
      </c>
      <c r="V47" s="73">
        <v>1645.05</v>
      </c>
      <c r="X47" s="73">
        <v>1220594.5</v>
      </c>
      <c r="Y47" s="73">
        <v>117035.33</v>
      </c>
      <c r="Z47" s="89">
        <v>2043254.5</v>
      </c>
      <c r="AC47" s="89">
        <v>16690</v>
      </c>
      <c r="AD47" s="89">
        <v>1171253.67</v>
      </c>
      <c r="AE47" s="89">
        <v>241065.28</v>
      </c>
      <c r="AH47" s="89">
        <v>60900</v>
      </c>
    </row>
    <row r="48" spans="1:34" x14ac:dyDescent="0.2">
      <c r="A48" s="44" t="s">
        <v>2794</v>
      </c>
      <c r="B48" s="88">
        <v>905624.99</v>
      </c>
      <c r="C48" s="88">
        <v>1922</v>
      </c>
      <c r="D48" s="88">
        <v>83285.929999999993</v>
      </c>
      <c r="G48" s="44">
        <v>4055255.62</v>
      </c>
      <c r="H48" s="44">
        <v>220623.42</v>
      </c>
      <c r="K48" s="231">
        <v>3000</v>
      </c>
      <c r="L48" s="231">
        <v>35846.82</v>
      </c>
      <c r="N48" s="231">
        <v>1828.88</v>
      </c>
      <c r="O48" s="44">
        <v>3900</v>
      </c>
      <c r="Q48" s="44">
        <v>772429.4</v>
      </c>
      <c r="R48" s="44">
        <v>4006426</v>
      </c>
      <c r="T48" s="73">
        <v>2438645.0099999998</v>
      </c>
      <c r="V48" s="73">
        <v>2224.7199999999998</v>
      </c>
      <c r="X48" s="73">
        <v>1127702.3999999999</v>
      </c>
      <c r="Y48" s="73">
        <v>203580</v>
      </c>
      <c r="Z48" s="89">
        <v>1891582.4</v>
      </c>
      <c r="AB48" s="89">
        <v>2160</v>
      </c>
      <c r="AC48" s="89">
        <v>3400</v>
      </c>
      <c r="AD48" s="89">
        <v>942452.67</v>
      </c>
      <c r="AE48" s="89">
        <v>341997.7</v>
      </c>
      <c r="AH48" s="89">
        <v>147278.5</v>
      </c>
    </row>
    <row r="49" spans="1:34" x14ac:dyDescent="0.2">
      <c r="A49" s="44" t="s">
        <v>2628</v>
      </c>
      <c r="B49" s="88">
        <v>155307.64000000001</v>
      </c>
      <c r="C49" s="88">
        <v>167390.01</v>
      </c>
      <c r="D49" s="88">
        <v>169156.65</v>
      </c>
      <c r="G49" s="44">
        <v>301868.19</v>
      </c>
      <c r="H49" s="44">
        <v>257313.93</v>
      </c>
      <c r="K49" s="231">
        <v>8000</v>
      </c>
      <c r="L49" s="231">
        <v>38711.300000000003</v>
      </c>
      <c r="N49" s="231">
        <v>0</v>
      </c>
      <c r="Q49" s="44">
        <v>-620394.88</v>
      </c>
      <c r="R49" s="44">
        <v>1877057.75</v>
      </c>
      <c r="T49" s="73">
        <v>1248300.46</v>
      </c>
      <c r="V49" s="73">
        <v>970.13</v>
      </c>
      <c r="X49" s="73">
        <v>1610352.5</v>
      </c>
      <c r="Y49" s="73">
        <v>19950</v>
      </c>
      <c r="Z49" s="89">
        <v>2137694.5</v>
      </c>
      <c r="AB49" s="89">
        <v>400</v>
      </c>
      <c r="AD49" s="89">
        <v>795482.01</v>
      </c>
      <c r="AE49" s="89">
        <v>183368.19</v>
      </c>
      <c r="AH49" s="89">
        <v>14966.14</v>
      </c>
    </row>
    <row r="50" spans="1:34" x14ac:dyDescent="0.2">
      <c r="A50" s="44" t="s">
        <v>2629</v>
      </c>
      <c r="B50" s="88">
        <v>58625.14</v>
      </c>
      <c r="C50" s="88">
        <v>197675.48</v>
      </c>
      <c r="D50" s="88">
        <v>58545.61</v>
      </c>
      <c r="G50" s="44">
        <v>466782.6</v>
      </c>
      <c r="H50" s="44">
        <v>287604.96000000002</v>
      </c>
      <c r="K50" s="231">
        <v>4500</v>
      </c>
      <c r="L50" s="231">
        <v>32351.599999999999</v>
      </c>
      <c r="M50" s="231">
        <v>6500</v>
      </c>
      <c r="N50" s="231">
        <v>0</v>
      </c>
      <c r="Q50" s="44">
        <v>-1468567.97</v>
      </c>
      <c r="R50" s="44">
        <v>2506199.65</v>
      </c>
      <c r="T50" s="73">
        <v>1224543.54</v>
      </c>
      <c r="U50" s="73">
        <v>189160</v>
      </c>
      <c r="V50" s="73">
        <v>501.3</v>
      </c>
      <c r="X50" s="73">
        <v>2565034.7999999998</v>
      </c>
      <c r="Y50" s="73">
        <v>215400</v>
      </c>
      <c r="Z50" s="89">
        <v>3099535.8</v>
      </c>
      <c r="AB50" s="89">
        <v>8800</v>
      </c>
      <c r="AD50" s="89">
        <v>1011048.09</v>
      </c>
      <c r="AE50" s="89">
        <v>87005.24</v>
      </c>
      <c r="AH50" s="89">
        <v>0</v>
      </c>
    </row>
    <row r="51" spans="1:34" x14ac:dyDescent="0.2">
      <c r="A51" s="44" t="s">
        <v>2630</v>
      </c>
      <c r="B51" s="88">
        <v>175616.22</v>
      </c>
      <c r="C51" s="88">
        <v>13571.3</v>
      </c>
      <c r="D51" s="88">
        <v>66288.69</v>
      </c>
      <c r="G51" s="44">
        <v>3</v>
      </c>
      <c r="H51" s="44">
        <v>153833.20000000001</v>
      </c>
      <c r="K51" s="231">
        <v>1500</v>
      </c>
      <c r="L51" s="231">
        <v>38987.08</v>
      </c>
      <c r="N51" s="231">
        <v>1362</v>
      </c>
      <c r="P51" s="44">
        <v>-238853.94</v>
      </c>
      <c r="Q51" s="44">
        <v>-1317633.76</v>
      </c>
      <c r="R51" s="44">
        <v>1985151.03</v>
      </c>
      <c r="T51" s="73">
        <v>1259527.3700000001</v>
      </c>
      <c r="U51" s="73">
        <v>271560</v>
      </c>
      <c r="X51" s="73">
        <v>1478704.5</v>
      </c>
      <c r="Y51" s="73">
        <v>61699.56</v>
      </c>
      <c r="Z51" s="89">
        <v>2017469.5</v>
      </c>
      <c r="AB51" s="89">
        <v>480</v>
      </c>
      <c r="AD51" s="89">
        <v>977670.6</v>
      </c>
      <c r="AE51" s="89">
        <v>108158.74</v>
      </c>
      <c r="AH51" s="89">
        <v>28912.59</v>
      </c>
    </row>
    <row r="52" spans="1:34" x14ac:dyDescent="0.2">
      <c r="A52" s="44" t="s">
        <v>2631</v>
      </c>
      <c r="B52" s="88">
        <v>75695.600000000006</v>
      </c>
      <c r="C52" s="88">
        <v>88494.99</v>
      </c>
      <c r="D52" s="88">
        <v>182325.18</v>
      </c>
      <c r="G52" s="44">
        <v>769272.9</v>
      </c>
      <c r="H52" s="44">
        <v>211350.56</v>
      </c>
      <c r="K52" s="231">
        <v>76923</v>
      </c>
      <c r="L52" s="231">
        <v>19050</v>
      </c>
      <c r="N52" s="231">
        <v>0</v>
      </c>
      <c r="O52" s="44">
        <v>1200</v>
      </c>
      <c r="P52" s="44">
        <v>-274361.78999999998</v>
      </c>
      <c r="Q52" s="44">
        <v>-355164.49</v>
      </c>
      <c r="R52" s="44">
        <v>1821817.03</v>
      </c>
      <c r="T52" s="73">
        <v>1439254.64</v>
      </c>
      <c r="U52" s="73">
        <v>214700</v>
      </c>
      <c r="V52" s="73">
        <v>549.5</v>
      </c>
      <c r="X52" s="73">
        <v>2440067</v>
      </c>
      <c r="Y52" s="73">
        <v>36550</v>
      </c>
      <c r="Z52" s="89">
        <v>3130907</v>
      </c>
      <c r="AD52" s="89">
        <v>888897.36</v>
      </c>
      <c r="AE52" s="89">
        <v>73641.3</v>
      </c>
    </row>
    <row r="53" spans="1:34" x14ac:dyDescent="0.2">
      <c r="A53" s="44" t="s">
        <v>2632</v>
      </c>
      <c r="B53" s="88">
        <v>365922.25</v>
      </c>
      <c r="C53" s="88">
        <v>220663.16</v>
      </c>
      <c r="D53" s="88">
        <v>242434.05</v>
      </c>
      <c r="G53" s="44">
        <v>530992.15</v>
      </c>
      <c r="H53" s="44">
        <v>500041.35</v>
      </c>
      <c r="K53" s="231">
        <v>0</v>
      </c>
      <c r="L53" s="231">
        <v>42700</v>
      </c>
      <c r="N53" s="231">
        <v>0</v>
      </c>
      <c r="Q53" s="44">
        <v>969166.31</v>
      </c>
      <c r="R53" s="44">
        <v>1102265.42</v>
      </c>
      <c r="T53" s="73">
        <v>2011371.88</v>
      </c>
      <c r="U53" s="73">
        <v>170000</v>
      </c>
      <c r="V53" s="73">
        <v>908.97</v>
      </c>
      <c r="X53" s="73">
        <v>3337056.8</v>
      </c>
      <c r="Y53" s="73">
        <v>136426.09</v>
      </c>
      <c r="Z53" s="89">
        <v>4588044.3</v>
      </c>
      <c r="AB53" s="89">
        <v>2460</v>
      </c>
      <c r="AC53" s="89">
        <v>4470</v>
      </c>
      <c r="AD53" s="89">
        <v>1187625.6000000001</v>
      </c>
      <c r="AE53" s="89">
        <v>103331.76</v>
      </c>
      <c r="AG53" s="89">
        <v>3100</v>
      </c>
      <c r="AH53" s="89">
        <v>20810.849999999999</v>
      </c>
    </row>
    <row r="54" spans="1:34" x14ac:dyDescent="0.2">
      <c r="A54" s="44" t="s">
        <v>2633</v>
      </c>
      <c r="B54" s="88">
        <v>248628.16</v>
      </c>
      <c r="C54" s="88">
        <v>174299.78</v>
      </c>
      <c r="D54" s="88">
        <v>99950.18</v>
      </c>
      <c r="G54" s="44">
        <v>102416.2</v>
      </c>
      <c r="H54" s="44">
        <v>415331.31</v>
      </c>
      <c r="K54" s="231">
        <v>0</v>
      </c>
      <c r="L54" s="231">
        <v>26440</v>
      </c>
      <c r="N54" s="231">
        <v>0</v>
      </c>
      <c r="P54" s="44">
        <v>0</v>
      </c>
      <c r="Q54" s="44">
        <v>-1268592.74</v>
      </c>
      <c r="R54" s="44">
        <v>2172216.88</v>
      </c>
      <c r="T54" s="73">
        <v>1331991.31</v>
      </c>
      <c r="U54" s="73">
        <v>271358</v>
      </c>
      <c r="V54" s="73">
        <v>1392.71</v>
      </c>
      <c r="X54" s="73">
        <v>1225052</v>
      </c>
      <c r="Y54" s="73">
        <v>261730</v>
      </c>
      <c r="Z54" s="89">
        <v>1734681</v>
      </c>
      <c r="AB54" s="89">
        <v>7709</v>
      </c>
      <c r="AD54" s="89">
        <v>1135214.18</v>
      </c>
      <c r="AE54" s="89">
        <v>97725.84</v>
      </c>
      <c r="AH54" s="89">
        <v>5632.51</v>
      </c>
    </row>
    <row r="55" spans="1:34" x14ac:dyDescent="0.2">
      <c r="A55" s="44" t="s">
        <v>2634</v>
      </c>
      <c r="B55" s="88">
        <v>106330.94</v>
      </c>
      <c r="C55" s="88">
        <v>101565.56</v>
      </c>
      <c r="D55" s="88">
        <v>100957.18</v>
      </c>
      <c r="G55" s="44">
        <v>1227781.28</v>
      </c>
      <c r="H55" s="44">
        <v>511672.59</v>
      </c>
      <c r="K55" s="231">
        <v>28500</v>
      </c>
      <c r="L55" s="231">
        <v>44100</v>
      </c>
      <c r="N55" s="231">
        <v>3131</v>
      </c>
      <c r="Q55" s="44">
        <v>76760.11</v>
      </c>
      <c r="R55" s="44">
        <v>1936400.69</v>
      </c>
      <c r="T55" s="73">
        <v>895292.15</v>
      </c>
      <c r="X55" s="73">
        <v>1287000</v>
      </c>
      <c r="Z55" s="89">
        <v>1559756</v>
      </c>
      <c r="AB55" s="89">
        <v>160</v>
      </c>
      <c r="AC55" s="89">
        <v>400</v>
      </c>
      <c r="AD55" s="89">
        <v>525237.38</v>
      </c>
      <c r="AE55" s="89">
        <v>137323.01999999999</v>
      </c>
    </row>
    <row r="56" spans="1:34" x14ac:dyDescent="0.2">
      <c r="A56" s="44" t="s">
        <v>2635</v>
      </c>
      <c r="B56" s="88">
        <v>540337.79</v>
      </c>
      <c r="C56" s="88">
        <v>12311.23</v>
      </c>
      <c r="D56" s="88">
        <v>171533.26</v>
      </c>
      <c r="G56" s="44">
        <v>40259.040000000001</v>
      </c>
      <c r="H56" s="44">
        <v>339107.2</v>
      </c>
      <c r="K56" s="231">
        <v>5410</v>
      </c>
      <c r="L56" s="231">
        <v>55103</v>
      </c>
      <c r="N56" s="231">
        <v>4274</v>
      </c>
      <c r="P56" s="44">
        <v>297917.32</v>
      </c>
      <c r="Q56" s="44">
        <v>-595952.63</v>
      </c>
      <c r="R56" s="44">
        <v>1262941.0900000001</v>
      </c>
      <c r="T56" s="73">
        <v>2028642.94</v>
      </c>
      <c r="U56" s="73">
        <v>166210</v>
      </c>
      <c r="V56" s="73">
        <v>1132.93</v>
      </c>
      <c r="X56" s="73">
        <v>2403481.5</v>
      </c>
      <c r="Y56" s="73">
        <v>250800</v>
      </c>
      <c r="Z56" s="89">
        <v>3433354.5</v>
      </c>
      <c r="AB56" s="89">
        <v>2560</v>
      </c>
      <c r="AC56" s="89">
        <v>10200</v>
      </c>
      <c r="AD56" s="89">
        <v>1197831.33</v>
      </c>
      <c r="AE56" s="89">
        <v>115138.36</v>
      </c>
      <c r="AH56" s="89">
        <v>17327.439999999999</v>
      </c>
    </row>
    <row r="57" spans="1:34" x14ac:dyDescent="0.2">
      <c r="A57" s="44" t="s">
        <v>2770</v>
      </c>
      <c r="B57" s="88">
        <v>3674.24</v>
      </c>
      <c r="C57" s="88">
        <v>56282.14</v>
      </c>
      <c r="D57" s="88">
        <v>126330.94</v>
      </c>
      <c r="G57" s="44">
        <v>515697.77</v>
      </c>
      <c r="H57" s="44">
        <v>589829.47</v>
      </c>
      <c r="K57" s="231">
        <v>2000</v>
      </c>
      <c r="L57" s="231">
        <v>5035.78</v>
      </c>
      <c r="O57" s="44">
        <v>0</v>
      </c>
      <c r="Q57" s="44">
        <v>-607059.84</v>
      </c>
      <c r="R57" s="44">
        <v>2033596.36</v>
      </c>
      <c r="T57" s="73">
        <v>1660239.73</v>
      </c>
      <c r="U57" s="73">
        <v>128000</v>
      </c>
      <c r="V57" s="73">
        <v>348.06</v>
      </c>
      <c r="X57" s="73">
        <v>2340270</v>
      </c>
      <c r="Y57" s="73">
        <v>151600</v>
      </c>
      <c r="Z57" s="89">
        <v>3267550</v>
      </c>
      <c r="AC57" s="89">
        <v>1110</v>
      </c>
      <c r="AD57" s="89">
        <v>1034025.47</v>
      </c>
      <c r="AE57" s="89">
        <v>107131.56</v>
      </c>
      <c r="AH57" s="89">
        <v>12398.5</v>
      </c>
    </row>
    <row r="58" spans="1:34" x14ac:dyDescent="0.2">
      <c r="A58" s="44" t="s">
        <v>2771</v>
      </c>
      <c r="B58" s="88">
        <v>351022.48</v>
      </c>
      <c r="C58" s="88">
        <v>245944.12</v>
      </c>
      <c r="D58" s="88">
        <v>673249.03</v>
      </c>
      <c r="G58" s="44">
        <v>579831.07999999996</v>
      </c>
      <c r="H58" s="44">
        <v>76052.75</v>
      </c>
      <c r="K58" s="231">
        <v>20720</v>
      </c>
      <c r="L58" s="231">
        <v>220925.69</v>
      </c>
      <c r="N58" s="231">
        <v>2513</v>
      </c>
      <c r="Q58" s="44">
        <v>-1059909.6299999999</v>
      </c>
      <c r="R58" s="44">
        <v>2378594.3199999998</v>
      </c>
      <c r="T58" s="73">
        <v>2889009.49</v>
      </c>
      <c r="U58" s="73">
        <v>105000</v>
      </c>
      <c r="V58" s="73">
        <v>453.24</v>
      </c>
      <c r="X58" s="73">
        <v>1684108</v>
      </c>
      <c r="Z58" s="89">
        <v>2273194.9900000002</v>
      </c>
      <c r="AD58" s="89">
        <v>1366331.46</v>
      </c>
      <c r="AE58" s="89">
        <v>269873.68</v>
      </c>
      <c r="AH58" s="89">
        <v>405914.52</v>
      </c>
    </row>
    <row r="59" spans="1:34" x14ac:dyDescent="0.2">
      <c r="A59" s="44" t="s">
        <v>2772</v>
      </c>
      <c r="B59" s="88">
        <v>96451.3</v>
      </c>
      <c r="C59" s="88">
        <v>68026.87</v>
      </c>
      <c r="D59" s="88">
        <v>344222.39</v>
      </c>
      <c r="G59" s="44">
        <v>1672077.36</v>
      </c>
      <c r="H59" s="44">
        <v>433965.32</v>
      </c>
      <c r="K59" s="231">
        <v>0</v>
      </c>
      <c r="L59" s="231">
        <v>47587.57</v>
      </c>
      <c r="N59" s="231">
        <v>0</v>
      </c>
      <c r="P59" s="44">
        <v>193379.24</v>
      </c>
      <c r="Q59" s="44">
        <v>-141049.24</v>
      </c>
      <c r="R59" s="44">
        <v>2522084.4900000002</v>
      </c>
      <c r="T59" s="73">
        <v>1667676.9</v>
      </c>
      <c r="U59" s="73">
        <v>90000</v>
      </c>
      <c r="V59" s="73">
        <v>547.03</v>
      </c>
      <c r="X59" s="73">
        <v>1472604</v>
      </c>
      <c r="Y59" s="73">
        <v>25720</v>
      </c>
      <c r="Z59" s="89">
        <v>2062611</v>
      </c>
      <c r="AB59" s="89">
        <v>4940</v>
      </c>
      <c r="AD59" s="89">
        <v>1083606.3999999999</v>
      </c>
      <c r="AE59" s="89">
        <v>51604.56</v>
      </c>
      <c r="AF59" s="89">
        <v>61044.79</v>
      </c>
    </row>
    <row r="60" spans="1:34" x14ac:dyDescent="0.2">
      <c r="A60" s="44" t="s">
        <v>2636</v>
      </c>
      <c r="B60" s="88">
        <v>1167164.8700000001</v>
      </c>
      <c r="C60" s="88">
        <v>138844.5</v>
      </c>
      <c r="D60" s="88">
        <v>78281.899999999994</v>
      </c>
      <c r="G60" s="44">
        <v>452016.17</v>
      </c>
      <c r="H60" s="44">
        <v>397653.32</v>
      </c>
      <c r="K60" s="231">
        <v>1300</v>
      </c>
      <c r="L60" s="231">
        <v>38924.019999999997</v>
      </c>
      <c r="N60" s="231">
        <v>838</v>
      </c>
      <c r="P60" s="44">
        <v>-353995.67</v>
      </c>
      <c r="Q60" s="44">
        <v>228262.56</v>
      </c>
      <c r="R60" s="44">
        <v>2222830.3199999998</v>
      </c>
      <c r="T60" s="73">
        <v>2070047.8</v>
      </c>
      <c r="U60" s="73">
        <v>126260</v>
      </c>
      <c r="V60" s="73">
        <v>4976.08</v>
      </c>
      <c r="X60" s="73">
        <v>1150481.5</v>
      </c>
      <c r="Y60" s="73">
        <v>143000</v>
      </c>
      <c r="Z60" s="89">
        <v>1886859.5</v>
      </c>
      <c r="AB60" s="89">
        <v>19889.89</v>
      </c>
      <c r="AD60" s="89">
        <v>1264267.78</v>
      </c>
      <c r="AE60" s="89">
        <v>227946.68</v>
      </c>
    </row>
    <row r="61" spans="1:34" x14ac:dyDescent="0.2">
      <c r="A61" s="44" t="s">
        <v>2637</v>
      </c>
      <c r="B61" s="88">
        <v>3452808.96</v>
      </c>
      <c r="C61" s="88">
        <v>83432.45</v>
      </c>
      <c r="D61" s="88">
        <v>131715.32999999999</v>
      </c>
      <c r="G61" s="44">
        <v>2620165.4500000002</v>
      </c>
      <c r="H61" s="44">
        <v>1478038.69</v>
      </c>
      <c r="K61" s="231">
        <v>19100</v>
      </c>
      <c r="L61" s="231">
        <v>80653.570000000007</v>
      </c>
      <c r="N61" s="231">
        <v>838.64</v>
      </c>
      <c r="P61" s="44">
        <v>2697686.89</v>
      </c>
      <c r="Q61" s="44">
        <v>-9607.93</v>
      </c>
      <c r="R61" s="44">
        <v>3033155.83</v>
      </c>
      <c r="T61" s="73">
        <v>3949039.15</v>
      </c>
      <c r="U61" s="73">
        <v>1357116</v>
      </c>
      <c r="V61" s="73">
        <v>9932.09</v>
      </c>
      <c r="X61" s="73">
        <v>4091682</v>
      </c>
      <c r="Y61" s="73">
        <v>1162400</v>
      </c>
      <c r="Z61" s="89">
        <v>5520663.79</v>
      </c>
      <c r="AB61" s="89">
        <v>70472.800000000003</v>
      </c>
      <c r="AD61" s="89">
        <v>2847508.57</v>
      </c>
      <c r="AE61" s="89">
        <v>187190.2</v>
      </c>
    </row>
    <row r="62" spans="1:34" x14ac:dyDescent="0.2">
      <c r="A62" s="44" t="s">
        <v>2638</v>
      </c>
      <c r="B62" s="88">
        <v>73161.86</v>
      </c>
      <c r="C62" s="88">
        <v>179434.23999999999</v>
      </c>
      <c r="D62" s="88">
        <v>370352.74</v>
      </c>
      <c r="G62" s="44">
        <v>635713.52</v>
      </c>
      <c r="H62" s="44">
        <v>598485.63</v>
      </c>
      <c r="K62" s="231">
        <v>3000</v>
      </c>
      <c r="L62" s="231">
        <v>64407.66</v>
      </c>
      <c r="N62" s="231">
        <v>1692.56</v>
      </c>
      <c r="Q62" s="44">
        <v>-184444.66</v>
      </c>
      <c r="R62" s="44">
        <v>2266667.36</v>
      </c>
      <c r="T62" s="73">
        <v>1485969.95</v>
      </c>
      <c r="U62" s="73">
        <v>144300</v>
      </c>
      <c r="V62" s="73">
        <v>1100.1500000000001</v>
      </c>
      <c r="X62" s="73">
        <v>2649782.5</v>
      </c>
      <c r="Y62" s="73">
        <v>520500</v>
      </c>
      <c r="Z62" s="89">
        <v>3431423.5</v>
      </c>
      <c r="AB62" s="89">
        <v>18044.5</v>
      </c>
      <c r="AD62" s="89">
        <v>1403995.37</v>
      </c>
      <c r="AE62" s="89">
        <v>242364.16</v>
      </c>
    </row>
    <row r="63" spans="1:34" x14ac:dyDescent="0.2">
      <c r="A63" s="44" t="s">
        <v>2639</v>
      </c>
      <c r="B63" s="88">
        <v>408503.94</v>
      </c>
      <c r="C63" s="88">
        <v>91766.42</v>
      </c>
      <c r="D63" s="88">
        <v>45377.64</v>
      </c>
      <c r="G63" s="44">
        <v>118673.85</v>
      </c>
      <c r="H63" s="44">
        <v>186947.17</v>
      </c>
      <c r="K63" s="231">
        <v>3500</v>
      </c>
      <c r="L63" s="231">
        <v>29656.86</v>
      </c>
      <c r="N63" s="231">
        <v>762.79</v>
      </c>
      <c r="Q63" s="44">
        <v>-1117529.8400000001</v>
      </c>
      <c r="R63" s="44">
        <v>1987498.73</v>
      </c>
      <c r="T63" s="73">
        <v>1259855.76</v>
      </c>
      <c r="U63" s="73">
        <v>177323</v>
      </c>
      <c r="V63" s="73">
        <v>1816.84</v>
      </c>
      <c r="X63" s="73">
        <v>761390</v>
      </c>
      <c r="Y63" s="73">
        <v>291200</v>
      </c>
      <c r="Z63" s="89">
        <v>1360197.19</v>
      </c>
      <c r="AB63" s="89">
        <v>3080</v>
      </c>
      <c r="AC63" s="89">
        <v>8819.08</v>
      </c>
      <c r="AD63" s="89">
        <v>973229.59</v>
      </c>
      <c r="AE63" s="89">
        <v>198879.26</v>
      </c>
    </row>
    <row r="64" spans="1:34" x14ac:dyDescent="0.2">
      <c r="A64" s="44" t="s">
        <v>2640</v>
      </c>
      <c r="B64" s="88">
        <v>440313.51</v>
      </c>
      <c r="C64" s="88">
        <v>8600</v>
      </c>
      <c r="D64" s="88">
        <v>73650.649999999994</v>
      </c>
      <c r="G64" s="44">
        <v>163652.98000000001</v>
      </c>
      <c r="H64" s="44">
        <v>145796</v>
      </c>
      <c r="K64" s="231">
        <v>3962</v>
      </c>
      <c r="L64" s="231">
        <v>49088.41</v>
      </c>
      <c r="N64" s="231">
        <v>1455</v>
      </c>
      <c r="P64" s="44">
        <v>418050.96</v>
      </c>
      <c r="Q64" s="44">
        <v>203407.24</v>
      </c>
      <c r="R64" s="44">
        <v>132947.94</v>
      </c>
      <c r="T64" s="73">
        <v>2449037.4500000002</v>
      </c>
      <c r="U64" s="73">
        <v>282480</v>
      </c>
      <c r="V64" s="73">
        <v>2496.4299999999998</v>
      </c>
      <c r="X64" s="73">
        <v>1216642.5</v>
      </c>
      <c r="Y64" s="73">
        <v>142200</v>
      </c>
      <c r="Z64" s="89">
        <v>2472512.5</v>
      </c>
      <c r="AB64" s="89">
        <v>3080</v>
      </c>
      <c r="AC64" s="89">
        <v>9620</v>
      </c>
      <c r="AD64" s="89">
        <v>1467427.29</v>
      </c>
      <c r="AE64" s="89">
        <v>114511</v>
      </c>
      <c r="AH64" s="89">
        <v>2604</v>
      </c>
    </row>
    <row r="65" spans="1:34" x14ac:dyDescent="0.2">
      <c r="A65" s="44" t="s">
        <v>2642</v>
      </c>
      <c r="B65" s="88">
        <v>458624.02</v>
      </c>
      <c r="C65" s="88">
        <v>382493.2</v>
      </c>
      <c r="D65" s="88">
        <v>382749.18</v>
      </c>
      <c r="G65" s="44">
        <v>376470.27</v>
      </c>
      <c r="H65" s="44">
        <v>353380.18</v>
      </c>
      <c r="K65" s="231">
        <v>14500</v>
      </c>
      <c r="L65" s="231">
        <v>53813.52</v>
      </c>
      <c r="N65" s="231">
        <v>1788.92</v>
      </c>
      <c r="P65" s="44">
        <v>-1499661.35</v>
      </c>
      <c r="Q65" s="44">
        <v>65750.06</v>
      </c>
      <c r="R65" s="44">
        <v>2590732.39</v>
      </c>
      <c r="T65" s="73">
        <v>2879806.22</v>
      </c>
      <c r="U65" s="73">
        <v>223910</v>
      </c>
      <c r="V65" s="73">
        <v>2182.5</v>
      </c>
      <c r="X65" s="73">
        <v>2107510</v>
      </c>
      <c r="Y65" s="73">
        <v>415188</v>
      </c>
      <c r="Z65" s="89">
        <v>3464442</v>
      </c>
      <c r="AD65" s="89">
        <v>1368394.25</v>
      </c>
      <c r="AE65" s="89">
        <v>68967.16</v>
      </c>
    </row>
    <row r="66" spans="1:34" x14ac:dyDescent="0.2">
      <c r="A66" s="44" t="s">
        <v>2643</v>
      </c>
      <c r="B66" s="88">
        <v>1136210.2</v>
      </c>
      <c r="C66" s="88">
        <v>74263.75</v>
      </c>
      <c r="D66" s="88">
        <v>50956.79</v>
      </c>
      <c r="G66" s="44">
        <v>1078278.94</v>
      </c>
      <c r="H66" s="44">
        <v>323559.65999999997</v>
      </c>
      <c r="K66" s="231">
        <v>2200</v>
      </c>
      <c r="L66" s="231">
        <v>32682.45</v>
      </c>
      <c r="N66" s="231">
        <v>875.42</v>
      </c>
      <c r="P66" s="44">
        <v>150061.75</v>
      </c>
      <c r="Q66" s="44">
        <v>-69438.929999999993</v>
      </c>
      <c r="R66" s="44">
        <v>2642678.98</v>
      </c>
      <c r="T66" s="73">
        <v>1749742.24</v>
      </c>
      <c r="V66" s="73">
        <v>3604.39</v>
      </c>
      <c r="X66" s="73">
        <v>1604394.6</v>
      </c>
      <c r="Y66" s="73">
        <v>167400</v>
      </c>
      <c r="Z66" s="89">
        <v>2222303.9265000001</v>
      </c>
      <c r="AB66" s="89">
        <v>12749.89</v>
      </c>
      <c r="AD66" s="89">
        <v>741589.01</v>
      </c>
      <c r="AE66" s="89">
        <v>261289.96350000001</v>
      </c>
      <c r="AF66" s="89">
        <v>374676.88</v>
      </c>
      <c r="AH66" s="89">
        <v>8321.89</v>
      </c>
    </row>
    <row r="67" spans="1:34" x14ac:dyDescent="0.2">
      <c r="A67" s="44" t="s">
        <v>2646</v>
      </c>
      <c r="B67" s="88">
        <v>719051.97</v>
      </c>
      <c r="C67" s="88">
        <v>33926.75</v>
      </c>
      <c r="D67" s="88">
        <v>76771.78</v>
      </c>
      <c r="G67" s="44">
        <v>818207</v>
      </c>
      <c r="H67" s="44">
        <v>357475.24</v>
      </c>
      <c r="K67" s="231">
        <v>4000</v>
      </c>
      <c r="L67" s="231">
        <v>58114.47</v>
      </c>
      <c r="N67" s="231">
        <v>1367</v>
      </c>
      <c r="Q67" s="44">
        <v>290199.67999999999</v>
      </c>
      <c r="R67" s="44">
        <v>1770327</v>
      </c>
      <c r="T67" s="73">
        <v>1581395.81</v>
      </c>
      <c r="U67" s="73">
        <v>320000</v>
      </c>
      <c r="V67" s="73">
        <v>2718.42</v>
      </c>
      <c r="X67" s="73">
        <v>1182542.92</v>
      </c>
      <c r="Y67" s="73">
        <v>206000</v>
      </c>
      <c r="Z67" s="89">
        <v>1990659.92</v>
      </c>
      <c r="AB67" s="89">
        <v>19213.22</v>
      </c>
      <c r="AD67" s="89">
        <v>1261123.48</v>
      </c>
      <c r="AE67" s="89">
        <v>140235.94</v>
      </c>
    </row>
    <row r="68" spans="1:34" x14ac:dyDescent="0.2">
      <c r="A68" s="44" t="s">
        <v>2647</v>
      </c>
      <c r="B68" s="88">
        <v>749153.98</v>
      </c>
      <c r="C68" s="88">
        <v>39085.339999999997</v>
      </c>
      <c r="D68" s="88">
        <v>244300.75</v>
      </c>
      <c r="G68" s="44">
        <v>854187.01</v>
      </c>
      <c r="H68" s="44">
        <v>732290.55</v>
      </c>
      <c r="K68" s="231">
        <v>29787.13</v>
      </c>
      <c r="L68" s="231">
        <v>17981.68</v>
      </c>
      <c r="N68" s="231">
        <v>1982.91</v>
      </c>
      <c r="Q68" s="44">
        <v>-1352401.89</v>
      </c>
      <c r="R68" s="44">
        <v>3470807.24</v>
      </c>
      <c r="T68" s="73">
        <v>2045329.38</v>
      </c>
      <c r="U68" s="73">
        <v>70000</v>
      </c>
      <c r="V68" s="73">
        <v>2532.4899999999998</v>
      </c>
      <c r="X68" s="73">
        <v>1741012</v>
      </c>
      <c r="Y68" s="73">
        <v>80700</v>
      </c>
      <c r="Z68" s="89">
        <v>2469088</v>
      </c>
      <c r="AB68" s="89">
        <v>24785.75</v>
      </c>
      <c r="AD68" s="89">
        <v>899829.33</v>
      </c>
      <c r="AE68" s="89">
        <v>95010.23</v>
      </c>
    </row>
    <row r="69" spans="1:34" x14ac:dyDescent="0.2">
      <c r="A69" s="44" t="s">
        <v>2648</v>
      </c>
      <c r="B69" s="88">
        <v>98122.62</v>
      </c>
      <c r="C69" s="88">
        <v>84212.15</v>
      </c>
      <c r="D69" s="88">
        <v>20196.68</v>
      </c>
      <c r="G69" s="44">
        <v>173334.95</v>
      </c>
      <c r="H69" s="44">
        <v>674260.32</v>
      </c>
      <c r="K69" s="231">
        <v>4000</v>
      </c>
      <c r="L69" s="231">
        <v>30275.03</v>
      </c>
      <c r="N69" s="231">
        <v>632</v>
      </c>
      <c r="Q69" s="44">
        <v>-205425.58</v>
      </c>
      <c r="R69" s="44">
        <v>1201384.94</v>
      </c>
      <c r="T69" s="73">
        <v>950301.75</v>
      </c>
      <c r="U69" s="73">
        <v>418600</v>
      </c>
      <c r="V69" s="73">
        <v>588.15</v>
      </c>
      <c r="X69" s="73">
        <v>1291404.25</v>
      </c>
      <c r="Y69" s="73">
        <v>75685</v>
      </c>
      <c r="Z69" s="89">
        <v>1769202.25</v>
      </c>
      <c r="AD69" s="89">
        <v>875216.43</v>
      </c>
      <c r="AE69" s="89">
        <v>72900.14</v>
      </c>
    </row>
    <row r="70" spans="1:34" x14ac:dyDescent="0.2">
      <c r="A70" s="44" t="s">
        <v>2649</v>
      </c>
      <c r="B70" s="88">
        <v>88575.67</v>
      </c>
      <c r="C70" s="88">
        <v>26156.76</v>
      </c>
      <c r="D70" s="88">
        <v>184814.54</v>
      </c>
      <c r="G70" s="44">
        <v>354394.08</v>
      </c>
      <c r="H70" s="44">
        <v>316179.82</v>
      </c>
      <c r="K70" s="231">
        <v>4230</v>
      </c>
      <c r="L70" s="231">
        <v>29400</v>
      </c>
      <c r="N70" s="231">
        <v>1017.27</v>
      </c>
      <c r="Q70" s="44">
        <v>-1490846.97</v>
      </c>
      <c r="R70" s="44">
        <v>2538134.58</v>
      </c>
      <c r="T70" s="73">
        <v>1246157.57</v>
      </c>
      <c r="V70" s="73">
        <v>1290.1500000000001</v>
      </c>
      <c r="X70" s="73">
        <v>2447392.5</v>
      </c>
      <c r="Y70" s="73">
        <v>329000</v>
      </c>
      <c r="Z70" s="89">
        <v>3194464.5</v>
      </c>
      <c r="AB70" s="89">
        <v>14543.89</v>
      </c>
      <c r="AD70" s="89">
        <v>897047.96</v>
      </c>
      <c r="AE70" s="89">
        <v>28295.88</v>
      </c>
      <c r="AH70" s="89">
        <v>1302</v>
      </c>
    </row>
    <row r="71" spans="1:34" x14ac:dyDescent="0.2">
      <c r="A71" s="44" t="s">
        <v>2650</v>
      </c>
      <c r="B71" s="88">
        <v>62315.82</v>
      </c>
      <c r="C71" s="88">
        <v>3056.17</v>
      </c>
      <c r="D71" s="88">
        <v>48446.95</v>
      </c>
      <c r="G71" s="44">
        <v>224015.65</v>
      </c>
      <c r="H71" s="44">
        <v>446702.76</v>
      </c>
      <c r="K71" s="231">
        <v>2200</v>
      </c>
      <c r="L71" s="231">
        <v>29550</v>
      </c>
      <c r="N71" s="231">
        <v>28.04</v>
      </c>
      <c r="Q71" s="44">
        <v>-684074.32</v>
      </c>
      <c r="R71" s="44">
        <v>1881601.57</v>
      </c>
      <c r="T71" s="73">
        <v>1516148.36</v>
      </c>
      <c r="U71" s="73">
        <v>102600</v>
      </c>
      <c r="V71" s="73">
        <v>1670.29</v>
      </c>
      <c r="X71" s="73">
        <v>1864579.77</v>
      </c>
      <c r="Y71" s="73">
        <v>515700</v>
      </c>
      <c r="Z71" s="89">
        <v>2869726.77</v>
      </c>
      <c r="AB71" s="89">
        <v>18340</v>
      </c>
      <c r="AD71" s="89">
        <v>1271738.3700000001</v>
      </c>
      <c r="AE71" s="89">
        <v>285661.21999999997</v>
      </c>
    </row>
    <row r="72" spans="1:34" x14ac:dyDescent="0.2">
      <c r="A72" s="44" t="s">
        <v>2651</v>
      </c>
      <c r="B72" s="88">
        <v>247220.73</v>
      </c>
      <c r="C72" s="88">
        <v>65125.5</v>
      </c>
      <c r="D72" s="88">
        <v>34843.96</v>
      </c>
      <c r="G72" s="44">
        <v>457346.77</v>
      </c>
      <c r="H72" s="44">
        <v>235825.34</v>
      </c>
      <c r="K72" s="231">
        <v>0</v>
      </c>
      <c r="L72" s="231">
        <v>26200</v>
      </c>
      <c r="N72" s="231">
        <v>0</v>
      </c>
      <c r="P72" s="44">
        <v>-1595274.18</v>
      </c>
      <c r="R72" s="44">
        <v>2618687.59</v>
      </c>
      <c r="T72" s="73">
        <v>1433739.28</v>
      </c>
      <c r="U72" s="73">
        <v>80820</v>
      </c>
      <c r="V72" s="73">
        <v>1620.26</v>
      </c>
      <c r="X72" s="73">
        <v>526029</v>
      </c>
      <c r="Z72" s="89">
        <v>1234817</v>
      </c>
      <c r="AB72" s="89">
        <v>21094.19</v>
      </c>
      <c r="AD72" s="89">
        <v>615625.48</v>
      </c>
      <c r="AE72" s="89">
        <v>174754.98</v>
      </c>
      <c r="AH72" s="89">
        <v>5168</v>
      </c>
    </row>
    <row r="73" spans="1:34" x14ac:dyDescent="0.2">
      <c r="A73" s="44" t="s">
        <v>2652</v>
      </c>
      <c r="B73" s="88">
        <v>53005.27</v>
      </c>
      <c r="C73" s="88">
        <v>197006.85</v>
      </c>
      <c r="D73" s="88">
        <v>44515.24</v>
      </c>
      <c r="G73" s="44">
        <v>27349.82</v>
      </c>
      <c r="H73" s="44">
        <v>805708.06</v>
      </c>
      <c r="K73" s="231">
        <v>4100</v>
      </c>
      <c r="L73" s="231">
        <v>43601.36</v>
      </c>
      <c r="N73" s="231">
        <v>212</v>
      </c>
      <c r="Q73" s="44">
        <v>-1954108.1</v>
      </c>
      <c r="R73" s="44">
        <v>2255161.35</v>
      </c>
      <c r="T73" s="73">
        <v>1847176.54</v>
      </c>
      <c r="U73" s="73">
        <v>77000</v>
      </c>
      <c r="V73" s="73">
        <v>920.9</v>
      </c>
      <c r="X73" s="73">
        <v>1253952</v>
      </c>
      <c r="Y73" s="73">
        <v>213500</v>
      </c>
      <c r="Z73" s="89">
        <v>1537719.22</v>
      </c>
      <c r="AD73" s="89">
        <v>951832.57</v>
      </c>
      <c r="AE73" s="89">
        <v>123511.01</v>
      </c>
      <c r="AH73" s="89">
        <v>868.01</v>
      </c>
    </row>
    <row r="74" spans="1:34" x14ac:dyDescent="0.2">
      <c r="A74" s="44" t="s">
        <v>2653</v>
      </c>
      <c r="B74" s="88">
        <v>371478.96</v>
      </c>
      <c r="C74" s="88">
        <v>653850.22</v>
      </c>
      <c r="D74" s="88">
        <v>33412.54</v>
      </c>
      <c r="G74" s="44">
        <v>611647.5</v>
      </c>
      <c r="H74" s="44">
        <v>187877.69</v>
      </c>
      <c r="K74" s="231">
        <v>3780</v>
      </c>
      <c r="L74" s="231">
        <v>99885.41</v>
      </c>
      <c r="N74" s="231">
        <v>7284.98</v>
      </c>
      <c r="Q74" s="44">
        <v>-951819.8</v>
      </c>
      <c r="R74" s="44">
        <v>2065017.96</v>
      </c>
      <c r="T74" s="73">
        <v>2468259.2799999998</v>
      </c>
      <c r="U74" s="73">
        <v>452475</v>
      </c>
      <c r="V74" s="73">
        <v>2732.5</v>
      </c>
      <c r="X74" s="73">
        <v>1056125.2</v>
      </c>
      <c r="Y74" s="73">
        <v>295321.8</v>
      </c>
      <c r="Z74" s="89">
        <v>2320660.9900000002</v>
      </c>
      <c r="AB74" s="89">
        <v>42190</v>
      </c>
      <c r="AD74" s="89">
        <v>1162549.67</v>
      </c>
      <c r="AE74" s="89">
        <v>114960.75</v>
      </c>
      <c r="AH74" s="89">
        <v>434.01</v>
      </c>
    </row>
    <row r="75" spans="1:34" x14ac:dyDescent="0.2">
      <c r="A75" s="44" t="s">
        <v>2654</v>
      </c>
      <c r="B75" s="88">
        <v>458113.59</v>
      </c>
      <c r="C75" s="88">
        <v>610974.74</v>
      </c>
      <c r="D75" s="88">
        <v>237836.93</v>
      </c>
      <c r="G75" s="44">
        <v>368308.9</v>
      </c>
      <c r="H75" s="44">
        <v>559189.69999999995</v>
      </c>
      <c r="K75" s="231">
        <v>8910</v>
      </c>
      <c r="L75" s="231">
        <v>48377.25</v>
      </c>
      <c r="N75" s="231">
        <v>1650</v>
      </c>
      <c r="Q75" s="44">
        <v>-256605.15</v>
      </c>
      <c r="R75" s="44">
        <v>2127187.88</v>
      </c>
      <c r="T75" s="73">
        <v>2848476.15</v>
      </c>
      <c r="U75" s="73">
        <v>156900</v>
      </c>
      <c r="V75" s="73">
        <v>3802.16</v>
      </c>
      <c r="X75" s="73">
        <v>1267485.3500000001</v>
      </c>
      <c r="Y75" s="73">
        <v>233300</v>
      </c>
      <c r="Z75" s="89">
        <v>2719827.92</v>
      </c>
      <c r="AB75" s="89">
        <v>46509.89</v>
      </c>
      <c r="AD75" s="89">
        <v>1161636.1100000001</v>
      </c>
      <c r="AE75" s="89">
        <v>277085.86</v>
      </c>
    </row>
    <row r="76" spans="1:34" x14ac:dyDescent="0.2">
      <c r="A76" s="44" t="s">
        <v>2788</v>
      </c>
      <c r="B76" s="88">
        <v>1124626.44</v>
      </c>
      <c r="C76" s="88">
        <v>178413.5</v>
      </c>
      <c r="D76" s="88">
        <v>72627.98</v>
      </c>
      <c r="G76" s="44">
        <v>777443.47</v>
      </c>
      <c r="H76" s="44">
        <v>945514.06</v>
      </c>
      <c r="K76" s="231">
        <v>3000</v>
      </c>
      <c r="L76" s="231">
        <v>34805.94</v>
      </c>
      <c r="N76" s="231">
        <v>700</v>
      </c>
      <c r="Q76" s="44">
        <v>-1109679.8799999999</v>
      </c>
      <c r="R76" s="44">
        <v>3692657.78</v>
      </c>
      <c r="T76" s="73">
        <v>1804899.54</v>
      </c>
      <c r="U76" s="73">
        <v>663630</v>
      </c>
      <c r="V76" s="73">
        <v>4181.03</v>
      </c>
      <c r="X76" s="73">
        <v>1790775</v>
      </c>
      <c r="Y76" s="73">
        <v>181500</v>
      </c>
      <c r="Z76" s="89">
        <v>2459393</v>
      </c>
      <c r="AB76" s="89">
        <v>8080</v>
      </c>
      <c r="AC76" s="89">
        <v>11509.89</v>
      </c>
      <c r="AD76" s="89">
        <v>1146440.01</v>
      </c>
      <c r="AE76" s="89">
        <v>341119.06</v>
      </c>
      <c r="AH76" s="89">
        <v>1302</v>
      </c>
    </row>
    <row r="77" spans="1:34" x14ac:dyDescent="0.2">
      <c r="A77" s="44" t="s">
        <v>2655</v>
      </c>
      <c r="B77" s="88">
        <v>167894.5</v>
      </c>
      <c r="C77" s="88">
        <v>33350</v>
      </c>
      <c r="D77" s="88">
        <v>322225.56</v>
      </c>
      <c r="G77" s="44">
        <v>2545076.0699999998</v>
      </c>
      <c r="H77" s="44">
        <v>58009.62</v>
      </c>
      <c r="K77" s="231">
        <v>0</v>
      </c>
      <c r="L77" s="231">
        <v>0</v>
      </c>
      <c r="M77" s="231">
        <v>66600</v>
      </c>
      <c r="N77" s="231">
        <v>12422.36</v>
      </c>
      <c r="Q77" s="44">
        <v>697776.88</v>
      </c>
      <c r="R77" s="44">
        <v>2241713.0099999998</v>
      </c>
      <c r="T77" s="73">
        <v>1797819.69</v>
      </c>
      <c r="V77" s="73">
        <v>766.41</v>
      </c>
      <c r="X77" s="73">
        <v>991380</v>
      </c>
      <c r="Y77" s="73">
        <v>88746</v>
      </c>
      <c r="Z77" s="89">
        <v>1674001.5</v>
      </c>
      <c r="AB77" s="89">
        <v>24280</v>
      </c>
      <c r="AC77" s="89">
        <v>13180</v>
      </c>
      <c r="AD77" s="89">
        <v>775327.78</v>
      </c>
      <c r="AE77" s="89">
        <v>283879.32</v>
      </c>
    </row>
    <row r="78" spans="1:34" x14ac:dyDescent="0.2">
      <c r="A78" s="44" t="s">
        <v>2656</v>
      </c>
      <c r="B78" s="88">
        <v>866434.17</v>
      </c>
      <c r="C78" s="88">
        <v>81931</v>
      </c>
      <c r="D78" s="88">
        <v>58003.87</v>
      </c>
      <c r="G78" s="44">
        <v>647563.11</v>
      </c>
      <c r="H78" s="44">
        <v>341117.55</v>
      </c>
      <c r="K78" s="231">
        <v>0</v>
      </c>
      <c r="L78" s="231">
        <v>44700</v>
      </c>
      <c r="M78" s="231">
        <v>172480</v>
      </c>
      <c r="N78" s="231">
        <v>32724.78</v>
      </c>
      <c r="O78" s="44">
        <v>444</v>
      </c>
      <c r="Q78" s="44">
        <v>-432777.03</v>
      </c>
      <c r="R78" s="44">
        <v>1881918.88</v>
      </c>
      <c r="T78" s="73">
        <v>3113097.97</v>
      </c>
      <c r="X78" s="73">
        <v>2152010.75</v>
      </c>
      <c r="Y78" s="73">
        <v>36000</v>
      </c>
      <c r="Z78" s="89">
        <v>2975656.75</v>
      </c>
      <c r="AB78" s="89">
        <v>29860</v>
      </c>
      <c r="AC78" s="89">
        <v>85360</v>
      </c>
      <c r="AD78" s="89">
        <v>1283732.58</v>
      </c>
      <c r="AE78" s="89">
        <v>291300.32</v>
      </c>
      <c r="AH78" s="89">
        <v>339640</v>
      </c>
    </row>
    <row r="79" spans="1:34" x14ac:dyDescent="0.2">
      <c r="A79" s="44" t="s">
        <v>2657</v>
      </c>
      <c r="B79" s="88">
        <v>293223.18</v>
      </c>
      <c r="C79" s="88">
        <v>25158.5</v>
      </c>
      <c r="D79" s="88">
        <v>49114.63</v>
      </c>
      <c r="G79" s="44">
        <v>626766.66</v>
      </c>
      <c r="H79" s="44">
        <v>1127291.4099999999</v>
      </c>
      <c r="K79" s="231">
        <v>0</v>
      </c>
      <c r="L79" s="231">
        <v>23200</v>
      </c>
      <c r="M79" s="231">
        <v>52260</v>
      </c>
      <c r="N79" s="231">
        <v>0</v>
      </c>
      <c r="O79" s="44">
        <v>5000</v>
      </c>
      <c r="Q79" s="44">
        <v>34597.050000000003</v>
      </c>
      <c r="R79" s="44">
        <v>1941230.36</v>
      </c>
      <c r="T79" s="73">
        <v>1833305.75</v>
      </c>
      <c r="U79" s="73">
        <v>209665</v>
      </c>
      <c r="V79" s="73">
        <v>1152.1500000000001</v>
      </c>
      <c r="X79" s="73">
        <v>1254331</v>
      </c>
      <c r="Y79" s="73">
        <v>125000</v>
      </c>
      <c r="Z79" s="89">
        <v>2026082.32</v>
      </c>
      <c r="AB79" s="89">
        <v>42580</v>
      </c>
      <c r="AD79" s="89">
        <v>752448.29</v>
      </c>
      <c r="AE79" s="89">
        <v>188251.32</v>
      </c>
      <c r="AH79" s="89">
        <v>348825</v>
      </c>
    </row>
    <row r="80" spans="1:34" x14ac:dyDescent="0.2">
      <c r="A80" s="44" t="s">
        <v>2658</v>
      </c>
      <c r="B80" s="88">
        <v>828471.78</v>
      </c>
      <c r="C80" s="88">
        <v>32773.75</v>
      </c>
      <c r="D80" s="88">
        <v>70943.55</v>
      </c>
      <c r="G80" s="44">
        <v>288507.56</v>
      </c>
      <c r="H80" s="44">
        <v>84837.17</v>
      </c>
      <c r="K80" s="231">
        <v>6954.22</v>
      </c>
      <c r="L80" s="231">
        <v>18624.669999999998</v>
      </c>
      <c r="N80" s="231">
        <v>0</v>
      </c>
      <c r="O80" s="44">
        <v>5000</v>
      </c>
      <c r="Q80" s="44">
        <v>-1318535.1499999999</v>
      </c>
      <c r="R80" s="44">
        <v>1940061.77</v>
      </c>
      <c r="T80" s="73">
        <v>3484089.97</v>
      </c>
      <c r="U80" s="73">
        <v>90550</v>
      </c>
      <c r="V80" s="73">
        <v>2762.63</v>
      </c>
      <c r="X80" s="73">
        <v>1958867.75</v>
      </c>
      <c r="Y80" s="73">
        <v>54900</v>
      </c>
      <c r="Z80" s="89">
        <v>3040966.75</v>
      </c>
      <c r="AC80" s="89">
        <v>28702</v>
      </c>
      <c r="AD80" s="89">
        <v>1771757.59</v>
      </c>
      <c r="AE80" s="89">
        <v>91415.71</v>
      </c>
      <c r="AH80" s="89">
        <v>4900</v>
      </c>
    </row>
    <row r="81" spans="1:34" x14ac:dyDescent="0.2">
      <c r="A81" s="44" t="s">
        <v>2659</v>
      </c>
      <c r="B81" s="88">
        <v>131012.73</v>
      </c>
      <c r="C81" s="88">
        <v>0</v>
      </c>
      <c r="D81" s="88">
        <v>3578.45</v>
      </c>
      <c r="G81" s="44">
        <v>512002</v>
      </c>
      <c r="H81" s="44">
        <v>305782.19</v>
      </c>
      <c r="L81" s="231">
        <v>49500</v>
      </c>
      <c r="N81" s="231">
        <v>6.9</v>
      </c>
      <c r="Q81" s="44">
        <v>-1523646.88</v>
      </c>
      <c r="R81" s="44">
        <v>2076384.94</v>
      </c>
      <c r="T81" s="73">
        <v>2236915.8199999998</v>
      </c>
      <c r="U81" s="73">
        <v>185000</v>
      </c>
      <c r="V81" s="73">
        <v>1357.65</v>
      </c>
      <c r="X81" s="73">
        <v>1052108</v>
      </c>
      <c r="Z81" s="89">
        <v>1719428</v>
      </c>
      <c r="AB81" s="89">
        <v>9620</v>
      </c>
      <c r="AD81" s="89">
        <v>1223652.8</v>
      </c>
      <c r="AE81" s="89">
        <v>165366.26</v>
      </c>
      <c r="AF81" s="89">
        <v>7184</v>
      </c>
    </row>
    <row r="82" spans="1:34" x14ac:dyDescent="0.2">
      <c r="A82" s="44" t="s">
        <v>2660</v>
      </c>
      <c r="B82" s="88">
        <v>384426.87</v>
      </c>
      <c r="C82" s="88">
        <v>0</v>
      </c>
      <c r="D82" s="88">
        <v>211119.78</v>
      </c>
      <c r="G82" s="44">
        <v>-78066.28</v>
      </c>
      <c r="H82" s="44">
        <v>159731.68</v>
      </c>
      <c r="K82" s="231">
        <v>0</v>
      </c>
      <c r="L82" s="231">
        <v>0</v>
      </c>
      <c r="M82" s="231">
        <v>70000</v>
      </c>
      <c r="N82" s="231">
        <v>1652</v>
      </c>
      <c r="O82" s="44">
        <v>10000</v>
      </c>
      <c r="Q82" s="44">
        <v>-1264412.1599999999</v>
      </c>
      <c r="R82" s="44">
        <v>1879892.65</v>
      </c>
      <c r="T82" s="73">
        <v>1873204.21</v>
      </c>
      <c r="U82" s="73">
        <v>88390</v>
      </c>
      <c r="V82" s="73">
        <v>1666.85</v>
      </c>
      <c r="X82" s="73">
        <v>896049</v>
      </c>
      <c r="Y82" s="73">
        <v>21000</v>
      </c>
      <c r="Z82" s="89">
        <v>1525854</v>
      </c>
      <c r="AB82" s="89">
        <v>35600</v>
      </c>
      <c r="AD82" s="89">
        <v>1092013.3600000001</v>
      </c>
      <c r="AE82" s="89">
        <v>246763.14</v>
      </c>
    </row>
    <row r="83" spans="1:34" x14ac:dyDescent="0.2">
      <c r="A83" s="44" t="s">
        <v>2661</v>
      </c>
      <c r="B83" s="88">
        <v>443218.95</v>
      </c>
      <c r="C83" s="88">
        <v>46048.9</v>
      </c>
      <c r="D83" s="88">
        <v>60683</v>
      </c>
      <c r="G83" s="44">
        <v>242110.55</v>
      </c>
      <c r="H83" s="44">
        <v>339031.82</v>
      </c>
      <c r="K83" s="231">
        <v>0</v>
      </c>
      <c r="L83" s="231">
        <v>26162.6</v>
      </c>
      <c r="M83" s="231">
        <v>162645</v>
      </c>
      <c r="N83" s="231">
        <v>0</v>
      </c>
      <c r="Q83" s="44">
        <v>-1012135.46</v>
      </c>
      <c r="R83" s="44">
        <v>1840507.51</v>
      </c>
      <c r="T83" s="73">
        <v>1696547.96</v>
      </c>
      <c r="V83" s="73">
        <v>1565.46</v>
      </c>
      <c r="X83" s="73">
        <v>2030364</v>
      </c>
      <c r="Z83" s="89">
        <v>2559393</v>
      </c>
      <c r="AB83" s="89">
        <v>19280</v>
      </c>
      <c r="AD83" s="89">
        <v>886882.93</v>
      </c>
      <c r="AE83" s="89">
        <v>104507.92</v>
      </c>
      <c r="AH83" s="89">
        <v>44500</v>
      </c>
    </row>
    <row r="84" spans="1:34" x14ac:dyDescent="0.2">
      <c r="A84" s="44" t="s">
        <v>2662</v>
      </c>
      <c r="B84" s="88">
        <v>120520.16</v>
      </c>
      <c r="C84" s="88">
        <v>23400</v>
      </c>
      <c r="D84" s="88">
        <v>20060.52</v>
      </c>
      <c r="G84" s="44">
        <v>697842.74</v>
      </c>
      <c r="H84" s="44">
        <v>55604.92</v>
      </c>
      <c r="K84" s="231">
        <v>0</v>
      </c>
      <c r="L84" s="231">
        <v>19500</v>
      </c>
      <c r="M84" s="231">
        <v>15400</v>
      </c>
      <c r="N84" s="231">
        <v>67500</v>
      </c>
      <c r="Q84" s="44">
        <v>-1979978.2</v>
      </c>
      <c r="R84" s="44">
        <v>2651073.88</v>
      </c>
      <c r="T84" s="73">
        <v>1400566.89</v>
      </c>
      <c r="U84" s="73">
        <v>133300</v>
      </c>
      <c r="V84" s="73">
        <v>730.1</v>
      </c>
      <c r="X84" s="73">
        <v>909938.5</v>
      </c>
      <c r="Y84" s="73">
        <v>19500</v>
      </c>
      <c r="Z84" s="89">
        <v>1524529.5</v>
      </c>
      <c r="AB84" s="89">
        <v>29500</v>
      </c>
      <c r="AD84" s="89">
        <v>694552.62</v>
      </c>
      <c r="AE84" s="89">
        <v>71520.710000000006</v>
      </c>
    </row>
    <row r="85" spans="1:34" x14ac:dyDescent="0.2">
      <c r="A85" s="44" t="s">
        <v>2773</v>
      </c>
      <c r="B85" s="88">
        <v>228532.83</v>
      </c>
      <c r="C85" s="88">
        <v>34227.4</v>
      </c>
      <c r="D85" s="88">
        <v>25859.75</v>
      </c>
      <c r="G85" s="44">
        <v>344150.55</v>
      </c>
      <c r="H85" s="44">
        <v>117589.1</v>
      </c>
      <c r="K85" s="231">
        <v>0</v>
      </c>
      <c r="L85" s="231">
        <v>14100</v>
      </c>
      <c r="M85" s="231">
        <v>42500</v>
      </c>
      <c r="N85" s="231">
        <v>0</v>
      </c>
      <c r="O85" s="44">
        <v>15000</v>
      </c>
      <c r="Q85" s="44">
        <v>-2481984.54</v>
      </c>
      <c r="R85" s="44">
        <v>3200752.69</v>
      </c>
      <c r="T85" s="73">
        <v>1796671.26</v>
      </c>
      <c r="U85" s="73">
        <v>146650</v>
      </c>
      <c r="V85" s="73">
        <v>1065.46</v>
      </c>
      <c r="X85" s="73">
        <v>861205</v>
      </c>
      <c r="Z85" s="89">
        <v>1438186</v>
      </c>
      <c r="AB85" s="89">
        <v>41200</v>
      </c>
      <c r="AC85" s="89">
        <v>4680</v>
      </c>
      <c r="AD85" s="89">
        <v>1073570</v>
      </c>
      <c r="AE85" s="89">
        <v>287964.24</v>
      </c>
    </row>
    <row r="86" spans="1:34" x14ac:dyDescent="0.2">
      <c r="A86" s="44" t="s">
        <v>2663</v>
      </c>
      <c r="B86" s="88">
        <v>493512.76</v>
      </c>
      <c r="C86" s="88">
        <v>31691.25</v>
      </c>
      <c r="D86" s="88">
        <v>60340.09</v>
      </c>
      <c r="G86" s="44">
        <v>116025.58</v>
      </c>
      <c r="H86" s="44">
        <v>861156.64</v>
      </c>
      <c r="K86" s="231">
        <v>1700</v>
      </c>
      <c r="L86" s="231">
        <v>44448.27</v>
      </c>
      <c r="N86" s="231">
        <v>60.38</v>
      </c>
      <c r="O86" s="44">
        <v>73528</v>
      </c>
      <c r="Q86" s="44">
        <v>81618.25</v>
      </c>
      <c r="R86" s="44">
        <v>1975689.39</v>
      </c>
      <c r="T86" s="73">
        <v>1476089.18</v>
      </c>
      <c r="U86" s="73">
        <v>304879</v>
      </c>
      <c r="V86" s="73">
        <v>3021.13</v>
      </c>
      <c r="X86" s="73">
        <v>1571270</v>
      </c>
      <c r="Y86" s="73">
        <v>6950</v>
      </c>
      <c r="Z86" s="89">
        <v>2481275</v>
      </c>
      <c r="AB86" s="89">
        <v>580</v>
      </c>
      <c r="AC86" s="89">
        <v>6950</v>
      </c>
      <c r="AD86" s="89">
        <v>1019219.24</v>
      </c>
      <c r="AE86" s="89">
        <v>419378.29</v>
      </c>
      <c r="AH86" s="89">
        <v>49124.75</v>
      </c>
    </row>
    <row r="87" spans="1:34" x14ac:dyDescent="0.2">
      <c r="A87" s="44" t="s">
        <v>2664</v>
      </c>
      <c r="B87" s="88">
        <v>1838227.38</v>
      </c>
      <c r="C87" s="88">
        <v>58980.25</v>
      </c>
      <c r="D87" s="88">
        <v>66576.009999999995</v>
      </c>
      <c r="G87" s="44">
        <v>1583131.4</v>
      </c>
      <c r="H87" s="44">
        <v>666184.30000000005</v>
      </c>
      <c r="K87" s="231">
        <v>2000</v>
      </c>
      <c r="L87" s="231">
        <v>54966.92</v>
      </c>
      <c r="N87" s="231">
        <v>106380.6</v>
      </c>
      <c r="O87" s="44">
        <v>0</v>
      </c>
      <c r="Q87" s="44">
        <v>606372.84</v>
      </c>
      <c r="R87" s="44">
        <v>3812204.74</v>
      </c>
      <c r="T87" s="73">
        <v>2806225.3</v>
      </c>
      <c r="U87" s="73">
        <v>446026</v>
      </c>
      <c r="V87" s="73">
        <v>7025.65</v>
      </c>
      <c r="X87" s="73">
        <v>1256705.5</v>
      </c>
      <c r="Y87" s="73">
        <v>225800</v>
      </c>
      <c r="Z87" s="89">
        <v>2581356.5</v>
      </c>
      <c r="AC87" s="89">
        <v>13300</v>
      </c>
      <c r="AD87" s="89">
        <v>1740781.13</v>
      </c>
      <c r="AE87" s="89">
        <v>564247.65</v>
      </c>
      <c r="AH87" s="89">
        <v>210922.93</v>
      </c>
    </row>
    <row r="88" spans="1:34" x14ac:dyDescent="0.2">
      <c r="A88" s="44" t="s">
        <v>2665</v>
      </c>
      <c r="B88" s="88">
        <v>1295773.6000000001</v>
      </c>
      <c r="C88" s="88">
        <v>25759</v>
      </c>
      <c r="D88" s="88">
        <v>28766.17</v>
      </c>
      <c r="G88" s="44">
        <v>1615547.76</v>
      </c>
      <c r="H88" s="44">
        <v>631610.03</v>
      </c>
      <c r="K88" s="231">
        <v>6167</v>
      </c>
      <c r="L88" s="231">
        <v>130693.43</v>
      </c>
      <c r="N88" s="231">
        <v>8768.0499999999993</v>
      </c>
      <c r="O88" s="44">
        <v>10940</v>
      </c>
      <c r="Q88" s="44">
        <v>47449.2</v>
      </c>
      <c r="R88" s="44">
        <v>3564237.85</v>
      </c>
      <c r="T88" s="73">
        <v>2563718.09</v>
      </c>
      <c r="U88" s="73">
        <v>91672</v>
      </c>
      <c r="V88" s="73">
        <v>4223.75</v>
      </c>
      <c r="X88" s="73">
        <v>1290105.3</v>
      </c>
      <c r="Y88" s="73">
        <v>31500</v>
      </c>
      <c r="Z88" s="89">
        <v>2606151.2999999998</v>
      </c>
      <c r="AD88" s="89">
        <v>1140875.6100000001</v>
      </c>
      <c r="AE88" s="89">
        <v>341526</v>
      </c>
      <c r="AH88" s="89">
        <v>63465.2</v>
      </c>
    </row>
    <row r="89" spans="1:34" x14ac:dyDescent="0.2">
      <c r="A89" s="44" t="s">
        <v>2666</v>
      </c>
      <c r="B89" s="88">
        <v>1367100.91</v>
      </c>
      <c r="C89" s="88">
        <v>112992.45</v>
      </c>
      <c r="D89" s="88">
        <v>77928.039999999994</v>
      </c>
      <c r="G89" s="44">
        <v>963033.61</v>
      </c>
      <c r="H89" s="44">
        <v>364662.57</v>
      </c>
      <c r="K89" s="231">
        <v>2200</v>
      </c>
      <c r="L89" s="231">
        <v>48226.45</v>
      </c>
      <c r="N89" s="231">
        <v>485.59</v>
      </c>
      <c r="O89" s="44">
        <v>183702.12</v>
      </c>
      <c r="Q89" s="44">
        <v>636269.22</v>
      </c>
      <c r="R89" s="44">
        <v>2080906</v>
      </c>
      <c r="T89" s="73">
        <v>1915012.85</v>
      </c>
      <c r="U89" s="73">
        <v>471734.97</v>
      </c>
      <c r="V89" s="73">
        <v>4600.34</v>
      </c>
      <c r="X89" s="73">
        <v>2353881.21</v>
      </c>
      <c r="Y89" s="73">
        <v>57400</v>
      </c>
      <c r="Z89" s="89">
        <v>3114664.21</v>
      </c>
      <c r="AB89" s="89">
        <v>3500</v>
      </c>
      <c r="AC89" s="89">
        <v>4520</v>
      </c>
      <c r="AD89" s="89">
        <v>1359231.93</v>
      </c>
      <c r="AE89" s="89">
        <v>325374.67</v>
      </c>
      <c r="AH89" s="89">
        <v>61410.36</v>
      </c>
    </row>
    <row r="90" spans="1:34" x14ac:dyDescent="0.2">
      <c r="A90" s="44" t="s">
        <v>2667</v>
      </c>
      <c r="B90" s="88">
        <v>990282.99</v>
      </c>
      <c r="C90" s="88">
        <v>21330.75</v>
      </c>
      <c r="D90" s="88">
        <v>187954.29</v>
      </c>
      <c r="G90" s="44">
        <v>954363.56</v>
      </c>
      <c r="H90" s="44">
        <v>285850.46999999997</v>
      </c>
      <c r="K90" s="231">
        <v>1200</v>
      </c>
      <c r="L90" s="231">
        <v>34400</v>
      </c>
      <c r="N90" s="231">
        <v>127.09</v>
      </c>
      <c r="O90" s="44">
        <v>111983</v>
      </c>
      <c r="Q90" s="44">
        <v>-157067.25</v>
      </c>
      <c r="R90" s="44">
        <v>2304026.96</v>
      </c>
      <c r="T90" s="73">
        <v>1759444.48</v>
      </c>
      <c r="V90" s="73">
        <v>3092.24</v>
      </c>
      <c r="X90" s="73">
        <v>510853</v>
      </c>
      <c r="Y90" s="73">
        <v>16528</v>
      </c>
      <c r="Z90" s="89">
        <v>1253486</v>
      </c>
      <c r="AD90" s="89">
        <v>611858.82999999996</v>
      </c>
      <c r="AE90" s="89">
        <v>263829.63</v>
      </c>
      <c r="AH90" s="89">
        <v>15631</v>
      </c>
    </row>
    <row r="91" spans="1:34" x14ac:dyDescent="0.2">
      <c r="A91" s="44" t="s">
        <v>2668</v>
      </c>
      <c r="B91" s="88">
        <v>1424837.51</v>
      </c>
      <c r="C91" s="88">
        <v>118972.5</v>
      </c>
      <c r="D91" s="88">
        <v>110361.69</v>
      </c>
      <c r="G91" s="44">
        <v>641803.31000000006</v>
      </c>
      <c r="H91" s="44">
        <v>831288.71</v>
      </c>
      <c r="K91" s="231">
        <v>0</v>
      </c>
      <c r="L91" s="231">
        <v>57888.1</v>
      </c>
      <c r="N91" s="231">
        <v>395491.12</v>
      </c>
      <c r="Q91" s="44">
        <v>365932.02</v>
      </c>
      <c r="R91" s="44">
        <v>2345661.54</v>
      </c>
      <c r="T91" s="73">
        <v>2853802.65</v>
      </c>
      <c r="U91" s="73">
        <v>183624</v>
      </c>
      <c r="V91" s="73">
        <v>4329.4399999999996</v>
      </c>
      <c r="X91" s="73">
        <v>1648437</v>
      </c>
      <c r="Y91" s="73">
        <v>62197.5</v>
      </c>
      <c r="Z91" s="89">
        <v>2791620.5</v>
      </c>
      <c r="AB91" s="89">
        <v>1380</v>
      </c>
      <c r="AC91" s="89">
        <v>13200</v>
      </c>
      <c r="AD91" s="89">
        <v>1495679.61</v>
      </c>
      <c r="AE91" s="89">
        <v>337734.04</v>
      </c>
      <c r="AH91" s="89">
        <v>150485.5</v>
      </c>
    </row>
    <row r="92" spans="1:34" x14ac:dyDescent="0.2">
      <c r="A92" s="44" t="s">
        <v>2669</v>
      </c>
      <c r="B92" s="88">
        <v>581652.05000000005</v>
      </c>
      <c r="C92" s="88">
        <v>24663.5</v>
      </c>
      <c r="D92" s="88">
        <v>53185.88</v>
      </c>
      <c r="G92" s="44">
        <v>646369.97</v>
      </c>
      <c r="H92" s="44">
        <v>240991.91</v>
      </c>
      <c r="K92" s="231">
        <v>2000</v>
      </c>
      <c r="L92" s="231">
        <v>34203.64</v>
      </c>
      <c r="N92" s="231">
        <v>163072.79</v>
      </c>
      <c r="O92" s="44">
        <v>4005</v>
      </c>
      <c r="Q92" s="44">
        <v>-2847003.98</v>
      </c>
      <c r="R92" s="44">
        <v>4378498.51</v>
      </c>
      <c r="T92" s="73">
        <v>1897556.73</v>
      </c>
      <c r="V92" s="73">
        <v>1886.63</v>
      </c>
      <c r="X92" s="73">
        <v>1509567</v>
      </c>
      <c r="Y92" s="73">
        <v>11228.25</v>
      </c>
      <c r="Z92" s="89">
        <v>2295758.25</v>
      </c>
      <c r="AC92" s="89">
        <v>7700</v>
      </c>
      <c r="AD92" s="89">
        <v>809659.06</v>
      </c>
      <c r="AE92" s="89">
        <v>319063.2</v>
      </c>
      <c r="AH92" s="89">
        <v>175970.75</v>
      </c>
    </row>
    <row r="93" spans="1:34" x14ac:dyDescent="0.2">
      <c r="A93" s="44" t="s">
        <v>2670</v>
      </c>
      <c r="B93" s="88">
        <v>860196.86</v>
      </c>
      <c r="C93" s="88">
        <v>24117.8</v>
      </c>
      <c r="D93" s="88">
        <v>39807.17</v>
      </c>
      <c r="G93" s="44">
        <v>965890.62</v>
      </c>
      <c r="H93" s="44">
        <v>1102225.67</v>
      </c>
      <c r="K93" s="231">
        <v>2700</v>
      </c>
      <c r="L93" s="231">
        <v>54856.04</v>
      </c>
      <c r="N93" s="231">
        <v>60693.1</v>
      </c>
      <c r="Q93" s="44">
        <v>2337772.0099999998</v>
      </c>
      <c r="T93" s="73">
        <v>2699786.18</v>
      </c>
      <c r="U93" s="73">
        <v>51600</v>
      </c>
      <c r="V93" s="73">
        <v>2408.91</v>
      </c>
      <c r="X93" s="73">
        <v>2376242.2999999998</v>
      </c>
      <c r="Y93" s="73">
        <v>69628</v>
      </c>
      <c r="Z93" s="89">
        <v>3367477.3</v>
      </c>
      <c r="AC93" s="89">
        <v>11550</v>
      </c>
      <c r="AD93" s="89">
        <v>778892.14</v>
      </c>
      <c r="AE93" s="89">
        <v>377724.73</v>
      </c>
      <c r="AH93" s="89">
        <v>127804.25</v>
      </c>
    </row>
    <row r="94" spans="1:34" x14ac:dyDescent="0.2">
      <c r="A94" s="44" t="s">
        <v>2671</v>
      </c>
      <c r="B94" s="88">
        <v>732219.32</v>
      </c>
      <c r="C94" s="88">
        <v>40895.5</v>
      </c>
      <c r="D94" s="88">
        <v>76756.73</v>
      </c>
      <c r="G94" s="44">
        <v>839323.41</v>
      </c>
      <c r="H94" s="44">
        <v>549706.89</v>
      </c>
      <c r="K94" s="231">
        <v>3000</v>
      </c>
      <c r="L94" s="231">
        <v>64680.99</v>
      </c>
      <c r="N94" s="231">
        <v>475483.69</v>
      </c>
      <c r="Q94" s="44">
        <v>-154049.12</v>
      </c>
      <c r="R94" s="44">
        <v>2028099.35</v>
      </c>
      <c r="T94" s="73">
        <v>1888784.53</v>
      </c>
      <c r="U94" s="73">
        <v>18600</v>
      </c>
      <c r="V94" s="73">
        <v>1565.43</v>
      </c>
      <c r="X94" s="73">
        <v>1939514</v>
      </c>
      <c r="Y94" s="73">
        <v>92419</v>
      </c>
      <c r="Z94" s="89">
        <v>2873988</v>
      </c>
      <c r="AC94" s="89">
        <v>6600</v>
      </c>
      <c r="AD94" s="89">
        <v>874159.1</v>
      </c>
      <c r="AE94" s="89">
        <v>256380.92</v>
      </c>
      <c r="AH94" s="89">
        <v>108068</v>
      </c>
    </row>
    <row r="95" spans="1:34" x14ac:dyDescent="0.2">
      <c r="A95" s="44" t="s">
        <v>2672</v>
      </c>
      <c r="B95" s="88">
        <v>453367.47</v>
      </c>
      <c r="C95" s="88">
        <v>8085.75</v>
      </c>
      <c r="D95" s="88">
        <v>112631.08</v>
      </c>
      <c r="G95" s="44">
        <v>1675070.95</v>
      </c>
      <c r="H95" s="44">
        <v>150666.51</v>
      </c>
      <c r="K95" s="231">
        <v>2130</v>
      </c>
      <c r="L95" s="231">
        <v>67579.11</v>
      </c>
      <c r="M95" s="231">
        <v>79524</v>
      </c>
      <c r="N95" s="231">
        <v>482.39</v>
      </c>
      <c r="O95" s="44">
        <v>41718</v>
      </c>
      <c r="Q95" s="44">
        <v>-2425912.96</v>
      </c>
      <c r="R95" s="44">
        <v>4808766.24</v>
      </c>
      <c r="T95" s="73">
        <v>2588086.39</v>
      </c>
      <c r="U95" s="73">
        <v>222700</v>
      </c>
      <c r="V95" s="73">
        <v>1804.3</v>
      </c>
      <c r="X95" s="73">
        <v>1467490</v>
      </c>
      <c r="Y95" s="73">
        <v>23146</v>
      </c>
      <c r="Z95" s="89">
        <v>2563564</v>
      </c>
      <c r="AC95" s="89">
        <v>13200</v>
      </c>
      <c r="AD95" s="89">
        <v>1376595.4</v>
      </c>
      <c r="AE95" s="89">
        <v>481191.16</v>
      </c>
      <c r="AH95" s="89">
        <v>43141.15</v>
      </c>
    </row>
    <row r="96" spans="1:34" x14ac:dyDescent="0.2">
      <c r="A96" s="44" t="s">
        <v>2673</v>
      </c>
      <c r="B96" s="88">
        <v>545954.44999999995</v>
      </c>
      <c r="C96" s="88">
        <v>23897.25</v>
      </c>
      <c r="D96" s="88">
        <v>27396.61</v>
      </c>
      <c r="G96" s="44">
        <v>938930.59</v>
      </c>
      <c r="H96" s="44">
        <v>384701</v>
      </c>
      <c r="K96" s="231">
        <v>1500</v>
      </c>
      <c r="L96" s="231">
        <v>37100</v>
      </c>
      <c r="N96" s="231">
        <v>9361.5400000000009</v>
      </c>
      <c r="O96" s="44">
        <v>69947</v>
      </c>
      <c r="Q96" s="44">
        <v>-858895.71</v>
      </c>
      <c r="R96" s="44">
        <v>2574871.5499999998</v>
      </c>
      <c r="T96" s="73">
        <v>1665399.45</v>
      </c>
      <c r="U96" s="73">
        <v>195318</v>
      </c>
      <c r="V96" s="73">
        <v>1750.38</v>
      </c>
      <c r="X96" s="73">
        <v>1986903.57</v>
      </c>
      <c r="Y96" s="73">
        <v>88428</v>
      </c>
      <c r="Z96" s="89">
        <v>2683264.5699999998</v>
      </c>
      <c r="AB96" s="89">
        <v>320</v>
      </c>
      <c r="AC96" s="89">
        <v>5850</v>
      </c>
      <c r="AD96" s="89">
        <v>775004.37</v>
      </c>
      <c r="AE96" s="89">
        <v>291297.34000000003</v>
      </c>
      <c r="AH96" s="89">
        <v>95067.6</v>
      </c>
    </row>
    <row r="97" spans="1:34" x14ac:dyDescent="0.2">
      <c r="A97" s="44" t="s">
        <v>2674</v>
      </c>
      <c r="B97" s="88">
        <v>322928.5</v>
      </c>
      <c r="C97" s="88">
        <v>11487.8</v>
      </c>
      <c r="D97" s="88">
        <v>95708.13</v>
      </c>
      <c r="G97" s="44">
        <v>1096231.33</v>
      </c>
      <c r="H97" s="44">
        <v>266720.53999999998</v>
      </c>
      <c r="L97" s="231">
        <v>43938.3</v>
      </c>
      <c r="M97" s="231">
        <v>144600</v>
      </c>
      <c r="N97" s="231">
        <v>138.24</v>
      </c>
      <c r="Q97" s="44">
        <v>-468531.08</v>
      </c>
      <c r="R97" s="44">
        <v>2326634.9900000002</v>
      </c>
      <c r="T97" s="73">
        <v>1106564.49</v>
      </c>
      <c r="V97" s="73">
        <v>1537.67</v>
      </c>
      <c r="X97" s="73">
        <v>1909811</v>
      </c>
      <c r="Y97" s="73">
        <v>141900</v>
      </c>
      <c r="Z97" s="89">
        <v>2397953</v>
      </c>
      <c r="AD97" s="89">
        <v>740141.56</v>
      </c>
      <c r="AE97" s="89">
        <v>211225</v>
      </c>
      <c r="AH97" s="89">
        <v>64197.75</v>
      </c>
    </row>
    <row r="98" spans="1:34" x14ac:dyDescent="0.2">
      <c r="A98" s="44" t="s">
        <v>2675</v>
      </c>
      <c r="B98" s="88">
        <v>691142.46</v>
      </c>
      <c r="C98" s="88">
        <v>101197.8</v>
      </c>
      <c r="D98" s="88">
        <v>75774.83</v>
      </c>
      <c r="G98" s="44">
        <v>2604842.5499999998</v>
      </c>
      <c r="H98" s="44">
        <v>1157797.3</v>
      </c>
      <c r="K98" s="231">
        <v>9100</v>
      </c>
      <c r="L98" s="231">
        <v>52111.51</v>
      </c>
      <c r="N98" s="231">
        <v>59.25</v>
      </c>
      <c r="O98" s="44">
        <v>106500</v>
      </c>
      <c r="Q98" s="44">
        <v>-51787.83</v>
      </c>
      <c r="R98" s="44">
        <v>2310530.36</v>
      </c>
      <c r="T98" s="73">
        <v>2312837.13</v>
      </c>
      <c r="U98" s="73">
        <v>886150</v>
      </c>
      <c r="V98" s="73">
        <v>2355.04</v>
      </c>
      <c r="X98" s="73">
        <v>1485171.61</v>
      </c>
      <c r="Y98" s="73">
        <v>1858533.25</v>
      </c>
      <c r="Z98" s="89">
        <v>2621132.61</v>
      </c>
      <c r="AC98" s="89">
        <v>8450</v>
      </c>
      <c r="AD98" s="89">
        <v>1270095.23</v>
      </c>
      <c r="AE98" s="89">
        <v>367171.54</v>
      </c>
      <c r="AH98" s="89">
        <v>73956</v>
      </c>
    </row>
    <row r="99" spans="1:34" x14ac:dyDescent="0.2">
      <c r="A99" s="44" t="s">
        <v>2774</v>
      </c>
      <c r="B99" s="88">
        <v>529086.31000000006</v>
      </c>
      <c r="C99" s="88">
        <v>58333.75</v>
      </c>
      <c r="D99" s="88">
        <v>44393.1</v>
      </c>
      <c r="G99" s="44">
        <v>1021406.63</v>
      </c>
      <c r="H99" s="44">
        <v>191670.68</v>
      </c>
      <c r="K99" s="231">
        <v>1450</v>
      </c>
      <c r="L99" s="231">
        <v>30618.33</v>
      </c>
      <c r="N99" s="231">
        <v>216570.88</v>
      </c>
      <c r="O99" s="44">
        <v>0</v>
      </c>
      <c r="Q99" s="44">
        <v>-516533.47</v>
      </c>
      <c r="R99" s="44">
        <v>2166873.39</v>
      </c>
      <c r="T99" s="73">
        <v>1546538.32</v>
      </c>
      <c r="U99" s="73">
        <v>218623.87</v>
      </c>
      <c r="V99" s="73">
        <v>1546.53</v>
      </c>
      <c r="X99" s="73">
        <v>718447.94</v>
      </c>
      <c r="Y99" s="73">
        <v>38900</v>
      </c>
      <c r="Z99" s="89">
        <v>1507744.94</v>
      </c>
      <c r="AC99" s="89">
        <v>6200</v>
      </c>
      <c r="AD99" s="89">
        <v>758221.87</v>
      </c>
      <c r="AE99" s="89">
        <v>247655.51</v>
      </c>
      <c r="AH99" s="89">
        <v>58323</v>
      </c>
    </row>
    <row r="100" spans="1:34" x14ac:dyDescent="0.2">
      <c r="A100" s="44" t="s">
        <v>2676</v>
      </c>
      <c r="B100" s="88">
        <v>329417.3</v>
      </c>
      <c r="C100" s="88">
        <v>159748.54</v>
      </c>
      <c r="D100" s="88">
        <v>163231.23000000001</v>
      </c>
      <c r="G100" s="44">
        <v>1014399.78</v>
      </c>
      <c r="H100" s="44">
        <v>107914.06</v>
      </c>
      <c r="K100" s="231">
        <v>0</v>
      </c>
      <c r="L100" s="231">
        <v>52500</v>
      </c>
      <c r="N100" s="231">
        <v>0</v>
      </c>
      <c r="Q100" s="44">
        <v>61575.51</v>
      </c>
      <c r="R100" s="44">
        <v>1774553.91</v>
      </c>
      <c r="T100" s="73">
        <v>1251609.32</v>
      </c>
      <c r="V100" s="73">
        <v>1491.78</v>
      </c>
      <c r="X100" s="73">
        <v>959856.2</v>
      </c>
      <c r="Y100" s="73">
        <v>100200</v>
      </c>
      <c r="Z100" s="89">
        <v>1381433.2</v>
      </c>
      <c r="AB100" s="89">
        <v>14470</v>
      </c>
      <c r="AD100" s="89">
        <v>739860.56</v>
      </c>
      <c r="AE100" s="89">
        <v>263445.55</v>
      </c>
      <c r="AH100" s="89">
        <v>27866.5</v>
      </c>
    </row>
    <row r="101" spans="1:34" x14ac:dyDescent="0.2">
      <c r="A101" s="44" t="s">
        <v>2677</v>
      </c>
      <c r="B101" s="88">
        <v>466394.82</v>
      </c>
      <c r="C101" s="88">
        <v>384846.15</v>
      </c>
      <c r="D101" s="88">
        <v>45902.84</v>
      </c>
      <c r="G101" s="44">
        <v>167445.35</v>
      </c>
      <c r="H101" s="44">
        <v>242271.6</v>
      </c>
      <c r="K101" s="231">
        <v>0</v>
      </c>
      <c r="L101" s="231">
        <v>52800</v>
      </c>
      <c r="M101" s="231">
        <v>162927.04999999999</v>
      </c>
      <c r="N101" s="231">
        <v>1379.59</v>
      </c>
      <c r="Q101" s="44">
        <v>-784389.72</v>
      </c>
      <c r="R101" s="44">
        <v>1563007.5</v>
      </c>
      <c r="T101" s="73">
        <v>2190127.04</v>
      </c>
      <c r="U101" s="73">
        <v>208870</v>
      </c>
      <c r="V101" s="73">
        <v>1357.32</v>
      </c>
      <c r="X101" s="73">
        <v>1431696</v>
      </c>
      <c r="Z101" s="89">
        <v>2244547</v>
      </c>
      <c r="AD101" s="89">
        <v>1054237.96</v>
      </c>
      <c r="AE101" s="89">
        <v>176569.86</v>
      </c>
      <c r="AH101" s="89">
        <v>45559.199999999997</v>
      </c>
    </row>
    <row r="102" spans="1:34" x14ac:dyDescent="0.2">
      <c r="A102" s="44" t="s">
        <v>2678</v>
      </c>
      <c r="B102" s="88">
        <v>232525.83</v>
      </c>
      <c r="C102" s="88">
        <v>198175.48</v>
      </c>
      <c r="D102" s="88">
        <v>79866.91</v>
      </c>
      <c r="G102" s="44">
        <v>511956.52</v>
      </c>
      <c r="H102" s="44">
        <v>235641.72</v>
      </c>
      <c r="K102" s="231">
        <v>0</v>
      </c>
      <c r="L102" s="231">
        <v>30060</v>
      </c>
      <c r="N102" s="231">
        <v>0</v>
      </c>
      <c r="Q102" s="44">
        <v>-1177376.45</v>
      </c>
      <c r="R102" s="44">
        <v>2046781.46</v>
      </c>
      <c r="T102" s="73">
        <v>1413657.18</v>
      </c>
      <c r="U102" s="73">
        <v>215199</v>
      </c>
      <c r="V102" s="73">
        <v>955.49</v>
      </c>
      <c r="X102" s="73">
        <v>1239010.5</v>
      </c>
      <c r="Y102" s="73">
        <v>21600</v>
      </c>
      <c r="Z102" s="89">
        <v>1623256</v>
      </c>
      <c r="AC102" s="89">
        <v>3630</v>
      </c>
      <c r="AD102" s="89">
        <v>680268.46</v>
      </c>
      <c r="AE102" s="89">
        <v>183417.26</v>
      </c>
      <c r="AF102" s="89">
        <v>41149</v>
      </c>
    </row>
    <row r="103" spans="1:34" x14ac:dyDescent="0.2">
      <c r="A103" s="44" t="s">
        <v>2679</v>
      </c>
      <c r="B103" s="88">
        <v>234132.2</v>
      </c>
      <c r="C103" s="88">
        <v>261918.65</v>
      </c>
      <c r="D103" s="88">
        <v>45008.84</v>
      </c>
      <c r="G103" s="44">
        <v>786510.26</v>
      </c>
      <c r="H103" s="44">
        <v>281009.7</v>
      </c>
      <c r="K103" s="231">
        <v>0</v>
      </c>
      <c r="L103" s="231">
        <v>165600</v>
      </c>
      <c r="N103" s="231">
        <v>0</v>
      </c>
      <c r="Q103" s="44">
        <v>-1823219.7</v>
      </c>
      <c r="R103" s="44">
        <v>3243756.17</v>
      </c>
      <c r="T103" s="73">
        <v>1576465.67</v>
      </c>
      <c r="U103" s="73">
        <v>215140</v>
      </c>
      <c r="V103" s="73">
        <v>1061.49</v>
      </c>
      <c r="X103" s="73">
        <v>941293.5</v>
      </c>
      <c r="Z103" s="89">
        <v>1575257.06</v>
      </c>
      <c r="AD103" s="89">
        <v>778330.74</v>
      </c>
      <c r="AE103" s="89">
        <v>277461.18</v>
      </c>
      <c r="AH103" s="89">
        <v>80468.5</v>
      </c>
    </row>
    <row r="104" spans="1:34" x14ac:dyDescent="0.2">
      <c r="A104" s="44" t="s">
        <v>2680</v>
      </c>
      <c r="B104" s="88">
        <v>280533.53000000003</v>
      </c>
      <c r="C104" s="88">
        <v>80282.95</v>
      </c>
      <c r="D104" s="88">
        <v>56698.94</v>
      </c>
      <c r="G104" s="44">
        <v>326413.38</v>
      </c>
      <c r="H104" s="44">
        <v>125316.07</v>
      </c>
      <c r="K104" s="231">
        <v>4000</v>
      </c>
      <c r="L104" s="231">
        <v>49500</v>
      </c>
      <c r="M104" s="231">
        <v>69600</v>
      </c>
      <c r="N104" s="231">
        <v>0</v>
      </c>
      <c r="Q104" s="44">
        <v>-1933388.56</v>
      </c>
      <c r="R104" s="44">
        <v>2614880.33</v>
      </c>
      <c r="T104" s="73">
        <v>1096914.69</v>
      </c>
      <c r="U104" s="73">
        <v>130000</v>
      </c>
      <c r="V104" s="73">
        <v>1181.47</v>
      </c>
      <c r="X104" s="73">
        <v>812535.5</v>
      </c>
      <c r="Y104" s="73">
        <v>112800</v>
      </c>
      <c r="Z104" s="89">
        <v>1144585.5</v>
      </c>
      <c r="AB104" s="89">
        <v>8100</v>
      </c>
      <c r="AD104" s="89">
        <v>694910.58</v>
      </c>
      <c r="AE104" s="89">
        <v>216570.13</v>
      </c>
      <c r="AH104" s="89">
        <v>24612.35</v>
      </c>
    </row>
    <row r="105" spans="1:34" x14ac:dyDescent="0.2">
      <c r="A105" s="44" t="s">
        <v>2775</v>
      </c>
      <c r="B105" s="88">
        <v>137443.49</v>
      </c>
      <c r="C105" s="88">
        <v>180843.11</v>
      </c>
      <c r="D105" s="88">
        <v>16992.34</v>
      </c>
      <c r="G105" s="44">
        <v>486694.2</v>
      </c>
      <c r="H105" s="44">
        <v>258165.04</v>
      </c>
      <c r="K105" s="231">
        <v>0</v>
      </c>
      <c r="L105" s="231">
        <v>37500</v>
      </c>
      <c r="M105" s="231">
        <v>37000</v>
      </c>
      <c r="N105" s="231">
        <v>0</v>
      </c>
      <c r="Q105" s="44">
        <v>-645877.09</v>
      </c>
      <c r="R105" s="44">
        <v>1695120.4</v>
      </c>
      <c r="T105" s="73">
        <v>1091390.72</v>
      </c>
      <c r="U105" s="73">
        <v>106500</v>
      </c>
      <c r="V105" s="73">
        <v>728.16</v>
      </c>
      <c r="X105" s="73">
        <v>1184020</v>
      </c>
      <c r="Y105" s="73">
        <v>1400</v>
      </c>
      <c r="Z105" s="89">
        <v>1551273</v>
      </c>
      <c r="AB105" s="89">
        <v>3970</v>
      </c>
      <c r="AD105" s="89">
        <v>574441.46</v>
      </c>
      <c r="AE105" s="89">
        <v>264911.55</v>
      </c>
      <c r="AH105" s="89">
        <v>33048</v>
      </c>
    </row>
    <row r="106" spans="1:34" x14ac:dyDescent="0.2">
      <c r="A106" s="44" t="s">
        <v>2681</v>
      </c>
      <c r="B106" s="88">
        <v>255917.3</v>
      </c>
      <c r="C106" s="88">
        <v>38329</v>
      </c>
      <c r="D106" s="88">
        <v>41042.71</v>
      </c>
      <c r="G106" s="44">
        <v>682637.15</v>
      </c>
      <c r="H106" s="44">
        <v>263391.33</v>
      </c>
      <c r="K106" s="231">
        <v>6000</v>
      </c>
      <c r="L106" s="231">
        <v>50850</v>
      </c>
      <c r="M106" s="231">
        <v>4</v>
      </c>
      <c r="N106" s="231">
        <v>1777.26</v>
      </c>
      <c r="Q106" s="44">
        <v>175267.77</v>
      </c>
      <c r="R106" s="44">
        <v>1187793.3799999999</v>
      </c>
      <c r="T106" s="73">
        <v>1138009.83</v>
      </c>
      <c r="U106" s="73">
        <v>109996</v>
      </c>
      <c r="V106" s="73">
        <v>1608.58</v>
      </c>
      <c r="X106" s="73">
        <v>1028340</v>
      </c>
      <c r="Y106" s="73">
        <v>211600</v>
      </c>
      <c r="Z106" s="89">
        <v>1378984</v>
      </c>
      <c r="AD106" s="89">
        <v>942307.67</v>
      </c>
      <c r="AE106" s="89">
        <v>241116.16</v>
      </c>
      <c r="AH106" s="89">
        <v>67521.5</v>
      </c>
    </row>
    <row r="107" spans="1:34" x14ac:dyDescent="0.2">
      <c r="A107" s="44" t="s">
        <v>2682</v>
      </c>
      <c r="B107" s="88">
        <v>635767.49</v>
      </c>
      <c r="C107" s="88">
        <v>74683.5</v>
      </c>
      <c r="D107" s="88">
        <v>141036.59</v>
      </c>
      <c r="G107" s="44">
        <v>511347.78</v>
      </c>
      <c r="H107" s="44">
        <v>1037142.94</v>
      </c>
      <c r="K107" s="231">
        <v>10875</v>
      </c>
      <c r="L107" s="231">
        <v>85860</v>
      </c>
      <c r="M107" s="231">
        <v>200</v>
      </c>
      <c r="N107" s="231">
        <v>1293.6400000000001</v>
      </c>
      <c r="Q107" s="44">
        <v>-1299250.1299999999</v>
      </c>
      <c r="R107" s="44">
        <v>4005245.62</v>
      </c>
      <c r="T107" s="73">
        <v>3030786.58</v>
      </c>
      <c r="U107" s="73">
        <v>247800</v>
      </c>
      <c r="V107" s="73">
        <v>2574.36</v>
      </c>
      <c r="X107" s="73">
        <v>1722785.46</v>
      </c>
      <c r="Y107" s="73">
        <v>290200</v>
      </c>
      <c r="Z107" s="89">
        <v>2884538.46</v>
      </c>
      <c r="AB107" s="89">
        <v>9870</v>
      </c>
      <c r="AD107" s="89">
        <v>1932804.2</v>
      </c>
      <c r="AE107" s="89">
        <v>538639.02</v>
      </c>
      <c r="AH107" s="89">
        <v>332540.55</v>
      </c>
    </row>
    <row r="108" spans="1:34" x14ac:dyDescent="0.2">
      <c r="A108" s="44" t="s">
        <v>2683</v>
      </c>
      <c r="B108" s="88">
        <v>72432.289999999994</v>
      </c>
      <c r="C108" s="88">
        <v>59648</v>
      </c>
      <c r="D108" s="88">
        <v>48182.68</v>
      </c>
      <c r="G108" s="44">
        <v>983810.77</v>
      </c>
      <c r="H108" s="44">
        <v>1512502.38</v>
      </c>
      <c r="K108" s="231">
        <v>53325</v>
      </c>
      <c r="L108" s="231">
        <v>70200</v>
      </c>
      <c r="M108" s="231">
        <v>0</v>
      </c>
      <c r="N108" s="231">
        <v>1335.71</v>
      </c>
      <c r="Q108" s="44">
        <v>345965.31</v>
      </c>
      <c r="R108" s="44">
        <v>2324775.44</v>
      </c>
      <c r="T108" s="73">
        <v>3023630.22</v>
      </c>
      <c r="V108" s="73">
        <v>1047</v>
      </c>
      <c r="X108" s="73">
        <v>2245720</v>
      </c>
      <c r="Y108" s="73">
        <v>319200</v>
      </c>
      <c r="Z108" s="89">
        <v>3233602</v>
      </c>
      <c r="AD108" s="89">
        <v>1725342.02</v>
      </c>
      <c r="AE108" s="89">
        <v>594065.79</v>
      </c>
      <c r="AH108" s="89">
        <v>155612.75</v>
      </c>
    </row>
    <row r="109" spans="1:34" x14ac:dyDescent="0.2">
      <c r="A109" s="44" t="s">
        <v>2684</v>
      </c>
      <c r="B109" s="88">
        <v>359641.51</v>
      </c>
      <c r="C109" s="88">
        <v>57148.75</v>
      </c>
      <c r="D109" s="88">
        <v>93881.11</v>
      </c>
      <c r="G109" s="44">
        <v>753858.04</v>
      </c>
      <c r="H109" s="44">
        <v>369594.71</v>
      </c>
      <c r="K109" s="231">
        <v>13500</v>
      </c>
      <c r="L109" s="231">
        <v>77932.479999999996</v>
      </c>
      <c r="M109" s="231">
        <v>20400</v>
      </c>
      <c r="N109" s="231">
        <v>490</v>
      </c>
      <c r="Q109" s="44">
        <v>-524225.02</v>
      </c>
      <c r="R109" s="44">
        <v>2600171.63</v>
      </c>
      <c r="T109" s="73">
        <v>2020293.25</v>
      </c>
      <c r="U109" s="73">
        <v>43700</v>
      </c>
      <c r="V109" s="73">
        <v>2554.4299999999998</v>
      </c>
      <c r="X109" s="73">
        <v>1351580</v>
      </c>
      <c r="Y109" s="73">
        <v>156600</v>
      </c>
      <c r="Z109" s="89">
        <v>2398117</v>
      </c>
      <c r="AB109" s="89">
        <v>7060.9</v>
      </c>
      <c r="AD109" s="89">
        <v>1110691.8899999999</v>
      </c>
      <c r="AE109" s="89">
        <v>405815.86</v>
      </c>
      <c r="AH109" s="89">
        <v>207187</v>
      </c>
    </row>
    <row r="110" spans="1:34" x14ac:dyDescent="0.2">
      <c r="A110" s="44" t="s">
        <v>2685</v>
      </c>
      <c r="B110" s="88">
        <v>629807.29</v>
      </c>
      <c r="C110" s="88">
        <v>143685.29</v>
      </c>
      <c r="D110" s="88">
        <v>60421.440000000002</v>
      </c>
      <c r="G110" s="44">
        <v>28312.75</v>
      </c>
      <c r="H110" s="44">
        <v>200626.77</v>
      </c>
      <c r="K110" s="231">
        <v>0</v>
      </c>
      <c r="L110" s="231">
        <v>34070.22</v>
      </c>
      <c r="M110" s="231">
        <v>21020</v>
      </c>
      <c r="N110" s="231">
        <v>1073</v>
      </c>
      <c r="Q110" s="44">
        <v>403570.49</v>
      </c>
      <c r="R110" s="44">
        <v>961037.76</v>
      </c>
      <c r="T110" s="73">
        <v>2099606.04</v>
      </c>
      <c r="V110" s="73">
        <v>3239.37</v>
      </c>
      <c r="X110" s="73">
        <v>2153466</v>
      </c>
      <c r="Y110" s="73">
        <v>186654.28</v>
      </c>
      <c r="Z110" s="89">
        <v>3074783</v>
      </c>
      <c r="AD110" s="89">
        <v>1288756.32</v>
      </c>
      <c r="AE110" s="89">
        <v>126428.52</v>
      </c>
      <c r="AH110" s="89">
        <v>310915.78000000003</v>
      </c>
    </row>
    <row r="111" spans="1:34" x14ac:dyDescent="0.2">
      <c r="A111" s="44" t="s">
        <v>2686</v>
      </c>
      <c r="B111" s="88">
        <v>376470.74</v>
      </c>
      <c r="C111" s="88">
        <v>15283</v>
      </c>
      <c r="D111" s="88">
        <v>131538.04</v>
      </c>
      <c r="G111" s="44">
        <v>2</v>
      </c>
      <c r="H111" s="44">
        <v>341505.49</v>
      </c>
      <c r="K111" s="231">
        <v>0</v>
      </c>
      <c r="L111" s="231">
        <v>35764.400000000001</v>
      </c>
      <c r="M111" s="231">
        <v>13830</v>
      </c>
      <c r="N111" s="231">
        <v>0</v>
      </c>
      <c r="O111" s="44">
        <v>250820</v>
      </c>
      <c r="Q111" s="44">
        <v>-351969.13</v>
      </c>
      <c r="R111" s="44">
        <v>852668.5</v>
      </c>
      <c r="T111" s="73">
        <v>1446651.74</v>
      </c>
      <c r="U111" s="73">
        <v>227350</v>
      </c>
      <c r="V111" s="73">
        <v>1060.6400000000001</v>
      </c>
      <c r="X111" s="73">
        <v>1490664</v>
      </c>
      <c r="Y111" s="73">
        <v>205173.32</v>
      </c>
      <c r="Z111" s="89">
        <v>1963921</v>
      </c>
      <c r="AB111" s="89">
        <v>32331.84</v>
      </c>
      <c r="AD111" s="89">
        <v>1147191.23</v>
      </c>
      <c r="AE111" s="89">
        <v>135114.13</v>
      </c>
      <c r="AH111" s="89">
        <v>28656</v>
      </c>
    </row>
    <row r="112" spans="1:34" x14ac:dyDescent="0.2">
      <c r="A112" s="44" t="s">
        <v>2687</v>
      </c>
      <c r="B112" s="88">
        <v>411331.14</v>
      </c>
      <c r="C112" s="88">
        <v>135182.20000000001</v>
      </c>
      <c r="D112" s="88">
        <v>121217</v>
      </c>
      <c r="G112" s="44">
        <v>602452.81999999995</v>
      </c>
      <c r="H112" s="44">
        <v>126637.01</v>
      </c>
      <c r="K112" s="231">
        <v>0</v>
      </c>
      <c r="L112" s="231">
        <v>29849.07</v>
      </c>
      <c r="M112" s="231">
        <v>3130</v>
      </c>
      <c r="N112" s="231">
        <v>334</v>
      </c>
      <c r="O112" s="44">
        <v>202100</v>
      </c>
      <c r="Q112" s="44">
        <v>-728087.3</v>
      </c>
      <c r="R112" s="44">
        <v>1993338.97</v>
      </c>
      <c r="T112" s="73">
        <v>1373657.58</v>
      </c>
      <c r="U112" s="73">
        <v>54000</v>
      </c>
      <c r="V112" s="73">
        <v>1546.87</v>
      </c>
      <c r="X112" s="73">
        <v>1540675.5</v>
      </c>
      <c r="Y112" s="73">
        <v>133796.48000000001</v>
      </c>
      <c r="Z112" s="89">
        <v>1928909.46</v>
      </c>
      <c r="AB112" s="89">
        <v>38395.5</v>
      </c>
      <c r="AD112" s="89">
        <v>678727.61</v>
      </c>
      <c r="AE112" s="89">
        <v>129947.84</v>
      </c>
      <c r="AH112" s="89">
        <v>431540.59</v>
      </c>
    </row>
    <row r="113" spans="1:34" x14ac:dyDescent="0.2">
      <c r="A113" s="44" t="s">
        <v>2688</v>
      </c>
      <c r="B113" s="88">
        <v>499146.19</v>
      </c>
      <c r="C113" s="88">
        <v>173779.35</v>
      </c>
      <c r="D113" s="88">
        <v>172969.91</v>
      </c>
      <c r="G113" s="44">
        <v>5</v>
      </c>
      <c r="H113" s="44">
        <v>149219.4</v>
      </c>
      <c r="K113" s="231">
        <v>0</v>
      </c>
      <c r="L113" s="231">
        <v>30742.3</v>
      </c>
      <c r="M113" s="231">
        <v>18980</v>
      </c>
      <c r="N113" s="231">
        <v>804</v>
      </c>
      <c r="O113" s="44">
        <v>86826</v>
      </c>
      <c r="Q113" s="44">
        <v>-2438700.7400000002</v>
      </c>
      <c r="R113" s="44">
        <v>3276385.87</v>
      </c>
      <c r="T113" s="73">
        <v>1472572.79</v>
      </c>
      <c r="V113" s="73">
        <v>1928.61</v>
      </c>
      <c r="X113" s="73">
        <v>1067986.5</v>
      </c>
      <c r="Y113" s="73">
        <v>191575.52</v>
      </c>
      <c r="Z113" s="89">
        <v>1801393.5</v>
      </c>
      <c r="AB113" s="89">
        <v>13129.84</v>
      </c>
      <c r="AD113" s="89">
        <v>725423.22</v>
      </c>
      <c r="AE113" s="89">
        <v>73856.11</v>
      </c>
      <c r="AH113" s="89">
        <v>100178.33</v>
      </c>
    </row>
    <row r="114" spans="1:34" x14ac:dyDescent="0.2">
      <c r="A114" s="44" t="s">
        <v>2689</v>
      </c>
      <c r="B114" s="88">
        <v>360275.42</v>
      </c>
      <c r="C114" s="88">
        <v>7711.34</v>
      </c>
      <c r="D114" s="88">
        <v>271631.23</v>
      </c>
      <c r="G114" s="44">
        <v>776804.86</v>
      </c>
      <c r="H114" s="44">
        <v>709333.07</v>
      </c>
      <c r="K114" s="231">
        <v>0</v>
      </c>
      <c r="L114" s="231">
        <v>34697.980000000003</v>
      </c>
      <c r="N114" s="231">
        <v>116.72</v>
      </c>
      <c r="O114" s="44">
        <v>4500</v>
      </c>
      <c r="Q114" s="44">
        <v>-1451290.02</v>
      </c>
      <c r="R114" s="44">
        <v>3690825.96</v>
      </c>
      <c r="T114" s="73">
        <v>1524973.74</v>
      </c>
      <c r="U114" s="73">
        <v>115500</v>
      </c>
      <c r="V114" s="73">
        <v>1406.21</v>
      </c>
      <c r="X114" s="73">
        <v>1478368.5</v>
      </c>
      <c r="Y114" s="73">
        <v>177241.12</v>
      </c>
      <c r="Z114" s="89">
        <v>2069825.5</v>
      </c>
      <c r="AB114" s="89">
        <v>20520</v>
      </c>
      <c r="AD114" s="89">
        <v>980816.8</v>
      </c>
      <c r="AE114" s="89">
        <v>343097.93</v>
      </c>
      <c r="AH114" s="89">
        <v>36324.06</v>
      </c>
    </row>
    <row r="115" spans="1:34" x14ac:dyDescent="0.2">
      <c r="A115" s="44" t="s">
        <v>2690</v>
      </c>
      <c r="B115" s="88">
        <v>869101.15</v>
      </c>
      <c r="C115" s="88">
        <v>141785.81</v>
      </c>
      <c r="D115" s="88">
        <v>142705.96</v>
      </c>
      <c r="G115" s="44">
        <v>133493.59</v>
      </c>
      <c r="H115" s="44">
        <v>284754.93</v>
      </c>
      <c r="K115" s="231">
        <v>0</v>
      </c>
      <c r="L115" s="231">
        <v>24631.3</v>
      </c>
      <c r="M115" s="231">
        <v>3590</v>
      </c>
      <c r="N115" s="231">
        <v>0</v>
      </c>
      <c r="O115" s="44">
        <v>81500</v>
      </c>
      <c r="Q115" s="44">
        <v>-689840.72</v>
      </c>
      <c r="R115" s="44">
        <v>1854865.59</v>
      </c>
      <c r="T115" s="73">
        <v>1610676.55</v>
      </c>
      <c r="V115" s="73">
        <v>3181.42</v>
      </c>
      <c r="X115" s="73">
        <v>888636</v>
      </c>
      <c r="Y115" s="73">
        <v>132414.28</v>
      </c>
      <c r="Z115" s="89">
        <v>1403152</v>
      </c>
      <c r="AB115" s="89">
        <v>20899</v>
      </c>
      <c r="AD115" s="89">
        <v>755412.1</v>
      </c>
      <c r="AE115" s="89">
        <v>70305.429999999993</v>
      </c>
      <c r="AH115" s="89">
        <v>88044.45</v>
      </c>
    </row>
    <row r="116" spans="1:34" x14ac:dyDescent="0.2">
      <c r="A116" s="44" t="s">
        <v>2691</v>
      </c>
      <c r="B116" s="88">
        <v>846666.83</v>
      </c>
      <c r="C116" s="88">
        <v>126499.5</v>
      </c>
      <c r="D116" s="88">
        <v>288721.63</v>
      </c>
      <c r="G116" s="44">
        <v>298305.36</v>
      </c>
      <c r="H116" s="44">
        <v>885813.37</v>
      </c>
      <c r="K116" s="231">
        <v>0</v>
      </c>
      <c r="L116" s="231">
        <v>23631.3</v>
      </c>
      <c r="M116" s="231">
        <v>5000</v>
      </c>
      <c r="N116" s="231">
        <v>0</v>
      </c>
      <c r="O116" s="44">
        <v>316449.8</v>
      </c>
      <c r="Q116" s="44">
        <v>406282.22</v>
      </c>
      <c r="R116" s="44">
        <v>1808375.97</v>
      </c>
      <c r="T116" s="73">
        <v>1413142.02</v>
      </c>
      <c r="U116" s="73">
        <v>349257.2</v>
      </c>
      <c r="V116" s="73">
        <v>3540.59</v>
      </c>
      <c r="X116" s="73">
        <v>1411578</v>
      </c>
      <c r="Y116" s="73">
        <v>138873.76</v>
      </c>
      <c r="Z116" s="89">
        <v>1966536</v>
      </c>
      <c r="AB116" s="89">
        <v>31293</v>
      </c>
      <c r="AD116" s="89">
        <v>1034068.38</v>
      </c>
      <c r="AE116" s="89">
        <v>316697.19</v>
      </c>
      <c r="AH116" s="89">
        <v>81529.600000000006</v>
      </c>
    </row>
    <row r="117" spans="1:34" x14ac:dyDescent="0.2">
      <c r="A117" s="44" t="s">
        <v>2692</v>
      </c>
      <c r="B117" s="88">
        <v>1364682.52</v>
      </c>
      <c r="C117" s="88">
        <v>84263.27</v>
      </c>
      <c r="D117" s="88">
        <v>247088.46</v>
      </c>
      <c r="G117" s="44">
        <v>318688.07</v>
      </c>
      <c r="H117" s="44">
        <v>399398.02</v>
      </c>
      <c r="K117" s="231">
        <v>0</v>
      </c>
      <c r="L117" s="231">
        <v>36793.71</v>
      </c>
      <c r="M117" s="231">
        <v>22890</v>
      </c>
      <c r="N117" s="231">
        <v>648</v>
      </c>
      <c r="O117" s="44">
        <v>259261</v>
      </c>
      <c r="Q117" s="44">
        <v>-958071.9</v>
      </c>
      <c r="R117" s="44">
        <v>2329931.42</v>
      </c>
      <c r="T117" s="73">
        <v>2181469.48</v>
      </c>
      <c r="U117" s="73">
        <v>251131</v>
      </c>
      <c r="V117" s="73">
        <v>2576.9699999999998</v>
      </c>
      <c r="X117" s="73">
        <v>1433544</v>
      </c>
      <c r="Y117" s="73">
        <v>189305.51</v>
      </c>
      <c r="Z117" s="89">
        <v>1973002</v>
      </c>
      <c r="AB117" s="89">
        <v>26446</v>
      </c>
      <c r="AD117" s="89">
        <v>1011466.22</v>
      </c>
      <c r="AE117" s="89">
        <v>190212.98</v>
      </c>
      <c r="AG117" s="89">
        <v>134231.65</v>
      </c>
    </row>
    <row r="118" spans="1:34" x14ac:dyDescent="0.2">
      <c r="A118" s="44" t="s">
        <v>2693</v>
      </c>
      <c r="B118" s="88">
        <v>166252.46</v>
      </c>
      <c r="C118" s="88">
        <v>32193.9</v>
      </c>
      <c r="D118" s="88">
        <v>56047.08</v>
      </c>
      <c r="G118" s="44">
        <v>1381347.14</v>
      </c>
      <c r="H118" s="44">
        <v>379716.09</v>
      </c>
      <c r="K118" s="231">
        <v>356000</v>
      </c>
      <c r="L118" s="231">
        <v>41542.81</v>
      </c>
      <c r="M118" s="231">
        <v>18420</v>
      </c>
      <c r="N118" s="231">
        <v>751</v>
      </c>
      <c r="O118" s="44">
        <v>97400</v>
      </c>
      <c r="Q118" s="44">
        <v>756552.1</v>
      </c>
      <c r="R118" s="44">
        <v>857017.52</v>
      </c>
      <c r="T118" s="73">
        <v>1350120.23</v>
      </c>
      <c r="U118" s="73">
        <v>115560</v>
      </c>
      <c r="V118" s="73">
        <v>646.38</v>
      </c>
      <c r="X118" s="73">
        <v>1090435.5</v>
      </c>
      <c r="Y118" s="73">
        <v>192938.28</v>
      </c>
      <c r="Z118" s="89">
        <v>1708819.5</v>
      </c>
      <c r="AB118" s="89">
        <v>1872</v>
      </c>
      <c r="AD118" s="89">
        <v>834460.73</v>
      </c>
      <c r="AE118" s="89">
        <v>215438.46</v>
      </c>
      <c r="AH118" s="89">
        <v>101236.46</v>
      </c>
    </row>
    <row r="119" spans="1:34" x14ac:dyDescent="0.2">
      <c r="A119" s="44" t="s">
        <v>2776</v>
      </c>
      <c r="B119" s="88">
        <v>180188.19</v>
      </c>
      <c r="C119" s="88">
        <v>8331.5300000000007</v>
      </c>
      <c r="D119" s="88">
        <v>166316.69</v>
      </c>
      <c r="G119" s="44">
        <v>870030.37</v>
      </c>
      <c r="H119" s="44">
        <v>103621.47</v>
      </c>
      <c r="K119" s="231">
        <v>133390</v>
      </c>
      <c r="L119" s="231">
        <v>26441.52</v>
      </c>
      <c r="N119" s="231">
        <v>469</v>
      </c>
      <c r="O119" s="44">
        <v>70540</v>
      </c>
      <c r="Q119" s="44">
        <v>-1616269.2</v>
      </c>
      <c r="R119" s="44">
        <v>2768353.45</v>
      </c>
      <c r="T119" s="73">
        <v>1006064.8</v>
      </c>
      <c r="U119" s="73">
        <v>110783</v>
      </c>
      <c r="V119" s="73">
        <v>726.84</v>
      </c>
      <c r="X119" s="73">
        <v>631396.5</v>
      </c>
      <c r="Y119" s="73">
        <v>141870.69</v>
      </c>
      <c r="Z119" s="89">
        <v>1036225.5</v>
      </c>
      <c r="AB119" s="89">
        <v>11898</v>
      </c>
      <c r="AD119" s="89">
        <v>604673.16</v>
      </c>
      <c r="AE119" s="89">
        <v>177925.3</v>
      </c>
      <c r="AH119" s="89">
        <v>114556.39</v>
      </c>
    </row>
    <row r="120" spans="1:34" x14ac:dyDescent="0.2">
      <c r="A120" s="44" t="s">
        <v>2777</v>
      </c>
      <c r="B120" s="88">
        <v>742937.4</v>
      </c>
      <c r="C120" s="88">
        <v>20103.3</v>
      </c>
      <c r="D120" s="88">
        <v>26002.51</v>
      </c>
      <c r="G120" s="44">
        <v>334717.09000000003</v>
      </c>
      <c r="H120" s="44">
        <v>123605.78</v>
      </c>
      <c r="K120" s="231">
        <v>60000</v>
      </c>
      <c r="L120" s="231">
        <v>36619.269999999997</v>
      </c>
      <c r="M120" s="231">
        <v>5120</v>
      </c>
      <c r="N120" s="231">
        <v>0</v>
      </c>
      <c r="O120" s="44">
        <v>0</v>
      </c>
      <c r="Q120" s="44">
        <v>-2805934.2</v>
      </c>
      <c r="R120" s="44">
        <v>3313708.59</v>
      </c>
      <c r="T120" s="73">
        <v>1518801.58</v>
      </c>
      <c r="U120" s="73">
        <v>251190</v>
      </c>
      <c r="V120" s="73">
        <v>977.04</v>
      </c>
      <c r="X120" s="73">
        <v>2108326.5</v>
      </c>
      <c r="Y120" s="73">
        <v>195499.62</v>
      </c>
      <c r="Z120" s="89">
        <v>2680328.5</v>
      </c>
      <c r="AB120" s="89">
        <v>22799</v>
      </c>
      <c r="AD120" s="89">
        <v>614951.1</v>
      </c>
      <c r="AE120" s="89">
        <v>68143.179999999993</v>
      </c>
      <c r="AH120" s="89">
        <v>50720.54</v>
      </c>
    </row>
    <row r="121" spans="1:34" x14ac:dyDescent="0.2">
      <c r="A121" s="44" t="s">
        <v>2789</v>
      </c>
      <c r="B121" s="88">
        <v>384688.32</v>
      </c>
      <c r="C121" s="88">
        <v>6974.45</v>
      </c>
      <c r="D121" s="88">
        <v>64602.9</v>
      </c>
      <c r="G121" s="44">
        <v>564870.29</v>
      </c>
      <c r="H121" s="44">
        <v>128296.85</v>
      </c>
      <c r="K121" s="231">
        <v>0</v>
      </c>
      <c r="L121" s="231">
        <v>23331.3</v>
      </c>
      <c r="M121" s="231">
        <v>120000</v>
      </c>
      <c r="N121" s="231">
        <v>0</v>
      </c>
      <c r="O121" s="44">
        <v>3865</v>
      </c>
      <c r="Q121" s="44">
        <v>-2427794.31</v>
      </c>
      <c r="R121" s="44">
        <v>3532326.06</v>
      </c>
      <c r="T121" s="73">
        <v>1707057.02</v>
      </c>
      <c r="U121" s="73">
        <v>116135</v>
      </c>
      <c r="V121" s="73">
        <v>2219.39</v>
      </c>
      <c r="X121" s="73">
        <v>578539.5</v>
      </c>
      <c r="Y121" s="73">
        <v>124905</v>
      </c>
      <c r="Z121" s="89">
        <v>1007479.5</v>
      </c>
      <c r="AB121" s="89">
        <v>17891.5</v>
      </c>
      <c r="AD121" s="89">
        <v>1039502.2</v>
      </c>
      <c r="AE121" s="89">
        <v>194170.8</v>
      </c>
      <c r="AH121" s="89">
        <v>372107.15</v>
      </c>
    </row>
    <row r="122" spans="1:34" x14ac:dyDescent="0.2">
      <c r="A122" s="44" t="s">
        <v>2694</v>
      </c>
      <c r="B122" s="88">
        <v>315027.78000000003</v>
      </c>
      <c r="C122" s="88">
        <v>0</v>
      </c>
      <c r="D122" s="88">
        <v>174179.39</v>
      </c>
      <c r="G122" s="44">
        <v>1110268.05</v>
      </c>
      <c r="H122" s="44">
        <v>512939.01</v>
      </c>
      <c r="K122" s="231">
        <v>0</v>
      </c>
      <c r="L122" s="231">
        <v>51120</v>
      </c>
      <c r="N122" s="231">
        <v>213</v>
      </c>
      <c r="O122" s="44">
        <v>0</v>
      </c>
      <c r="P122" s="44">
        <v>431805.14</v>
      </c>
      <c r="Q122" s="44">
        <v>380722.05</v>
      </c>
      <c r="R122" s="44">
        <v>1454124.22</v>
      </c>
      <c r="T122" s="73">
        <v>2247118.02</v>
      </c>
      <c r="U122" s="73">
        <v>346290</v>
      </c>
      <c r="V122" s="73">
        <v>1506.74</v>
      </c>
      <c r="X122" s="73">
        <v>1113509.2</v>
      </c>
      <c r="Y122" s="73">
        <v>295800</v>
      </c>
      <c r="Z122" s="89">
        <v>2207954.2000000002</v>
      </c>
      <c r="AB122" s="89">
        <v>36840</v>
      </c>
      <c r="AC122" s="89">
        <v>26476</v>
      </c>
      <c r="AD122" s="89">
        <v>1569581.83</v>
      </c>
      <c r="AE122" s="89">
        <v>310450.11</v>
      </c>
      <c r="AH122" s="89">
        <v>58492</v>
      </c>
    </row>
    <row r="123" spans="1:34" x14ac:dyDescent="0.2">
      <c r="A123" s="44" t="s">
        <v>2695</v>
      </c>
      <c r="B123" s="88">
        <v>552829.59</v>
      </c>
      <c r="C123" s="88">
        <v>0</v>
      </c>
      <c r="D123" s="88">
        <v>105771.12</v>
      </c>
      <c r="G123" s="44">
        <v>136251.79</v>
      </c>
      <c r="H123" s="44">
        <v>229674.22</v>
      </c>
      <c r="K123" s="231">
        <v>4240</v>
      </c>
      <c r="L123" s="231">
        <v>44211.040000000001</v>
      </c>
      <c r="N123" s="231">
        <v>199.6</v>
      </c>
      <c r="O123" s="44">
        <v>0</v>
      </c>
      <c r="P123" s="44">
        <v>324701.88</v>
      </c>
      <c r="Q123" s="44">
        <v>-4509826.8600000003</v>
      </c>
      <c r="R123" s="44">
        <v>5145573.0199999996</v>
      </c>
      <c r="T123" s="73">
        <v>1823675.23</v>
      </c>
      <c r="U123" s="73">
        <v>138800</v>
      </c>
      <c r="V123" s="73">
        <v>1610.72</v>
      </c>
      <c r="X123" s="73">
        <v>2358345</v>
      </c>
      <c r="Y123" s="73">
        <v>181200</v>
      </c>
      <c r="Z123" s="89">
        <v>3098109</v>
      </c>
      <c r="AB123" s="89">
        <v>22760</v>
      </c>
      <c r="AC123" s="89">
        <v>17784</v>
      </c>
      <c r="AD123" s="89">
        <v>831701.3</v>
      </c>
      <c r="AE123" s="89">
        <v>111398.76</v>
      </c>
      <c r="AH123" s="89">
        <v>406449.85</v>
      </c>
    </row>
    <row r="124" spans="1:34" x14ac:dyDescent="0.2">
      <c r="A124" s="44" t="s">
        <v>2696</v>
      </c>
      <c r="B124" s="88">
        <v>141403.39000000001</v>
      </c>
      <c r="C124" s="88">
        <v>0</v>
      </c>
      <c r="D124" s="88">
        <v>104021.32</v>
      </c>
      <c r="G124" s="44">
        <v>2</v>
      </c>
      <c r="H124" s="44">
        <v>5207.32</v>
      </c>
      <c r="L124" s="231">
        <v>23800</v>
      </c>
      <c r="N124" s="231">
        <v>179000</v>
      </c>
      <c r="Q124" s="44">
        <v>-2544418.7000000002</v>
      </c>
      <c r="R124" s="44">
        <v>2682156.15</v>
      </c>
      <c r="T124" s="73">
        <v>1002212.58</v>
      </c>
      <c r="V124" s="73">
        <v>324.45999999999998</v>
      </c>
      <c r="X124" s="73">
        <v>285264</v>
      </c>
      <c r="Y124" s="73">
        <v>105600</v>
      </c>
      <c r="Z124" s="89">
        <v>836824</v>
      </c>
      <c r="AD124" s="89">
        <v>587898.54</v>
      </c>
      <c r="AE124" s="89">
        <v>4999.92</v>
      </c>
      <c r="AF124" s="89">
        <v>53582</v>
      </c>
    </row>
    <row r="125" spans="1:34" x14ac:dyDescent="0.2">
      <c r="A125" s="44" t="s">
        <v>2697</v>
      </c>
      <c r="B125" s="88">
        <v>455725.81</v>
      </c>
      <c r="C125" s="88">
        <v>0</v>
      </c>
      <c r="D125" s="88">
        <v>99449.84</v>
      </c>
      <c r="G125" s="44">
        <v>482846.76</v>
      </c>
      <c r="H125" s="44">
        <v>35504.51</v>
      </c>
      <c r="K125" s="231">
        <v>0</v>
      </c>
      <c r="L125" s="231">
        <v>45086.93</v>
      </c>
      <c r="N125" s="231">
        <v>0</v>
      </c>
      <c r="Q125" s="44">
        <v>-1206971.3999999999</v>
      </c>
      <c r="R125" s="44">
        <v>2132666.9300000002</v>
      </c>
      <c r="T125" s="73">
        <v>1239932.49</v>
      </c>
      <c r="U125" s="73">
        <v>133000</v>
      </c>
      <c r="V125" s="73">
        <v>1265.3900000000001</v>
      </c>
      <c r="X125" s="73">
        <v>1176550</v>
      </c>
      <c r="Y125" s="73">
        <v>131000</v>
      </c>
      <c r="Z125" s="89">
        <v>1553520</v>
      </c>
      <c r="AB125" s="89">
        <v>5690</v>
      </c>
      <c r="AC125" s="89">
        <v>6396</v>
      </c>
      <c r="AD125" s="89">
        <v>713046.2</v>
      </c>
      <c r="AE125" s="89">
        <v>157189.22</v>
      </c>
      <c r="AH125" s="89">
        <v>143162</v>
      </c>
    </row>
    <row r="126" spans="1:34" x14ac:dyDescent="0.2">
      <c r="A126" s="44" t="s">
        <v>2698</v>
      </c>
      <c r="B126" s="88">
        <v>659683.18999999994</v>
      </c>
      <c r="C126" s="88">
        <v>0</v>
      </c>
      <c r="D126" s="88">
        <v>128323.61</v>
      </c>
      <c r="G126" s="44">
        <v>909431.87</v>
      </c>
      <c r="H126" s="44">
        <v>196923.19</v>
      </c>
      <c r="K126" s="231">
        <v>15895</v>
      </c>
      <c r="L126" s="231">
        <v>53744.2</v>
      </c>
      <c r="N126" s="231">
        <v>259.26</v>
      </c>
      <c r="O126" s="44">
        <v>0</v>
      </c>
      <c r="Q126" s="44">
        <v>-560570.13</v>
      </c>
      <c r="R126" s="44">
        <v>2748053.22</v>
      </c>
      <c r="T126" s="73">
        <v>1929838.37</v>
      </c>
      <c r="U126" s="73">
        <v>180000</v>
      </c>
      <c r="V126" s="73">
        <v>3012.91</v>
      </c>
      <c r="X126" s="73">
        <v>1419896</v>
      </c>
      <c r="Y126" s="73">
        <v>174800</v>
      </c>
      <c r="Z126" s="89">
        <v>2263960</v>
      </c>
      <c r="AB126" s="89">
        <v>29460</v>
      </c>
      <c r="AC126" s="89">
        <v>16384</v>
      </c>
      <c r="AD126" s="89">
        <v>1228321.1399999999</v>
      </c>
      <c r="AE126" s="89">
        <v>157771.67000000001</v>
      </c>
      <c r="AH126" s="89">
        <v>374670.16</v>
      </c>
    </row>
    <row r="127" spans="1:34" x14ac:dyDescent="0.2">
      <c r="A127" s="44" t="s">
        <v>2699</v>
      </c>
      <c r="B127" s="88">
        <v>1044293.14</v>
      </c>
      <c r="C127" s="88">
        <v>0</v>
      </c>
      <c r="D127" s="88">
        <v>89597.6</v>
      </c>
      <c r="G127" s="44">
        <v>285068.88</v>
      </c>
      <c r="H127" s="44">
        <v>508145.44</v>
      </c>
      <c r="K127" s="231">
        <v>0</v>
      </c>
      <c r="L127" s="231">
        <v>69697.27</v>
      </c>
      <c r="N127" s="231">
        <v>5000</v>
      </c>
      <c r="P127" s="44">
        <v>592794.93999999994</v>
      </c>
      <c r="Q127" s="44">
        <v>-1148021.51</v>
      </c>
      <c r="R127" s="44">
        <v>2326269.85</v>
      </c>
      <c r="T127" s="73">
        <v>1680885.49</v>
      </c>
      <c r="U127" s="73">
        <v>78040</v>
      </c>
      <c r="V127" s="73">
        <v>3141.27</v>
      </c>
      <c r="X127" s="73">
        <v>666435</v>
      </c>
      <c r="Y127" s="73">
        <v>114400</v>
      </c>
      <c r="Z127" s="89">
        <v>1489093</v>
      </c>
      <c r="AB127" s="89">
        <v>10590</v>
      </c>
      <c r="AC127" s="89">
        <v>4096</v>
      </c>
      <c r="AD127" s="89">
        <v>850782.71</v>
      </c>
      <c r="AE127" s="89">
        <v>61949.29</v>
      </c>
      <c r="AH127" s="89">
        <v>45026.25</v>
      </c>
    </row>
    <row r="128" spans="1:34" x14ac:dyDescent="0.2">
      <c r="A128" s="44" t="s">
        <v>2700</v>
      </c>
      <c r="B128" s="88">
        <v>538388.74</v>
      </c>
      <c r="C128" s="88">
        <v>0</v>
      </c>
      <c r="D128" s="88">
        <v>97417.42</v>
      </c>
      <c r="G128" s="44">
        <v>2259847.81</v>
      </c>
      <c r="H128" s="44">
        <v>82826.02</v>
      </c>
      <c r="L128" s="231">
        <v>31902.03</v>
      </c>
      <c r="N128" s="231">
        <v>0</v>
      </c>
      <c r="Q128" s="44">
        <v>-791040.03</v>
      </c>
      <c r="R128" s="44">
        <v>3580405.02</v>
      </c>
      <c r="T128" s="73">
        <v>1472159.4</v>
      </c>
      <c r="V128" s="73">
        <v>1061.9100000000001</v>
      </c>
      <c r="X128" s="73">
        <v>1495610.8</v>
      </c>
      <c r="Y128" s="73">
        <v>140400</v>
      </c>
      <c r="Z128" s="89">
        <v>2133197.7999999998</v>
      </c>
      <c r="AB128" s="89">
        <v>17070</v>
      </c>
      <c r="AC128" s="89">
        <v>11988</v>
      </c>
      <c r="AD128" s="89">
        <v>667606.72</v>
      </c>
      <c r="AE128" s="89">
        <v>95122.62</v>
      </c>
      <c r="AH128" s="89">
        <v>27034</v>
      </c>
    </row>
    <row r="129" spans="1:34" x14ac:dyDescent="0.2">
      <c r="A129" s="44" t="s">
        <v>2701</v>
      </c>
      <c r="B129" s="88">
        <v>858943.23</v>
      </c>
      <c r="C129" s="88">
        <v>31455.25</v>
      </c>
      <c r="D129" s="88">
        <v>89460.35</v>
      </c>
      <c r="G129" s="44">
        <v>358859.08</v>
      </c>
      <c r="H129" s="44">
        <v>42510.82</v>
      </c>
      <c r="L129" s="231">
        <v>15000</v>
      </c>
      <c r="N129" s="231">
        <v>216700</v>
      </c>
      <c r="P129" s="44">
        <v>1275271.24</v>
      </c>
      <c r="Q129" s="44">
        <v>-2267970.81</v>
      </c>
      <c r="R129" s="44">
        <v>2242898.44</v>
      </c>
      <c r="T129" s="73">
        <v>1082735.29</v>
      </c>
      <c r="V129" s="73">
        <v>2648.51</v>
      </c>
      <c r="X129" s="73">
        <v>1718350</v>
      </c>
      <c r="Y129" s="73">
        <v>10</v>
      </c>
      <c r="Z129" s="89">
        <v>1947341</v>
      </c>
      <c r="AB129" s="89">
        <v>49630</v>
      </c>
      <c r="AC129" s="89">
        <v>11988</v>
      </c>
      <c r="AD129" s="89">
        <v>787382.94</v>
      </c>
      <c r="AE129" s="89">
        <v>93882</v>
      </c>
      <c r="AH129" s="89">
        <v>14190</v>
      </c>
    </row>
    <row r="130" spans="1:34" x14ac:dyDescent="0.2">
      <c r="A130" s="44" t="s">
        <v>2778</v>
      </c>
      <c r="B130" s="88">
        <v>472971.76</v>
      </c>
      <c r="C130" s="88">
        <v>0</v>
      </c>
      <c r="D130" s="88">
        <v>36133.08</v>
      </c>
      <c r="G130" s="44">
        <v>1367074</v>
      </c>
      <c r="H130" s="44">
        <v>630184.02</v>
      </c>
      <c r="L130" s="231">
        <v>37621.68</v>
      </c>
      <c r="N130" s="231">
        <v>64571</v>
      </c>
      <c r="P130" s="44">
        <v>-2895289.86</v>
      </c>
      <c r="Q130" s="44">
        <v>1318761.6200000001</v>
      </c>
      <c r="R130" s="44">
        <v>3888577.01</v>
      </c>
      <c r="T130" s="73">
        <v>1404059.97</v>
      </c>
      <c r="V130" s="73">
        <v>1086.8599999999999</v>
      </c>
      <c r="X130" s="73">
        <v>1330012</v>
      </c>
      <c r="Y130" s="73">
        <v>122400</v>
      </c>
      <c r="Z130" s="89">
        <v>1913252</v>
      </c>
      <c r="AB130" s="89">
        <v>28960</v>
      </c>
      <c r="AC130" s="89">
        <v>16384</v>
      </c>
      <c r="AD130" s="89">
        <v>750554.55</v>
      </c>
      <c r="AE130" s="89">
        <v>54545</v>
      </c>
      <c r="AH130" s="89">
        <v>1741.87</v>
      </c>
    </row>
    <row r="131" spans="1:34" x14ac:dyDescent="0.2">
      <c r="A131" s="44" t="s">
        <v>2779</v>
      </c>
      <c r="B131" s="88">
        <v>208250.64</v>
      </c>
      <c r="C131" s="88">
        <v>0</v>
      </c>
      <c r="D131" s="88">
        <v>54176.24</v>
      </c>
      <c r="G131" s="44">
        <v>3577288.93</v>
      </c>
      <c r="H131" s="44">
        <v>319879.48</v>
      </c>
      <c r="L131" s="231">
        <v>18600</v>
      </c>
      <c r="N131" s="231">
        <v>56150</v>
      </c>
      <c r="P131" s="44">
        <v>-2803193.59</v>
      </c>
      <c r="Q131" s="44">
        <v>1248941.1399999999</v>
      </c>
      <c r="R131" s="44">
        <v>6097995.7300000004</v>
      </c>
      <c r="T131" s="73">
        <v>1072468.68</v>
      </c>
      <c r="V131" s="73">
        <v>414.57</v>
      </c>
      <c r="X131" s="73">
        <v>704490</v>
      </c>
      <c r="Y131" s="73">
        <v>114600</v>
      </c>
      <c r="Z131" s="89">
        <v>1332798</v>
      </c>
      <c r="AB131" s="89">
        <v>21070</v>
      </c>
      <c r="AC131" s="89">
        <v>13100</v>
      </c>
      <c r="AD131" s="89">
        <v>659259.30000000005</v>
      </c>
      <c r="AE131" s="89">
        <v>300779.09000000003</v>
      </c>
      <c r="AH131" s="89">
        <v>23864.85</v>
      </c>
    </row>
    <row r="132" spans="1:34" x14ac:dyDescent="0.2">
      <c r="A132" s="44" t="s">
        <v>2702</v>
      </c>
      <c r="B132" s="88">
        <v>406910.1</v>
      </c>
      <c r="C132" s="88">
        <v>585728.87</v>
      </c>
      <c r="D132" s="88">
        <v>190938.23999999999</v>
      </c>
      <c r="G132" s="44">
        <v>567252.11</v>
      </c>
      <c r="H132" s="44">
        <v>112236.17</v>
      </c>
      <c r="K132" s="231">
        <v>0</v>
      </c>
      <c r="L132" s="231">
        <v>102566.3</v>
      </c>
      <c r="N132" s="231">
        <v>2506</v>
      </c>
      <c r="O132" s="44">
        <v>61620</v>
      </c>
      <c r="Q132" s="44">
        <v>-2458935.41</v>
      </c>
      <c r="R132" s="44">
        <v>3801436</v>
      </c>
      <c r="T132" s="73">
        <v>3164594.48</v>
      </c>
      <c r="U132" s="73">
        <v>9000</v>
      </c>
      <c r="V132" s="73">
        <v>2048.85</v>
      </c>
      <c r="X132" s="73">
        <v>1553314.1</v>
      </c>
      <c r="Y132" s="73">
        <v>266000</v>
      </c>
      <c r="Z132" s="89">
        <v>2730228.1</v>
      </c>
      <c r="AB132" s="89">
        <v>660</v>
      </c>
      <c r="AC132" s="89">
        <v>69450</v>
      </c>
      <c r="AD132" s="89">
        <v>1445142.42</v>
      </c>
      <c r="AE132" s="89">
        <v>201624.31</v>
      </c>
      <c r="AH132" s="89">
        <v>193980</v>
      </c>
    </row>
    <row r="133" spans="1:34" x14ac:dyDescent="0.2">
      <c r="A133" s="44" t="s">
        <v>2703</v>
      </c>
      <c r="B133" s="88">
        <v>633548.11</v>
      </c>
      <c r="C133" s="88">
        <v>272681.63</v>
      </c>
      <c r="D133" s="88">
        <v>226340.82</v>
      </c>
      <c r="G133" s="44">
        <v>413923.2</v>
      </c>
      <c r="H133" s="44">
        <v>20348.36</v>
      </c>
      <c r="K133" s="231">
        <v>0</v>
      </c>
      <c r="L133" s="231">
        <v>44647.08</v>
      </c>
      <c r="N133" s="231">
        <v>2314</v>
      </c>
      <c r="O133" s="44">
        <v>10000</v>
      </c>
      <c r="Q133" s="44">
        <v>-1405983.1</v>
      </c>
      <c r="R133" s="44">
        <v>2453088.7400000002</v>
      </c>
      <c r="T133" s="73">
        <v>2173864.58</v>
      </c>
      <c r="U133" s="73">
        <v>182099</v>
      </c>
      <c r="V133" s="73">
        <v>2032.02</v>
      </c>
      <c r="X133" s="73">
        <v>1094680.8999999999</v>
      </c>
      <c r="Y133" s="73">
        <v>250322.5</v>
      </c>
      <c r="Z133" s="89">
        <v>1862426.99</v>
      </c>
      <c r="AB133" s="89">
        <v>21488</v>
      </c>
      <c r="AD133" s="89">
        <v>1170351.6200000001</v>
      </c>
      <c r="AE133" s="89">
        <v>60947.17</v>
      </c>
      <c r="AH133" s="89">
        <v>125009.82</v>
      </c>
    </row>
    <row r="134" spans="1:34" x14ac:dyDescent="0.2">
      <c r="A134" s="44" t="s">
        <v>2704</v>
      </c>
      <c r="B134" s="88">
        <v>538616.53</v>
      </c>
      <c r="C134" s="88">
        <v>37279.9</v>
      </c>
      <c r="D134" s="88">
        <v>235939.02</v>
      </c>
      <c r="G134" s="44">
        <v>340212.15</v>
      </c>
      <c r="H134" s="44">
        <v>665573.46</v>
      </c>
      <c r="K134" s="231">
        <v>0</v>
      </c>
      <c r="L134" s="231">
        <v>94493.23</v>
      </c>
      <c r="N134" s="231">
        <v>3984</v>
      </c>
      <c r="O134" s="44">
        <v>47200</v>
      </c>
      <c r="Q134" s="44">
        <v>-1514197.94</v>
      </c>
      <c r="R134" s="44">
        <v>3154882.42</v>
      </c>
      <c r="T134" s="73">
        <v>3750791.49</v>
      </c>
      <c r="V134" s="73">
        <v>2410.25</v>
      </c>
      <c r="X134" s="73">
        <v>1930299</v>
      </c>
      <c r="Y134" s="73">
        <v>559010</v>
      </c>
      <c r="Z134" s="89">
        <v>3430384</v>
      </c>
      <c r="AB134" s="89">
        <v>24412</v>
      </c>
      <c r="AD134" s="89">
        <v>2278952.44</v>
      </c>
      <c r="AE134" s="89">
        <v>135722.54</v>
      </c>
      <c r="AH134" s="89">
        <v>341780.41</v>
      </c>
    </row>
    <row r="135" spans="1:34" x14ac:dyDescent="0.2">
      <c r="A135" s="44" t="s">
        <v>2705</v>
      </c>
      <c r="B135" s="88">
        <v>374894.85</v>
      </c>
      <c r="C135" s="88">
        <v>392380.5</v>
      </c>
      <c r="D135" s="88">
        <v>181305.46</v>
      </c>
      <c r="G135" s="44">
        <v>196824.3</v>
      </c>
      <c r="H135" s="44">
        <v>233493.26</v>
      </c>
      <c r="K135" s="231">
        <v>1950</v>
      </c>
      <c r="L135" s="231">
        <v>74957.789999999994</v>
      </c>
      <c r="N135" s="231">
        <v>3044</v>
      </c>
      <c r="O135" s="44">
        <v>106640</v>
      </c>
      <c r="Q135" s="44">
        <v>-1908059.03</v>
      </c>
      <c r="R135" s="44">
        <v>2689973.6</v>
      </c>
      <c r="T135" s="73">
        <v>2366930.83</v>
      </c>
      <c r="V135" s="73">
        <v>1483.12</v>
      </c>
      <c r="X135" s="73">
        <v>707469</v>
      </c>
      <c r="Y135" s="73">
        <v>362500</v>
      </c>
      <c r="Z135" s="89">
        <v>1494718</v>
      </c>
      <c r="AB135" s="89">
        <v>23468</v>
      </c>
      <c r="AD135" s="89">
        <v>1188274.08</v>
      </c>
      <c r="AE135" s="89">
        <v>142340.29</v>
      </c>
      <c r="AG135" s="89">
        <v>179190.57</v>
      </c>
    </row>
    <row r="136" spans="1:34" x14ac:dyDescent="0.2">
      <c r="A136" s="44" t="s">
        <v>2706</v>
      </c>
      <c r="B136" s="88">
        <v>596340.96</v>
      </c>
      <c r="C136" s="88">
        <v>274115.62</v>
      </c>
      <c r="D136" s="88">
        <v>108003.19</v>
      </c>
      <c r="G136" s="44">
        <v>670389.18000000005</v>
      </c>
      <c r="H136" s="44">
        <v>19358.349999999999</v>
      </c>
      <c r="K136" s="231">
        <v>32400</v>
      </c>
      <c r="L136" s="231">
        <v>63628.2</v>
      </c>
      <c r="N136" s="231">
        <v>1680</v>
      </c>
      <c r="O136" s="44">
        <v>0</v>
      </c>
      <c r="Q136" s="44">
        <v>-843610.26</v>
      </c>
      <c r="R136" s="44">
        <v>2072080.16</v>
      </c>
      <c r="T136" s="73">
        <v>2270401.5299999998</v>
      </c>
      <c r="U136" s="73">
        <v>60000</v>
      </c>
      <c r="V136" s="73">
        <v>1605.16</v>
      </c>
      <c r="X136" s="73">
        <v>714567</v>
      </c>
      <c r="Y136" s="73">
        <v>210200</v>
      </c>
      <c r="Z136" s="89">
        <v>1425543</v>
      </c>
      <c r="AB136" s="89">
        <v>15633</v>
      </c>
      <c r="AD136" s="89">
        <v>849104.97</v>
      </c>
      <c r="AE136" s="89">
        <v>127024.84</v>
      </c>
      <c r="AH136" s="89">
        <v>497438.68</v>
      </c>
    </row>
    <row r="137" spans="1:34" x14ac:dyDescent="0.2">
      <c r="A137" s="44" t="s">
        <v>2707</v>
      </c>
      <c r="B137" s="88">
        <v>575285.53</v>
      </c>
      <c r="C137" s="88">
        <v>189854.37</v>
      </c>
      <c r="D137" s="88">
        <v>598656.81000000006</v>
      </c>
      <c r="G137" s="44">
        <v>419766.13</v>
      </c>
      <c r="H137" s="44">
        <v>28919.69</v>
      </c>
      <c r="K137" s="231">
        <v>0</v>
      </c>
      <c r="L137" s="231">
        <v>76573.009999999995</v>
      </c>
      <c r="N137" s="231">
        <v>2272</v>
      </c>
      <c r="O137" s="44">
        <v>0</v>
      </c>
      <c r="Q137" s="44">
        <v>-2581252.7000000002</v>
      </c>
      <c r="R137" s="44">
        <v>3517785.78</v>
      </c>
      <c r="T137" s="73">
        <v>3552330.74</v>
      </c>
      <c r="U137" s="73">
        <v>267420</v>
      </c>
      <c r="V137" s="73">
        <v>1910.9</v>
      </c>
      <c r="X137" s="73">
        <v>1683954.8</v>
      </c>
      <c r="Y137" s="73">
        <v>251300</v>
      </c>
      <c r="Z137" s="89">
        <v>2622212.7999999998</v>
      </c>
      <c r="AB137" s="89">
        <v>33816</v>
      </c>
      <c r="AD137" s="89">
        <v>1342805.31</v>
      </c>
      <c r="AE137" s="89">
        <v>51896.46</v>
      </c>
      <c r="AH137" s="89">
        <v>909081.43</v>
      </c>
    </row>
    <row r="138" spans="1:34" x14ac:dyDescent="0.2">
      <c r="A138" s="44" t="s">
        <v>2708</v>
      </c>
      <c r="B138" s="88">
        <v>296914.23</v>
      </c>
      <c r="C138" s="88">
        <v>235272.32000000001</v>
      </c>
      <c r="D138" s="88">
        <v>140721.94</v>
      </c>
      <c r="G138" s="44">
        <v>671850.67</v>
      </c>
      <c r="H138" s="44">
        <v>145814.41</v>
      </c>
      <c r="K138" s="231">
        <v>0</v>
      </c>
      <c r="L138" s="231">
        <v>61493.440000000002</v>
      </c>
      <c r="N138" s="231">
        <v>1700</v>
      </c>
      <c r="O138" s="44">
        <v>58050</v>
      </c>
      <c r="Q138" s="44">
        <v>-989272.52</v>
      </c>
      <c r="R138" s="44">
        <v>2461639.23</v>
      </c>
      <c r="T138" s="73">
        <v>1505800.06</v>
      </c>
      <c r="U138" s="73">
        <v>98810</v>
      </c>
      <c r="V138" s="73">
        <v>1358.14</v>
      </c>
      <c r="X138" s="73">
        <v>1515969</v>
      </c>
      <c r="Y138" s="73">
        <v>334650</v>
      </c>
      <c r="Z138" s="89">
        <v>2186919.86</v>
      </c>
      <c r="AB138" s="89">
        <v>17048</v>
      </c>
      <c r="AD138" s="89">
        <v>1018819.55</v>
      </c>
      <c r="AE138" s="89">
        <v>156952.9</v>
      </c>
      <c r="AH138" s="89">
        <v>179883.47</v>
      </c>
    </row>
    <row r="139" spans="1:34" x14ac:dyDescent="0.2">
      <c r="A139" s="44" t="s">
        <v>2709</v>
      </c>
      <c r="B139" s="88">
        <v>352605.09</v>
      </c>
      <c r="C139" s="88">
        <v>234965.37</v>
      </c>
      <c r="D139" s="88">
        <v>146838.39999999999</v>
      </c>
      <c r="G139" s="44">
        <v>1993763.61</v>
      </c>
      <c r="H139" s="44">
        <v>19355.740000000002</v>
      </c>
      <c r="K139" s="231">
        <v>0</v>
      </c>
      <c r="L139" s="231">
        <v>59716.4</v>
      </c>
      <c r="N139" s="231">
        <v>2632</v>
      </c>
      <c r="O139" s="44">
        <v>131240</v>
      </c>
      <c r="P139" s="44">
        <v>0</v>
      </c>
      <c r="Q139" s="44">
        <v>1060611.18</v>
      </c>
      <c r="R139" s="44">
        <v>1490475.39</v>
      </c>
      <c r="T139" s="73">
        <v>2164974.2200000002</v>
      </c>
      <c r="U139" s="73">
        <v>81150</v>
      </c>
      <c r="V139" s="73">
        <v>857.94</v>
      </c>
      <c r="X139" s="73">
        <v>1086985.8</v>
      </c>
      <c r="Y139" s="73">
        <v>286470</v>
      </c>
      <c r="Z139" s="89">
        <v>2099982.7999999998</v>
      </c>
      <c r="AB139" s="89">
        <v>14648</v>
      </c>
      <c r="AD139" s="89">
        <v>1054797.95</v>
      </c>
      <c r="AE139" s="89">
        <v>255776.86</v>
      </c>
      <c r="AH139" s="89">
        <v>192379.11</v>
      </c>
    </row>
    <row r="140" spans="1:34" x14ac:dyDescent="0.2">
      <c r="A140" s="44" t="s">
        <v>2710</v>
      </c>
      <c r="B140" s="88">
        <v>355563.86</v>
      </c>
      <c r="C140" s="88">
        <v>261242.46</v>
      </c>
      <c r="D140" s="88">
        <v>384006.28</v>
      </c>
      <c r="G140" s="44">
        <v>179654</v>
      </c>
      <c r="H140" s="44">
        <v>605880.81000000006</v>
      </c>
      <c r="K140" s="231">
        <v>0</v>
      </c>
      <c r="L140" s="231">
        <v>60913.29</v>
      </c>
      <c r="N140" s="231">
        <v>3452</v>
      </c>
      <c r="O140" s="44">
        <v>249540</v>
      </c>
      <c r="P140" s="44">
        <v>0</v>
      </c>
      <c r="Q140" s="44">
        <v>-2057537.88</v>
      </c>
      <c r="R140" s="44">
        <v>3511106.83</v>
      </c>
      <c r="T140" s="73">
        <v>3137003.31</v>
      </c>
      <c r="U140" s="73">
        <v>182100</v>
      </c>
      <c r="V140" s="73">
        <v>929.88</v>
      </c>
      <c r="X140" s="73">
        <v>1475808</v>
      </c>
      <c r="Y140" s="73">
        <v>213500</v>
      </c>
      <c r="Z140" s="89">
        <v>2843018</v>
      </c>
      <c r="AB140" s="89">
        <v>38820</v>
      </c>
      <c r="AD140" s="89">
        <v>1962198.45</v>
      </c>
      <c r="AE140" s="89">
        <v>60022.9</v>
      </c>
      <c r="AH140" s="89">
        <v>86408.67</v>
      </c>
    </row>
    <row r="141" spans="1:34" x14ac:dyDescent="0.2">
      <c r="A141" s="44" t="s">
        <v>2711</v>
      </c>
      <c r="B141" s="88">
        <v>695261.67</v>
      </c>
      <c r="C141" s="88">
        <v>257014.68</v>
      </c>
      <c r="D141" s="88">
        <v>134977</v>
      </c>
      <c r="G141" s="44">
        <v>355626.11</v>
      </c>
      <c r="H141" s="44">
        <v>56436.9</v>
      </c>
      <c r="K141" s="231">
        <v>0</v>
      </c>
      <c r="L141" s="231">
        <v>46691.65</v>
      </c>
      <c r="N141" s="231">
        <v>898</v>
      </c>
      <c r="O141" s="44">
        <v>88925</v>
      </c>
      <c r="Q141" s="44">
        <v>-105108.86</v>
      </c>
      <c r="R141" s="44">
        <v>1290976.01</v>
      </c>
      <c r="T141" s="73">
        <v>3234623.62</v>
      </c>
      <c r="U141" s="73">
        <v>148850</v>
      </c>
      <c r="V141" s="73">
        <v>2153.33</v>
      </c>
      <c r="X141" s="73">
        <v>1930644</v>
      </c>
      <c r="Y141" s="73">
        <v>215600</v>
      </c>
      <c r="Z141" s="89">
        <v>2402907</v>
      </c>
      <c r="AB141" s="89">
        <v>42040</v>
      </c>
      <c r="AD141" s="89">
        <v>1287782.1299999999</v>
      </c>
      <c r="AE141" s="89">
        <v>201221.63</v>
      </c>
      <c r="AH141" s="89">
        <v>1420985.63</v>
      </c>
    </row>
    <row r="142" spans="1:34" x14ac:dyDescent="0.2">
      <c r="A142" s="44" t="s">
        <v>2712</v>
      </c>
      <c r="B142" s="88">
        <v>337991.57</v>
      </c>
      <c r="C142" s="88">
        <v>17275</v>
      </c>
      <c r="D142" s="88">
        <v>195847.6</v>
      </c>
      <c r="G142" s="44">
        <v>389843.55</v>
      </c>
      <c r="H142" s="44">
        <v>255512.58</v>
      </c>
      <c r="K142" s="231">
        <v>0</v>
      </c>
      <c r="L142" s="231">
        <v>36536.82</v>
      </c>
      <c r="N142" s="231">
        <v>2470</v>
      </c>
      <c r="O142" s="44">
        <v>55200</v>
      </c>
      <c r="Q142" s="44">
        <v>490077.44</v>
      </c>
      <c r="R142" s="44">
        <v>431311.75</v>
      </c>
      <c r="T142" s="73">
        <v>3205847.21</v>
      </c>
      <c r="V142" s="73">
        <v>1177.8599999999999</v>
      </c>
      <c r="X142" s="73">
        <v>1041779</v>
      </c>
      <c r="Y142" s="73">
        <v>446500</v>
      </c>
      <c r="Z142" s="89">
        <v>1974189.57</v>
      </c>
      <c r="AB142" s="89">
        <v>1700</v>
      </c>
      <c r="AD142" s="89">
        <v>938990.87</v>
      </c>
      <c r="AE142" s="89">
        <v>190903.84</v>
      </c>
      <c r="AH142" s="89">
        <v>1408645.5</v>
      </c>
    </row>
    <row r="143" spans="1:34" x14ac:dyDescent="0.2">
      <c r="A143" s="44" t="s">
        <v>2713</v>
      </c>
      <c r="B143" s="88">
        <v>349104.26</v>
      </c>
      <c r="C143" s="88">
        <v>240588.61</v>
      </c>
      <c r="D143" s="88">
        <v>72712.52</v>
      </c>
      <c r="G143" s="44">
        <v>627871.79</v>
      </c>
      <c r="H143" s="44">
        <v>376128.23</v>
      </c>
      <c r="K143" s="231">
        <v>0</v>
      </c>
      <c r="L143" s="231">
        <v>48874.3</v>
      </c>
      <c r="N143" s="231">
        <v>1520</v>
      </c>
      <c r="O143" s="44">
        <v>24470</v>
      </c>
      <c r="Q143" s="44">
        <v>-890616.84</v>
      </c>
      <c r="R143" s="44">
        <v>2115546</v>
      </c>
      <c r="T143" s="73">
        <v>2074625.37</v>
      </c>
      <c r="U143" s="73">
        <v>140430</v>
      </c>
      <c r="V143" s="73">
        <v>1392.02</v>
      </c>
      <c r="X143" s="73">
        <v>1162098</v>
      </c>
      <c r="Y143" s="73">
        <v>514330</v>
      </c>
      <c r="Z143" s="89">
        <v>1833772</v>
      </c>
      <c r="AB143" s="89">
        <v>21828</v>
      </c>
      <c r="AD143" s="89">
        <v>1151274.24</v>
      </c>
      <c r="AE143" s="89">
        <v>171179.9</v>
      </c>
      <c r="AH143" s="89">
        <v>348209.3</v>
      </c>
    </row>
    <row r="144" spans="1:34" x14ac:dyDescent="0.2">
      <c r="A144" s="44" t="s">
        <v>2714</v>
      </c>
      <c r="B144" s="88">
        <v>210400.6</v>
      </c>
      <c r="C144" s="88">
        <v>170443.68</v>
      </c>
      <c r="D144" s="88">
        <v>125244.74</v>
      </c>
      <c r="G144" s="44">
        <v>1168277.7</v>
      </c>
      <c r="H144" s="44">
        <v>12037.27</v>
      </c>
      <c r="L144" s="231">
        <v>32326.73</v>
      </c>
      <c r="N144" s="231">
        <v>1186</v>
      </c>
      <c r="O144" s="44">
        <v>18200</v>
      </c>
      <c r="Q144" s="44">
        <v>-647243.43999999994</v>
      </c>
      <c r="R144" s="44">
        <v>2263113.85</v>
      </c>
      <c r="T144" s="73">
        <v>1357572.95</v>
      </c>
      <c r="U144" s="73">
        <v>81420</v>
      </c>
      <c r="V144" s="73">
        <v>777.01</v>
      </c>
      <c r="X144" s="73">
        <v>1191840</v>
      </c>
      <c r="Y144" s="73">
        <v>209300</v>
      </c>
      <c r="Z144" s="89">
        <v>1749300.5</v>
      </c>
      <c r="AB144" s="89">
        <v>21644</v>
      </c>
      <c r="AD144" s="89">
        <v>684022.6</v>
      </c>
      <c r="AE144" s="89">
        <v>180016.26</v>
      </c>
      <c r="AH144" s="89">
        <v>187105.75</v>
      </c>
    </row>
    <row r="145" spans="1:34" x14ac:dyDescent="0.2">
      <c r="A145" s="44" t="s">
        <v>2715</v>
      </c>
      <c r="B145" s="88">
        <v>193457.46</v>
      </c>
      <c r="C145" s="88">
        <v>375961.27</v>
      </c>
      <c r="D145" s="88">
        <v>293653.31</v>
      </c>
      <c r="G145" s="44">
        <v>703250</v>
      </c>
      <c r="H145" s="44">
        <v>43723.3</v>
      </c>
      <c r="K145" s="231">
        <v>0</v>
      </c>
      <c r="L145" s="231">
        <v>64667.19</v>
      </c>
      <c r="N145" s="231">
        <v>2190</v>
      </c>
      <c r="O145" s="44">
        <v>27500</v>
      </c>
      <c r="Q145" s="44">
        <v>-1222730.74</v>
      </c>
      <c r="R145" s="44">
        <v>2512572.4500000002</v>
      </c>
      <c r="T145" s="73">
        <v>2278422.7200000002</v>
      </c>
      <c r="U145" s="73">
        <v>183500</v>
      </c>
      <c r="V145" s="73">
        <v>1028.8599999999999</v>
      </c>
      <c r="X145" s="73">
        <v>1905393</v>
      </c>
      <c r="Y145" s="73">
        <v>206000</v>
      </c>
      <c r="Z145" s="89">
        <v>2796539</v>
      </c>
      <c r="AB145" s="89">
        <v>31676</v>
      </c>
      <c r="AD145" s="89">
        <v>1210233.27</v>
      </c>
      <c r="AE145" s="89">
        <v>66512.69</v>
      </c>
      <c r="AG145" s="89">
        <v>243537.18</v>
      </c>
    </row>
    <row r="146" spans="1:34" x14ac:dyDescent="0.2">
      <c r="A146" s="44" t="s">
        <v>2716</v>
      </c>
      <c r="B146" s="88">
        <v>610129.16</v>
      </c>
      <c r="C146" s="88">
        <v>369687.68</v>
      </c>
      <c r="D146" s="88">
        <v>214920.59</v>
      </c>
      <c r="G146" s="44">
        <v>1915792.62</v>
      </c>
      <c r="H146" s="44">
        <v>626468.84</v>
      </c>
      <c r="K146" s="231">
        <v>0</v>
      </c>
      <c r="L146" s="231">
        <v>72484.759999999995</v>
      </c>
      <c r="N146" s="231">
        <v>2562</v>
      </c>
      <c r="Q146" s="44">
        <v>2044606.54</v>
      </c>
      <c r="R146" s="44">
        <v>1298036.29</v>
      </c>
      <c r="T146" s="73">
        <v>3110186.92</v>
      </c>
      <c r="U146" s="73">
        <v>12150</v>
      </c>
      <c r="V146" s="73">
        <v>1507.17</v>
      </c>
      <c r="X146" s="73">
        <v>1391354</v>
      </c>
      <c r="Y146" s="73">
        <v>308100</v>
      </c>
      <c r="Z146" s="89">
        <v>2350132</v>
      </c>
      <c r="AB146" s="89">
        <v>34976</v>
      </c>
      <c r="AD146" s="89">
        <v>1293456.1399999999</v>
      </c>
      <c r="AE146" s="89">
        <v>474900.29</v>
      </c>
      <c r="AH146" s="89">
        <v>350524.36</v>
      </c>
    </row>
    <row r="147" spans="1:34" x14ac:dyDescent="0.2">
      <c r="A147" s="44" t="s">
        <v>2717</v>
      </c>
      <c r="B147" s="88">
        <v>210193.16</v>
      </c>
      <c r="C147" s="88">
        <v>26623.599999999999</v>
      </c>
      <c r="D147" s="88">
        <v>594123.68000000005</v>
      </c>
      <c r="G147" s="44">
        <v>710874</v>
      </c>
      <c r="H147" s="44">
        <v>191635.54</v>
      </c>
      <c r="K147" s="231">
        <v>4800</v>
      </c>
      <c r="L147" s="231">
        <v>42362.74</v>
      </c>
      <c r="N147" s="231">
        <v>0</v>
      </c>
      <c r="Q147" s="44">
        <v>300209.82</v>
      </c>
      <c r="R147" s="44">
        <v>1854562.35</v>
      </c>
      <c r="T147" s="73">
        <v>1758464.99</v>
      </c>
      <c r="U147" s="73">
        <v>173090</v>
      </c>
      <c r="V147" s="73">
        <v>2250.27</v>
      </c>
      <c r="X147" s="73">
        <v>914067</v>
      </c>
      <c r="Y147" s="73">
        <v>176623.44</v>
      </c>
      <c r="Z147" s="89">
        <v>2022462</v>
      </c>
      <c r="AB147" s="89">
        <v>1440</v>
      </c>
      <c r="AC147" s="89">
        <v>3400</v>
      </c>
      <c r="AD147" s="89">
        <v>1112774.82</v>
      </c>
      <c r="AE147" s="89">
        <v>308571.52000000002</v>
      </c>
      <c r="AH147" s="89">
        <v>44332.29</v>
      </c>
    </row>
    <row r="148" spans="1:34" x14ac:dyDescent="0.2">
      <c r="A148" s="44" t="s">
        <v>2718</v>
      </c>
      <c r="B148" s="88">
        <v>1502208.57</v>
      </c>
      <c r="C148" s="88">
        <v>33487.5</v>
      </c>
      <c r="D148" s="88">
        <v>50846.5</v>
      </c>
      <c r="G148" s="44">
        <v>825349.27</v>
      </c>
      <c r="H148" s="44">
        <v>417045.92</v>
      </c>
      <c r="K148" s="231">
        <v>0</v>
      </c>
      <c r="L148" s="231">
        <v>39550</v>
      </c>
      <c r="N148" s="231">
        <v>0</v>
      </c>
      <c r="Q148" s="44">
        <v>-1215041.76</v>
      </c>
      <c r="R148" s="44">
        <v>3974625.34</v>
      </c>
      <c r="T148" s="73">
        <v>2945793.12</v>
      </c>
      <c r="U148" s="73">
        <v>277300</v>
      </c>
      <c r="V148" s="73">
        <v>4595.92</v>
      </c>
      <c r="X148" s="73">
        <v>1062054</v>
      </c>
      <c r="Y148" s="73">
        <v>278035.84000000003</v>
      </c>
      <c r="Z148" s="89">
        <v>2238203</v>
      </c>
      <c r="AB148" s="89">
        <v>7280</v>
      </c>
      <c r="AD148" s="89">
        <v>1752636.13</v>
      </c>
      <c r="AE148" s="89">
        <v>360785.42</v>
      </c>
      <c r="AH148" s="89">
        <v>179070.15</v>
      </c>
    </row>
    <row r="149" spans="1:34" x14ac:dyDescent="0.2">
      <c r="A149" s="44" t="s">
        <v>2719</v>
      </c>
      <c r="B149" s="88">
        <v>375703.31</v>
      </c>
      <c r="C149" s="88">
        <v>2300</v>
      </c>
      <c r="D149" s="88">
        <v>54288.29</v>
      </c>
      <c r="G149" s="44">
        <v>1000754.73</v>
      </c>
      <c r="H149" s="44">
        <v>459530.51</v>
      </c>
      <c r="I149" s="44">
        <v>3500</v>
      </c>
      <c r="K149" s="231">
        <v>4800</v>
      </c>
      <c r="L149" s="231">
        <v>32602.6</v>
      </c>
      <c r="N149" s="231">
        <v>2254.33</v>
      </c>
      <c r="Q149" s="44">
        <v>-398732.84</v>
      </c>
      <c r="R149" s="44">
        <v>2427116.52</v>
      </c>
      <c r="T149" s="73">
        <v>1066544.17</v>
      </c>
      <c r="U149" s="73">
        <v>180850</v>
      </c>
      <c r="V149" s="73">
        <v>1872.99</v>
      </c>
      <c r="X149" s="73">
        <v>2056246.4</v>
      </c>
      <c r="Y149" s="73">
        <v>150017.35999999999</v>
      </c>
      <c r="Z149" s="89">
        <v>2376717.4</v>
      </c>
      <c r="AB149" s="89">
        <v>1200</v>
      </c>
      <c r="AC149" s="89">
        <v>3280</v>
      </c>
      <c r="AD149" s="89">
        <v>903289.75</v>
      </c>
      <c r="AE149" s="89">
        <v>263252.53999999998</v>
      </c>
      <c r="AH149" s="89">
        <v>79755</v>
      </c>
    </row>
    <row r="150" spans="1:34" x14ac:dyDescent="0.2">
      <c r="A150" s="44" t="s">
        <v>2720</v>
      </c>
      <c r="B150" s="88">
        <v>957784.97</v>
      </c>
      <c r="C150" s="88">
        <v>9583.92</v>
      </c>
      <c r="D150" s="88">
        <v>264882.40999999997</v>
      </c>
      <c r="G150" s="44">
        <v>796154.73</v>
      </c>
      <c r="H150" s="44">
        <v>573231.13</v>
      </c>
      <c r="K150" s="231">
        <v>3440</v>
      </c>
      <c r="L150" s="231">
        <v>74300</v>
      </c>
      <c r="N150" s="231">
        <v>2387.62</v>
      </c>
      <c r="Q150" s="44">
        <v>135844.18</v>
      </c>
      <c r="R150" s="44">
        <v>2538450.7999999998</v>
      </c>
      <c r="T150" s="73">
        <v>1521215.84</v>
      </c>
      <c r="U150" s="73">
        <v>263120</v>
      </c>
      <c r="V150" s="73">
        <v>3302.71</v>
      </c>
      <c r="X150" s="73">
        <v>2533452</v>
      </c>
      <c r="Y150" s="73">
        <v>313121.48</v>
      </c>
      <c r="Z150" s="89">
        <v>3098324</v>
      </c>
      <c r="AB150" s="89">
        <v>1200</v>
      </c>
      <c r="AD150" s="89">
        <v>1194298.0900000001</v>
      </c>
      <c r="AE150" s="89">
        <v>375926.59</v>
      </c>
      <c r="AH150" s="89">
        <v>117248.79</v>
      </c>
    </row>
    <row r="151" spans="1:34" x14ac:dyDescent="0.2">
      <c r="A151" s="44" t="s">
        <v>2721</v>
      </c>
      <c r="B151" s="88">
        <v>616612.82999999996</v>
      </c>
      <c r="C151" s="88">
        <v>87707.45</v>
      </c>
      <c r="D151" s="88">
        <v>397369.25</v>
      </c>
      <c r="G151" s="44">
        <v>1005783.38</v>
      </c>
      <c r="H151" s="44">
        <v>346567.29</v>
      </c>
      <c r="K151" s="231">
        <v>6760</v>
      </c>
      <c r="L151" s="231">
        <v>66266.33</v>
      </c>
      <c r="N151" s="231">
        <v>0</v>
      </c>
      <c r="Q151" s="44">
        <v>-497241.95</v>
      </c>
      <c r="R151" s="44">
        <v>3053279.47</v>
      </c>
      <c r="T151" s="73">
        <v>2218136.2999999998</v>
      </c>
      <c r="U151" s="73">
        <v>136900</v>
      </c>
      <c r="V151" s="73">
        <v>2819.82</v>
      </c>
      <c r="X151" s="73">
        <v>1256829</v>
      </c>
      <c r="Y151" s="73">
        <v>347412.12</v>
      </c>
      <c r="Z151" s="89">
        <v>2176932</v>
      </c>
      <c r="AB151" s="89">
        <v>7740</v>
      </c>
      <c r="AD151" s="89">
        <v>1634975.63</v>
      </c>
      <c r="AE151" s="89">
        <v>183741.01</v>
      </c>
      <c r="AH151" s="89">
        <v>133732.25</v>
      </c>
    </row>
    <row r="152" spans="1:34" x14ac:dyDescent="0.2">
      <c r="A152" s="44" t="s">
        <v>2722</v>
      </c>
      <c r="B152" s="88">
        <v>881809.3</v>
      </c>
      <c r="C152" s="88">
        <v>39041.69</v>
      </c>
      <c r="D152" s="88">
        <v>52445.33</v>
      </c>
      <c r="G152" s="44">
        <v>245851.64</v>
      </c>
      <c r="H152" s="44">
        <v>187398.33</v>
      </c>
      <c r="L152" s="231">
        <v>35750</v>
      </c>
      <c r="N152" s="231">
        <v>0</v>
      </c>
      <c r="Q152" s="44">
        <v>-747328.32</v>
      </c>
      <c r="R152" s="44">
        <v>1819262.69</v>
      </c>
      <c r="T152" s="73">
        <v>2114182.46</v>
      </c>
      <c r="U152" s="73">
        <v>248770</v>
      </c>
      <c r="V152" s="73">
        <v>1848.62</v>
      </c>
      <c r="X152" s="73">
        <v>1276632</v>
      </c>
      <c r="Y152" s="73">
        <v>254569.04</v>
      </c>
      <c r="Z152" s="89">
        <v>2277528</v>
      </c>
      <c r="AB152" s="89">
        <v>7960</v>
      </c>
      <c r="AD152" s="89">
        <v>1125100.94</v>
      </c>
      <c r="AE152" s="89">
        <v>116176.32000000001</v>
      </c>
      <c r="AH152" s="89">
        <v>70374.94</v>
      </c>
    </row>
    <row r="153" spans="1:34" x14ac:dyDescent="0.2">
      <c r="A153" s="44" t="s">
        <v>2723</v>
      </c>
      <c r="B153" s="88">
        <v>175442.44</v>
      </c>
      <c r="C153" s="88">
        <v>0</v>
      </c>
      <c r="D153" s="88">
        <v>568368.37</v>
      </c>
      <c r="G153" s="44">
        <v>926732.84</v>
      </c>
      <c r="H153" s="44">
        <v>111858.89</v>
      </c>
      <c r="K153" s="231">
        <v>0</v>
      </c>
      <c r="L153" s="231">
        <v>31741</v>
      </c>
      <c r="N153" s="231">
        <v>165</v>
      </c>
      <c r="Q153" s="44">
        <v>-274246.99</v>
      </c>
      <c r="R153" s="44">
        <v>2522678.58</v>
      </c>
      <c r="T153" s="73">
        <v>1217022.05</v>
      </c>
      <c r="U153" s="73">
        <v>232610</v>
      </c>
      <c r="V153" s="73">
        <v>1099</v>
      </c>
      <c r="X153" s="73">
        <v>2315292</v>
      </c>
      <c r="Y153" s="73">
        <v>183194.96</v>
      </c>
      <c r="Z153" s="89">
        <v>2834312</v>
      </c>
      <c r="AB153" s="89">
        <v>6000</v>
      </c>
      <c r="AD153" s="89">
        <v>1250411.6100000001</v>
      </c>
      <c r="AE153" s="89">
        <v>260355.28</v>
      </c>
      <c r="AH153" s="89">
        <v>96074.17</v>
      </c>
    </row>
    <row r="154" spans="1:34" x14ac:dyDescent="0.2">
      <c r="A154" s="44" t="s">
        <v>2724</v>
      </c>
      <c r="B154" s="88">
        <v>176548.23</v>
      </c>
      <c r="C154" s="88">
        <v>1500</v>
      </c>
      <c r="D154" s="88">
        <v>99965.04</v>
      </c>
      <c r="G154" s="44">
        <v>1088418.43</v>
      </c>
      <c r="H154" s="44">
        <v>218837.19</v>
      </c>
      <c r="K154" s="231">
        <v>2850</v>
      </c>
      <c r="L154" s="231">
        <v>39451.300000000003</v>
      </c>
      <c r="N154" s="231">
        <v>0</v>
      </c>
      <c r="Q154" s="44">
        <v>-2487296.2999999998</v>
      </c>
      <c r="R154" s="44">
        <v>4801199.47</v>
      </c>
      <c r="T154" s="73">
        <v>1226242.48</v>
      </c>
      <c r="U154" s="73">
        <v>52300</v>
      </c>
      <c r="V154" s="73">
        <v>1276.8399999999999</v>
      </c>
      <c r="X154" s="73">
        <v>438732</v>
      </c>
      <c r="Y154" s="73">
        <v>244955.92</v>
      </c>
      <c r="Z154" s="89">
        <v>1071684</v>
      </c>
      <c r="AB154" s="89">
        <v>1270</v>
      </c>
      <c r="AD154" s="89">
        <v>1169668.94</v>
      </c>
      <c r="AE154" s="89">
        <v>429032.63</v>
      </c>
      <c r="AH154" s="89">
        <v>62787.25</v>
      </c>
    </row>
    <row r="155" spans="1:34" x14ac:dyDescent="0.2">
      <c r="A155" s="44" t="s">
        <v>2725</v>
      </c>
      <c r="B155" s="88">
        <v>207206.3</v>
      </c>
      <c r="C155" s="88">
        <v>26669.35</v>
      </c>
      <c r="D155" s="88">
        <v>384405.26</v>
      </c>
      <c r="G155" s="44">
        <v>1372590.01</v>
      </c>
      <c r="H155" s="44">
        <v>162448.74</v>
      </c>
      <c r="K155" s="231">
        <v>6500</v>
      </c>
      <c r="L155" s="231">
        <v>31700</v>
      </c>
      <c r="N155" s="231">
        <v>2528.56</v>
      </c>
      <c r="Q155" s="44">
        <v>-2781275.74</v>
      </c>
      <c r="R155" s="44">
        <v>5209136.26</v>
      </c>
      <c r="T155" s="73">
        <v>1640952.94</v>
      </c>
      <c r="U155" s="73">
        <v>88360</v>
      </c>
      <c r="V155" s="73">
        <v>601.20000000000005</v>
      </c>
      <c r="X155" s="73">
        <v>1843548</v>
      </c>
      <c r="Y155" s="73">
        <v>247645.2</v>
      </c>
      <c r="Z155" s="89">
        <v>2558134</v>
      </c>
      <c r="AB155" s="89">
        <v>7780</v>
      </c>
      <c r="AD155" s="89">
        <v>1004970.87</v>
      </c>
      <c r="AE155" s="89">
        <v>478794.82</v>
      </c>
      <c r="AH155" s="89">
        <v>86697.07</v>
      </c>
    </row>
    <row r="156" spans="1:34" x14ac:dyDescent="0.2">
      <c r="A156" s="44" t="s">
        <v>2726</v>
      </c>
      <c r="B156" s="88">
        <v>465693.44</v>
      </c>
      <c r="C156" s="88">
        <v>18274.400000000001</v>
      </c>
      <c r="D156" s="88">
        <v>281241.31</v>
      </c>
      <c r="G156" s="44">
        <v>828387.19</v>
      </c>
      <c r="H156" s="44">
        <v>107234.95</v>
      </c>
      <c r="K156" s="231">
        <v>3500</v>
      </c>
      <c r="L156" s="231">
        <v>30200</v>
      </c>
      <c r="N156" s="231">
        <v>0</v>
      </c>
      <c r="Q156" s="44">
        <v>-151932.07999999999</v>
      </c>
      <c r="R156" s="44">
        <v>2453318.4700000002</v>
      </c>
      <c r="T156" s="73">
        <v>942775.59</v>
      </c>
      <c r="U156" s="73">
        <v>70050</v>
      </c>
      <c r="V156" s="73">
        <v>1765.14</v>
      </c>
      <c r="X156" s="73">
        <v>1038807</v>
      </c>
      <c r="Y156" s="73">
        <v>197207.14</v>
      </c>
      <c r="Z156" s="89">
        <v>1430969.5</v>
      </c>
      <c r="AB156" s="89">
        <v>9340</v>
      </c>
      <c r="AD156" s="89">
        <v>1148511.75</v>
      </c>
      <c r="AE156" s="89">
        <v>263706.67</v>
      </c>
      <c r="AH156" s="89">
        <v>32332.05</v>
      </c>
    </row>
    <row r="157" spans="1:34" x14ac:dyDescent="0.2">
      <c r="A157" s="44" t="s">
        <v>2727</v>
      </c>
      <c r="B157" s="88">
        <v>1094637.27</v>
      </c>
      <c r="C157" s="88">
        <v>76319.78</v>
      </c>
      <c r="D157" s="88">
        <v>592523.12</v>
      </c>
      <c r="G157" s="44">
        <v>317355.75</v>
      </c>
      <c r="H157" s="44">
        <v>736776.24</v>
      </c>
      <c r="K157" s="231">
        <v>1500</v>
      </c>
      <c r="L157" s="231">
        <v>50400</v>
      </c>
      <c r="N157" s="231">
        <v>0</v>
      </c>
      <c r="O157" s="44">
        <v>0</v>
      </c>
      <c r="Q157" s="44">
        <v>-1438789.13</v>
      </c>
      <c r="R157" s="44">
        <v>4517827.99</v>
      </c>
      <c r="T157" s="73">
        <v>2770782.41</v>
      </c>
      <c r="V157" s="73">
        <v>3614.53</v>
      </c>
      <c r="X157" s="73">
        <v>1841061</v>
      </c>
      <c r="Y157" s="73">
        <v>366408.57</v>
      </c>
      <c r="Z157" s="89">
        <v>2682686.4500000002</v>
      </c>
      <c r="AB157" s="89">
        <v>21040</v>
      </c>
      <c r="AD157" s="89">
        <v>1402663.05</v>
      </c>
      <c r="AE157" s="89">
        <v>856228.36</v>
      </c>
      <c r="AH157" s="89">
        <v>332575.34999999998</v>
      </c>
    </row>
    <row r="158" spans="1:34" x14ac:dyDescent="0.2">
      <c r="A158" s="44" t="s">
        <v>2728</v>
      </c>
      <c r="B158" s="88">
        <v>519502.19</v>
      </c>
      <c r="C158" s="88">
        <v>0</v>
      </c>
      <c r="D158" s="88">
        <v>33549.550000000003</v>
      </c>
      <c r="G158" s="44">
        <v>617513.88</v>
      </c>
      <c r="H158" s="44">
        <v>202998.31</v>
      </c>
      <c r="K158" s="231">
        <v>0</v>
      </c>
      <c r="L158" s="231">
        <v>39891</v>
      </c>
      <c r="N158" s="231">
        <v>361</v>
      </c>
      <c r="Q158" s="44">
        <v>-1408385.46</v>
      </c>
      <c r="R158" s="44">
        <v>3061336.79</v>
      </c>
      <c r="T158" s="73">
        <v>1525044.23</v>
      </c>
      <c r="U158" s="73">
        <v>195450</v>
      </c>
      <c r="V158" s="73">
        <v>2399.8200000000002</v>
      </c>
      <c r="X158" s="73">
        <v>1335316.5</v>
      </c>
      <c r="Y158" s="73">
        <v>339254.6</v>
      </c>
      <c r="Z158" s="89">
        <v>2051699.5</v>
      </c>
      <c r="AB158" s="89">
        <v>6640</v>
      </c>
      <c r="AC158" s="89">
        <v>760</v>
      </c>
      <c r="AD158" s="89">
        <v>1265747.78</v>
      </c>
      <c r="AE158" s="89">
        <v>289772.77</v>
      </c>
      <c r="AH158" s="89">
        <v>102484.5</v>
      </c>
    </row>
    <row r="159" spans="1:34" x14ac:dyDescent="0.2">
      <c r="A159" s="44" t="s">
        <v>2729</v>
      </c>
      <c r="B159" s="88">
        <v>292908.78999999998</v>
      </c>
      <c r="C159" s="88">
        <v>63176.5</v>
      </c>
      <c r="D159" s="88">
        <v>254835.56</v>
      </c>
      <c r="G159" s="44">
        <v>1740336.79</v>
      </c>
      <c r="H159" s="44">
        <v>570861.65</v>
      </c>
      <c r="K159" s="231">
        <v>0</v>
      </c>
      <c r="L159" s="231">
        <v>79108.490000000005</v>
      </c>
      <c r="N159" s="231">
        <v>0</v>
      </c>
      <c r="Q159" s="44">
        <v>754114.59</v>
      </c>
      <c r="R159" s="44">
        <v>2227904.62</v>
      </c>
      <c r="T159" s="73">
        <v>1303988.06</v>
      </c>
      <c r="U159" s="73">
        <v>83763</v>
      </c>
      <c r="V159" s="73">
        <v>880.93</v>
      </c>
      <c r="X159" s="73">
        <v>1300684</v>
      </c>
      <c r="Y159" s="73">
        <v>168185.15</v>
      </c>
      <c r="Z159" s="89">
        <v>1906601.79</v>
      </c>
      <c r="AB159" s="89">
        <v>11192</v>
      </c>
      <c r="AD159" s="89">
        <v>1014648.76</v>
      </c>
      <c r="AE159" s="89">
        <v>64067</v>
      </c>
    </row>
    <row r="160" spans="1:34" x14ac:dyDescent="0.2">
      <c r="A160" s="44" t="s">
        <v>2730</v>
      </c>
      <c r="B160" s="88">
        <v>374573.48</v>
      </c>
      <c r="C160" s="88">
        <v>68393.960000000006</v>
      </c>
      <c r="D160" s="88">
        <v>383628.02</v>
      </c>
      <c r="G160" s="44">
        <v>1367348.29</v>
      </c>
      <c r="H160" s="44">
        <v>246851.95</v>
      </c>
      <c r="K160" s="231">
        <v>3500</v>
      </c>
      <c r="L160" s="231">
        <v>37962.6</v>
      </c>
      <c r="N160" s="231">
        <v>0</v>
      </c>
      <c r="Q160" s="44">
        <v>978649.82</v>
      </c>
      <c r="R160" s="44">
        <v>1652500.79</v>
      </c>
      <c r="T160" s="73">
        <v>1379229.57</v>
      </c>
      <c r="U160" s="73">
        <v>262300</v>
      </c>
      <c r="V160" s="73">
        <v>2092.46</v>
      </c>
      <c r="X160" s="73">
        <v>825247.5</v>
      </c>
      <c r="Y160" s="73">
        <v>156543.70000000001</v>
      </c>
      <c r="Z160" s="89">
        <v>1695841.5</v>
      </c>
      <c r="AB160" s="89">
        <v>13960</v>
      </c>
      <c r="AD160" s="89">
        <v>924669.76</v>
      </c>
      <c r="AE160" s="89">
        <v>222759.48</v>
      </c>
    </row>
    <row r="161" spans="1:34" x14ac:dyDescent="0.2">
      <c r="A161" s="44" t="s">
        <v>2731</v>
      </c>
      <c r="B161" s="88">
        <v>477761.52</v>
      </c>
      <c r="C161" s="88">
        <v>0</v>
      </c>
      <c r="D161" s="88">
        <v>43034.080000000002</v>
      </c>
      <c r="G161" s="44">
        <v>988609.93</v>
      </c>
      <c r="H161" s="44">
        <v>384397.51</v>
      </c>
      <c r="L161" s="231">
        <v>32368.57</v>
      </c>
      <c r="N161" s="231">
        <v>0</v>
      </c>
      <c r="Q161" s="44">
        <v>451920.84</v>
      </c>
      <c r="R161" s="44">
        <v>2038406.69</v>
      </c>
      <c r="T161" s="73">
        <v>979136.89</v>
      </c>
      <c r="U161" s="73">
        <v>184060</v>
      </c>
      <c r="V161" s="73">
        <v>2202.81</v>
      </c>
      <c r="X161" s="73">
        <v>1248468.5</v>
      </c>
      <c r="Y161" s="73">
        <v>131539.68</v>
      </c>
      <c r="Z161" s="89">
        <v>1723585.5</v>
      </c>
      <c r="AB161" s="89">
        <v>20710</v>
      </c>
      <c r="AC161" s="89">
        <v>4350</v>
      </c>
      <c r="AD161" s="89">
        <v>950410.36</v>
      </c>
      <c r="AE161" s="89">
        <v>473929.08</v>
      </c>
      <c r="AH161" s="89">
        <v>1316</v>
      </c>
    </row>
    <row r="162" spans="1:34" x14ac:dyDescent="0.2">
      <c r="A162" s="44" t="s">
        <v>2732</v>
      </c>
      <c r="B162" s="88">
        <v>591503.76</v>
      </c>
      <c r="C162" s="88">
        <v>5666.45</v>
      </c>
      <c r="D162" s="88">
        <v>59511.69</v>
      </c>
      <c r="G162" s="44">
        <v>1189493.9099999999</v>
      </c>
      <c r="H162" s="44">
        <v>352645.78</v>
      </c>
      <c r="K162" s="231">
        <v>0</v>
      </c>
      <c r="L162" s="231">
        <v>40600</v>
      </c>
      <c r="N162" s="231">
        <v>986</v>
      </c>
      <c r="Q162" s="44">
        <v>-189029.78</v>
      </c>
      <c r="R162" s="44">
        <v>2546107.46</v>
      </c>
      <c r="T162" s="73">
        <v>1830175.95</v>
      </c>
      <c r="U162" s="73">
        <v>84030</v>
      </c>
      <c r="V162" s="73">
        <v>2196.27</v>
      </c>
      <c r="X162" s="73">
        <v>1136282</v>
      </c>
      <c r="Y162" s="73">
        <v>297923.34000000003</v>
      </c>
      <c r="Z162" s="89">
        <v>1974500.5</v>
      </c>
      <c r="AB162" s="89">
        <v>2080</v>
      </c>
      <c r="AC162" s="89">
        <v>1600</v>
      </c>
      <c r="AD162" s="89">
        <v>1179549.56</v>
      </c>
      <c r="AE162" s="89">
        <v>311235.25</v>
      </c>
      <c r="AH162" s="89">
        <v>81484.34</v>
      </c>
    </row>
    <row r="163" spans="1:34" x14ac:dyDescent="0.2">
      <c r="A163" s="44" t="s">
        <v>2733</v>
      </c>
      <c r="B163" s="88">
        <v>123247.3</v>
      </c>
      <c r="C163" s="88">
        <v>0</v>
      </c>
      <c r="D163" s="88">
        <v>29811.49</v>
      </c>
      <c r="G163" s="44">
        <v>265413.55</v>
      </c>
      <c r="H163" s="44">
        <v>451757.55</v>
      </c>
      <c r="K163" s="231">
        <v>4900</v>
      </c>
      <c r="L163" s="231">
        <v>39000</v>
      </c>
      <c r="N163" s="231">
        <v>0</v>
      </c>
      <c r="Q163" s="44">
        <v>-1064838.3700000001</v>
      </c>
      <c r="R163" s="44">
        <v>2320392.7599999998</v>
      </c>
      <c r="T163" s="73">
        <v>1303853.27</v>
      </c>
      <c r="U163" s="73">
        <v>75000</v>
      </c>
      <c r="V163" s="73">
        <v>1051.5999999999999</v>
      </c>
      <c r="X163" s="73">
        <v>835877</v>
      </c>
      <c r="Y163" s="73">
        <v>265733.15999999997</v>
      </c>
      <c r="Z163" s="89">
        <v>1438963</v>
      </c>
      <c r="AB163" s="89">
        <v>4720</v>
      </c>
      <c r="AD163" s="89">
        <v>1220789.45</v>
      </c>
      <c r="AE163" s="89">
        <v>204683.97</v>
      </c>
      <c r="AH163" s="89">
        <v>41583.11</v>
      </c>
    </row>
    <row r="164" spans="1:34" x14ac:dyDescent="0.2">
      <c r="A164" s="44" t="s">
        <v>2782</v>
      </c>
      <c r="B164" s="88">
        <v>337073.62</v>
      </c>
      <c r="C164" s="88">
        <v>17401.5</v>
      </c>
      <c r="D164" s="88">
        <v>122190.51</v>
      </c>
      <c r="G164" s="44">
        <v>999175.5</v>
      </c>
      <c r="H164" s="44">
        <v>346175.56</v>
      </c>
      <c r="K164" s="231">
        <v>3000</v>
      </c>
      <c r="L164" s="231">
        <v>35191.300000000003</v>
      </c>
      <c r="N164" s="231">
        <v>701</v>
      </c>
      <c r="Q164" s="44">
        <v>-325792.02</v>
      </c>
      <c r="R164" s="44">
        <v>2754433.99</v>
      </c>
      <c r="T164" s="73">
        <v>1269111.1399999999</v>
      </c>
      <c r="U164" s="73">
        <v>56665</v>
      </c>
      <c r="V164" s="73">
        <v>1997.26</v>
      </c>
      <c r="X164" s="73">
        <v>1138925</v>
      </c>
      <c r="Y164" s="73">
        <v>179889.6</v>
      </c>
      <c r="Z164" s="89">
        <v>1748052</v>
      </c>
      <c r="AB164" s="89">
        <v>6271</v>
      </c>
      <c r="AC164" s="89">
        <v>5440</v>
      </c>
      <c r="AD164" s="89">
        <v>1073037.94</v>
      </c>
      <c r="AE164" s="89">
        <v>387622.89</v>
      </c>
      <c r="AH164" s="89">
        <v>71681.75</v>
      </c>
    </row>
    <row r="165" spans="1:34" x14ac:dyDescent="0.2">
      <c r="A165" s="44" t="s">
        <v>2786</v>
      </c>
      <c r="B165" s="88">
        <v>455267.3</v>
      </c>
      <c r="C165" s="88">
        <v>0</v>
      </c>
      <c r="D165" s="88">
        <v>88933.72</v>
      </c>
      <c r="G165" s="44">
        <v>518510</v>
      </c>
      <c r="H165" s="44">
        <v>203223.95</v>
      </c>
      <c r="K165" s="231">
        <v>0</v>
      </c>
      <c r="L165" s="231">
        <v>50725.2</v>
      </c>
      <c r="M165" s="231">
        <v>0</v>
      </c>
      <c r="N165" s="231">
        <v>0</v>
      </c>
      <c r="Q165" s="44">
        <v>-2479122.8199999998</v>
      </c>
      <c r="R165" s="44">
        <v>4164124</v>
      </c>
      <c r="T165" s="73">
        <v>2042401.04</v>
      </c>
      <c r="U165" s="73">
        <v>241085</v>
      </c>
      <c r="V165" s="73">
        <v>2334.65</v>
      </c>
      <c r="X165" s="73">
        <v>3015180</v>
      </c>
      <c r="Y165" s="73">
        <v>304650.14</v>
      </c>
      <c r="Z165" s="89">
        <v>3759957</v>
      </c>
      <c r="AB165" s="89">
        <v>24920</v>
      </c>
      <c r="AD165" s="89">
        <v>2003255.99</v>
      </c>
      <c r="AE165" s="89">
        <v>98510.04</v>
      </c>
      <c r="AH165" s="89">
        <v>188799.21</v>
      </c>
    </row>
    <row r="166" spans="1:34" x14ac:dyDescent="0.2">
      <c r="A166" s="44" t="s">
        <v>2790</v>
      </c>
      <c r="B166" s="88">
        <v>319490.96000000002</v>
      </c>
      <c r="C166" s="88">
        <v>48774.19</v>
      </c>
      <c r="D166" s="88">
        <v>400762.01</v>
      </c>
      <c r="G166" s="44">
        <v>879638.98</v>
      </c>
      <c r="H166" s="44">
        <v>418961.43</v>
      </c>
      <c r="K166" s="231">
        <v>11000</v>
      </c>
      <c r="L166" s="231">
        <v>32337.1</v>
      </c>
      <c r="N166" s="231">
        <v>1848</v>
      </c>
      <c r="Q166" s="44">
        <v>-1143514.08</v>
      </c>
      <c r="R166" s="44">
        <v>3254719.47</v>
      </c>
      <c r="T166" s="73">
        <v>1215278.52</v>
      </c>
      <c r="U166" s="73">
        <v>145910</v>
      </c>
      <c r="V166" s="73">
        <v>1507.15</v>
      </c>
      <c r="X166" s="73">
        <v>735738</v>
      </c>
      <c r="Y166" s="73">
        <v>136557.72</v>
      </c>
      <c r="Z166" s="89">
        <v>1280008</v>
      </c>
      <c r="AD166" s="89">
        <v>666825.82999999996</v>
      </c>
      <c r="AE166" s="89">
        <v>289623.83</v>
      </c>
      <c r="AH166" s="89">
        <v>87296.65</v>
      </c>
    </row>
    <row r="167" spans="1:34" x14ac:dyDescent="0.2">
      <c r="A167" s="44" t="s">
        <v>2734</v>
      </c>
      <c r="B167" s="88">
        <v>515551.79</v>
      </c>
      <c r="C167" s="88">
        <v>741211.09</v>
      </c>
      <c r="D167" s="88">
        <v>81648.98</v>
      </c>
      <c r="G167" s="44">
        <v>346518.84</v>
      </c>
      <c r="H167" s="44">
        <v>488261.89</v>
      </c>
      <c r="K167" s="231">
        <v>3000</v>
      </c>
      <c r="L167" s="231">
        <v>56909.4</v>
      </c>
      <c r="N167" s="231">
        <v>1058.78</v>
      </c>
      <c r="P167" s="44">
        <v>0</v>
      </c>
      <c r="Q167" s="44">
        <v>-5549785.2400000002</v>
      </c>
      <c r="R167" s="44">
        <v>4774273.9400000004</v>
      </c>
      <c r="T167" s="73">
        <v>4968043.51</v>
      </c>
      <c r="U167" s="73">
        <v>269334</v>
      </c>
      <c r="V167" s="73">
        <v>2390.5</v>
      </c>
      <c r="X167" s="73">
        <v>790398</v>
      </c>
      <c r="Y167" s="73">
        <v>178400</v>
      </c>
      <c r="Z167" s="89">
        <v>1546988</v>
      </c>
      <c r="AB167" s="89">
        <v>5240</v>
      </c>
      <c r="AC167" s="89">
        <v>17736</v>
      </c>
      <c r="AD167" s="89">
        <v>1362932.45</v>
      </c>
      <c r="AE167" s="89">
        <v>336456.5</v>
      </c>
      <c r="AH167" s="89">
        <v>51477.35</v>
      </c>
    </row>
    <row r="168" spans="1:34" x14ac:dyDescent="0.2">
      <c r="A168" s="44" t="s">
        <v>2735</v>
      </c>
      <c r="B168" s="88">
        <v>265816.42</v>
      </c>
      <c r="C168" s="88">
        <v>31729.75</v>
      </c>
      <c r="D168" s="88">
        <v>28321.09</v>
      </c>
      <c r="G168" s="44">
        <v>789605.48</v>
      </c>
      <c r="H168" s="44">
        <v>275999.24</v>
      </c>
      <c r="K168" s="231">
        <v>3000</v>
      </c>
      <c r="L168" s="231">
        <v>37731.300000000003</v>
      </c>
      <c r="N168" s="231">
        <v>407.03</v>
      </c>
      <c r="P168" s="44">
        <v>0</v>
      </c>
      <c r="Q168" s="44">
        <v>-1864740.7</v>
      </c>
      <c r="R168" s="44">
        <v>3320080.98</v>
      </c>
      <c r="T168" s="73">
        <v>1325859.21</v>
      </c>
      <c r="U168" s="73">
        <v>52765</v>
      </c>
      <c r="V168" s="73">
        <v>1073.94</v>
      </c>
      <c r="X168" s="73">
        <v>1889340.5</v>
      </c>
      <c r="Y168" s="73">
        <v>105880</v>
      </c>
      <c r="Z168" s="89">
        <v>2240822.5</v>
      </c>
      <c r="AB168" s="89">
        <v>2200</v>
      </c>
      <c r="AC168" s="89">
        <v>10280</v>
      </c>
      <c r="AD168" s="89">
        <v>849789.11</v>
      </c>
      <c r="AE168" s="89">
        <v>347333.67</v>
      </c>
      <c r="AH168" s="89">
        <v>29500</v>
      </c>
    </row>
    <row r="169" spans="1:34" x14ac:dyDescent="0.2">
      <c r="A169" s="44" t="s">
        <v>2736</v>
      </c>
      <c r="B169" s="88">
        <v>299418.90000000002</v>
      </c>
      <c r="C169" s="88">
        <v>287312.64000000001</v>
      </c>
      <c r="D169" s="88">
        <v>18042.95</v>
      </c>
      <c r="G169" s="44">
        <v>756866.49</v>
      </c>
      <c r="H169" s="44">
        <v>244229.16</v>
      </c>
      <c r="K169" s="231">
        <v>2500</v>
      </c>
      <c r="L169" s="231">
        <v>55236.97</v>
      </c>
      <c r="N169" s="231">
        <v>628.54</v>
      </c>
      <c r="P169" s="44">
        <v>0</v>
      </c>
      <c r="Q169" s="44">
        <v>-623720.01</v>
      </c>
      <c r="R169" s="44">
        <v>2333757.04</v>
      </c>
      <c r="T169" s="73">
        <v>1340353.8600000001</v>
      </c>
      <c r="U169" s="73">
        <v>497932</v>
      </c>
      <c r="V169" s="73">
        <v>1101.33</v>
      </c>
      <c r="X169" s="73">
        <v>1395240</v>
      </c>
      <c r="Y169" s="73">
        <v>118700</v>
      </c>
      <c r="Z169" s="89">
        <v>1919764</v>
      </c>
      <c r="AB169" s="89">
        <v>7890</v>
      </c>
      <c r="AC169" s="89">
        <v>27920</v>
      </c>
      <c r="AD169" s="89">
        <v>1271804.02</v>
      </c>
      <c r="AE169" s="89">
        <v>265831.57</v>
      </c>
      <c r="AH169" s="89">
        <v>22650</v>
      </c>
    </row>
    <row r="170" spans="1:34" x14ac:dyDescent="0.2">
      <c r="A170" s="44" t="s">
        <v>2737</v>
      </c>
      <c r="B170" s="88">
        <v>774623.22</v>
      </c>
      <c r="C170" s="88">
        <v>607100.84</v>
      </c>
      <c r="D170" s="88">
        <v>172664.15</v>
      </c>
      <c r="G170" s="44">
        <v>125767.24</v>
      </c>
      <c r="H170" s="44">
        <v>192398.91</v>
      </c>
      <c r="K170" s="231">
        <v>0</v>
      </c>
      <c r="L170" s="231">
        <v>63596.55</v>
      </c>
      <c r="N170" s="231">
        <v>0</v>
      </c>
      <c r="P170" s="44">
        <v>0</v>
      </c>
      <c r="Q170" s="44">
        <v>-421784.98</v>
      </c>
      <c r="R170" s="44">
        <v>2500833.27</v>
      </c>
      <c r="T170" s="73">
        <v>2729605.74</v>
      </c>
      <c r="U170" s="73">
        <v>330531</v>
      </c>
      <c r="V170" s="73">
        <v>5417.92</v>
      </c>
      <c r="X170" s="73">
        <v>1356744</v>
      </c>
      <c r="Y170" s="73">
        <v>208100</v>
      </c>
      <c r="Z170" s="89">
        <v>2669407</v>
      </c>
      <c r="AB170" s="89">
        <v>13300</v>
      </c>
      <c r="AC170" s="89">
        <v>43184</v>
      </c>
      <c r="AD170" s="89">
        <v>1973749.26</v>
      </c>
      <c r="AE170" s="89">
        <v>161138.88</v>
      </c>
      <c r="AH170" s="89">
        <v>39710</v>
      </c>
    </row>
    <row r="171" spans="1:34" x14ac:dyDescent="0.2">
      <c r="A171" s="44" t="s">
        <v>2738</v>
      </c>
      <c r="B171" s="88">
        <v>1241375.1000000001</v>
      </c>
      <c r="C171" s="88">
        <v>3451114.79</v>
      </c>
      <c r="D171" s="88">
        <v>143381.91</v>
      </c>
      <c r="G171" s="44">
        <v>491557.44</v>
      </c>
      <c r="H171" s="44">
        <v>549492.15</v>
      </c>
      <c r="K171" s="231">
        <v>3300</v>
      </c>
      <c r="L171" s="231">
        <v>157898.62</v>
      </c>
      <c r="N171" s="231">
        <v>3556.78</v>
      </c>
      <c r="O171" s="44">
        <v>0</v>
      </c>
      <c r="P171" s="44">
        <v>0</v>
      </c>
      <c r="Q171" s="44">
        <v>2513223.66</v>
      </c>
      <c r="R171" s="44">
        <v>1757956.06</v>
      </c>
      <c r="T171" s="73">
        <v>4519499.9800000004</v>
      </c>
      <c r="U171" s="73">
        <v>634661</v>
      </c>
      <c r="V171" s="73">
        <v>6856.61</v>
      </c>
      <c r="X171" s="73">
        <v>1474866</v>
      </c>
      <c r="Y171" s="73">
        <v>222600</v>
      </c>
      <c r="Z171" s="89">
        <v>2318312</v>
      </c>
      <c r="AB171" s="89">
        <v>3360</v>
      </c>
      <c r="AC171" s="89">
        <v>31490</v>
      </c>
      <c r="AD171" s="89">
        <v>2569081.42</v>
      </c>
      <c r="AE171" s="89">
        <v>406102.9</v>
      </c>
      <c r="AH171" s="89">
        <v>89151</v>
      </c>
    </row>
    <row r="172" spans="1:34" x14ac:dyDescent="0.2">
      <c r="A172" s="44" t="s">
        <v>2739</v>
      </c>
      <c r="B172" s="88">
        <v>391090.15</v>
      </c>
      <c r="C172" s="88">
        <v>237213.65</v>
      </c>
      <c r="D172" s="88">
        <v>27411.040000000001</v>
      </c>
      <c r="G172" s="44">
        <v>750743.78</v>
      </c>
      <c r="H172" s="44">
        <v>186967.03</v>
      </c>
      <c r="K172" s="231">
        <v>3000</v>
      </c>
      <c r="L172" s="231">
        <v>49740.89</v>
      </c>
      <c r="N172" s="231">
        <v>346.29</v>
      </c>
      <c r="P172" s="44">
        <v>0</v>
      </c>
      <c r="Q172" s="44">
        <v>-662708.41</v>
      </c>
      <c r="R172" s="44">
        <v>2321876.0699999998</v>
      </c>
      <c r="T172" s="73">
        <v>1357635.57</v>
      </c>
      <c r="U172" s="73">
        <v>263620</v>
      </c>
      <c r="V172" s="73">
        <v>1478.63</v>
      </c>
      <c r="X172" s="73">
        <v>1011402</v>
      </c>
      <c r="Y172" s="73">
        <v>156600</v>
      </c>
      <c r="Z172" s="89">
        <v>1485031</v>
      </c>
      <c r="AB172" s="89">
        <v>6125</v>
      </c>
      <c r="AC172" s="89">
        <v>15580</v>
      </c>
      <c r="AD172" s="89">
        <v>1102611.3500000001</v>
      </c>
      <c r="AE172" s="89">
        <v>275558.03999999998</v>
      </c>
      <c r="AH172" s="89">
        <v>24660</v>
      </c>
    </row>
    <row r="173" spans="1:34" x14ac:dyDescent="0.2">
      <c r="A173" s="44" t="s">
        <v>2740</v>
      </c>
      <c r="B173" s="88">
        <v>500076.02</v>
      </c>
      <c r="C173" s="88">
        <v>849278.8</v>
      </c>
      <c r="D173" s="88">
        <v>66089.36</v>
      </c>
      <c r="G173" s="44">
        <v>301232.33</v>
      </c>
      <c r="H173" s="44">
        <v>142445.35</v>
      </c>
      <c r="K173" s="231">
        <v>4000</v>
      </c>
      <c r="L173" s="231">
        <v>64094.34</v>
      </c>
      <c r="N173" s="231">
        <v>292.8</v>
      </c>
      <c r="P173" s="44">
        <v>0</v>
      </c>
      <c r="Q173" s="44">
        <v>-1103488.51</v>
      </c>
      <c r="R173" s="44">
        <v>2694098.62</v>
      </c>
      <c r="T173" s="73">
        <v>1892975.58</v>
      </c>
      <c r="U173" s="73">
        <v>117100</v>
      </c>
      <c r="V173" s="73">
        <v>2408.91</v>
      </c>
      <c r="X173" s="73">
        <v>1052706</v>
      </c>
      <c r="Y173" s="73">
        <v>178600</v>
      </c>
      <c r="Z173" s="89">
        <v>1766585</v>
      </c>
      <c r="AB173" s="89">
        <v>3760</v>
      </c>
      <c r="AC173" s="89">
        <v>27220</v>
      </c>
      <c r="AD173" s="89">
        <v>953878.27</v>
      </c>
      <c r="AE173" s="89">
        <v>247595.86</v>
      </c>
      <c r="AH173" s="89">
        <v>44626.75</v>
      </c>
    </row>
    <row r="174" spans="1:34" x14ac:dyDescent="0.2">
      <c r="A174" s="44" t="s">
        <v>2780</v>
      </c>
      <c r="B174" s="88">
        <v>335338.46000000002</v>
      </c>
      <c r="C174" s="88">
        <v>308161.25</v>
      </c>
      <c r="D174" s="88">
        <v>64841.67</v>
      </c>
      <c r="G174" s="44">
        <v>550451.98</v>
      </c>
      <c r="H174" s="44">
        <v>200554.01</v>
      </c>
      <c r="K174" s="231">
        <v>3500</v>
      </c>
      <c r="L174" s="231">
        <v>36579.21</v>
      </c>
      <c r="N174" s="231">
        <v>0</v>
      </c>
      <c r="P174" s="44">
        <v>0</v>
      </c>
      <c r="Q174" s="44">
        <v>-1226023.3600000001</v>
      </c>
      <c r="R174" s="44">
        <v>2583494.75</v>
      </c>
      <c r="T174" s="73">
        <v>1524381.89</v>
      </c>
      <c r="U174" s="73">
        <v>150650</v>
      </c>
      <c r="V174" s="73">
        <v>1437.26</v>
      </c>
      <c r="X174" s="73">
        <v>417060</v>
      </c>
      <c r="Y174" s="73">
        <v>133800</v>
      </c>
      <c r="Z174" s="89">
        <v>1215214</v>
      </c>
      <c r="AB174" s="89">
        <v>3800</v>
      </c>
      <c r="AC174" s="89">
        <v>14490</v>
      </c>
      <c r="AD174" s="89">
        <v>731696.44</v>
      </c>
      <c r="AE174" s="89">
        <v>168910.34</v>
      </c>
      <c r="AH174" s="89">
        <v>31421.599999999999</v>
      </c>
    </row>
    <row r="175" spans="1:34" x14ac:dyDescent="0.2">
      <c r="A175" s="44" t="s">
        <v>2791</v>
      </c>
      <c r="B175" s="88">
        <v>147292.79</v>
      </c>
      <c r="C175" s="88">
        <v>55639.1</v>
      </c>
      <c r="D175" s="88">
        <v>36181.26</v>
      </c>
      <c r="G175" s="44">
        <v>1149748.02</v>
      </c>
      <c r="H175" s="44">
        <v>153110.99</v>
      </c>
      <c r="L175" s="231">
        <v>33926.82</v>
      </c>
      <c r="N175" s="231">
        <v>264</v>
      </c>
      <c r="P175" s="44">
        <v>0</v>
      </c>
      <c r="Q175" s="44">
        <v>-1265042.6200000001</v>
      </c>
      <c r="R175" s="44">
        <v>2913433.4</v>
      </c>
      <c r="T175" s="73">
        <v>930042.26</v>
      </c>
      <c r="U175" s="73">
        <v>83000</v>
      </c>
      <c r="V175" s="73">
        <v>841.19</v>
      </c>
      <c r="X175" s="73">
        <v>695520</v>
      </c>
      <c r="Y175" s="73">
        <v>109000</v>
      </c>
      <c r="Z175" s="89">
        <v>1026648</v>
      </c>
      <c r="AC175" s="89">
        <v>29745</v>
      </c>
      <c r="AD175" s="89">
        <v>710730.56</v>
      </c>
      <c r="AE175" s="89">
        <v>169389.33</v>
      </c>
      <c r="AH175" s="89">
        <v>22500</v>
      </c>
    </row>
    <row r="176" spans="1:34" x14ac:dyDescent="0.2">
      <c r="A176" s="44" t="s">
        <v>17</v>
      </c>
      <c r="B176" s="88">
        <v>1188724.33</v>
      </c>
      <c r="C176" s="88">
        <v>1662534.32</v>
      </c>
      <c r="D176" s="88">
        <v>43376.17</v>
      </c>
      <c r="G176" s="44">
        <v>1016046.81</v>
      </c>
      <c r="H176" s="44">
        <v>472255.35</v>
      </c>
      <c r="L176" s="231">
        <v>210053.11</v>
      </c>
      <c r="N176" s="231">
        <v>10929.02</v>
      </c>
      <c r="Q176" s="44">
        <v>916127.37</v>
      </c>
      <c r="R176" s="44">
        <v>2535471.5499999998</v>
      </c>
      <c r="T176" s="73">
        <v>4345886.0599999996</v>
      </c>
      <c r="V176" s="73">
        <v>1272.3499999999999</v>
      </c>
      <c r="X176" s="73">
        <v>651914.80000000005</v>
      </c>
      <c r="Y176" s="73">
        <v>124</v>
      </c>
      <c r="Z176" s="89">
        <v>2014776.3</v>
      </c>
      <c r="AB176" s="89">
        <v>9430</v>
      </c>
      <c r="AD176" s="89">
        <v>1824399.58</v>
      </c>
      <c r="AE176" s="89">
        <v>313273.7</v>
      </c>
      <c r="AH176" s="89">
        <v>126961.7</v>
      </c>
    </row>
    <row r="177" spans="1:34" x14ac:dyDescent="0.2">
      <c r="A177" s="44" t="s">
        <v>18</v>
      </c>
      <c r="B177" s="88">
        <v>429339.26</v>
      </c>
      <c r="C177" s="88">
        <v>23400</v>
      </c>
      <c r="D177" s="88">
        <v>171187.06</v>
      </c>
      <c r="G177" s="44">
        <v>344532.7</v>
      </c>
      <c r="H177" s="44">
        <v>308824.84999999998</v>
      </c>
      <c r="K177" s="231">
        <v>0</v>
      </c>
      <c r="L177" s="231">
        <v>40751.300000000003</v>
      </c>
      <c r="M177" s="231">
        <v>1800</v>
      </c>
      <c r="N177" s="231">
        <v>75.7</v>
      </c>
      <c r="Q177" s="44">
        <v>-1660103.3</v>
      </c>
      <c r="R177" s="44">
        <v>3491897.05</v>
      </c>
      <c r="T177" s="73">
        <v>1992376.85</v>
      </c>
      <c r="U177" s="73">
        <v>70200</v>
      </c>
      <c r="V177" s="73">
        <v>1914.81</v>
      </c>
      <c r="X177" s="73">
        <v>1536802.9</v>
      </c>
      <c r="Y177" s="73">
        <v>297100</v>
      </c>
      <c r="Z177" s="89">
        <v>2489050.9</v>
      </c>
      <c r="AB177" s="89">
        <v>18667</v>
      </c>
      <c r="AD177" s="89">
        <v>1584424.68</v>
      </c>
      <c r="AE177" s="89">
        <v>214697.59</v>
      </c>
      <c r="AH177" s="89">
        <v>188691.27</v>
      </c>
    </row>
    <row r="178" spans="1:34" x14ac:dyDescent="0.2">
      <c r="A178" s="44" t="s">
        <v>2741</v>
      </c>
      <c r="B178" s="88">
        <v>584257.29</v>
      </c>
      <c r="C178" s="88">
        <v>21094.75</v>
      </c>
      <c r="D178" s="88">
        <v>191907.62</v>
      </c>
      <c r="G178" s="44">
        <v>7970582.46</v>
      </c>
      <c r="H178" s="44">
        <v>3147718.33</v>
      </c>
      <c r="K178" s="231">
        <v>4120</v>
      </c>
      <c r="L178" s="231">
        <v>124363.22</v>
      </c>
      <c r="N178" s="231">
        <v>135.78</v>
      </c>
      <c r="Q178" s="44">
        <v>12771774.07</v>
      </c>
      <c r="R178" s="44">
        <v>2917750.69</v>
      </c>
      <c r="T178" s="73">
        <v>2555790.88</v>
      </c>
      <c r="U178" s="73">
        <v>1544551.99</v>
      </c>
      <c r="V178" s="73">
        <v>2255.37</v>
      </c>
      <c r="X178" s="73">
        <v>2860522</v>
      </c>
      <c r="Y178" s="73">
        <v>18040</v>
      </c>
      <c r="Z178" s="89">
        <v>4348635.41</v>
      </c>
      <c r="AB178" s="89">
        <v>96435</v>
      </c>
      <c r="AD178" s="89">
        <v>1923750.56</v>
      </c>
      <c r="AE178" s="89">
        <v>3920141.12</v>
      </c>
      <c r="AG178" s="89">
        <v>594781.46</v>
      </c>
    </row>
    <row r="179" spans="1:34" x14ac:dyDescent="0.2">
      <c r="A179" s="44" t="s">
        <v>19</v>
      </c>
      <c r="B179" s="88">
        <v>796407.36</v>
      </c>
      <c r="C179" s="88">
        <v>12800</v>
      </c>
      <c r="D179" s="88">
        <v>34241.68</v>
      </c>
      <c r="G179" s="44">
        <v>157607.6</v>
      </c>
      <c r="H179" s="44">
        <v>265060.25</v>
      </c>
      <c r="K179" s="231">
        <v>0</v>
      </c>
      <c r="L179" s="231">
        <v>27224.3</v>
      </c>
      <c r="N179" s="231">
        <v>946.58</v>
      </c>
      <c r="O179" s="44">
        <v>185000</v>
      </c>
      <c r="Q179" s="44">
        <v>-2434288.41</v>
      </c>
      <c r="R179" s="44">
        <v>3101018.9</v>
      </c>
      <c r="T179" s="73">
        <v>1430709.86</v>
      </c>
      <c r="U179" s="73">
        <v>1170000</v>
      </c>
      <c r="V179" s="73">
        <v>2282.0500000000002</v>
      </c>
      <c r="Y179" s="73">
        <v>6000</v>
      </c>
      <c r="Z179" s="89">
        <v>571525</v>
      </c>
      <c r="AB179" s="89">
        <v>23722</v>
      </c>
      <c r="AD179" s="89">
        <v>1182332.3400000001</v>
      </c>
      <c r="AE179" s="89">
        <v>315398.82</v>
      </c>
      <c r="AH179" s="89">
        <v>129798.23</v>
      </c>
    </row>
    <row r="180" spans="1:34" x14ac:dyDescent="0.2">
      <c r="A180" s="44" t="s">
        <v>20</v>
      </c>
      <c r="B180" s="88">
        <v>672416.79</v>
      </c>
      <c r="C180" s="88">
        <v>10144.620000000001</v>
      </c>
      <c r="D180" s="88">
        <v>145763.82</v>
      </c>
      <c r="G180" s="44">
        <v>299358.39</v>
      </c>
      <c r="H180" s="44">
        <v>772941.73</v>
      </c>
      <c r="K180" s="231">
        <v>0</v>
      </c>
      <c r="L180" s="231">
        <v>49747.45</v>
      </c>
      <c r="M180" s="231">
        <v>74960</v>
      </c>
      <c r="N180" s="231">
        <v>1197.1500000000001</v>
      </c>
      <c r="Q180" s="44">
        <v>1663663.75</v>
      </c>
      <c r="R180" s="44">
        <v>254405.43</v>
      </c>
      <c r="T180" s="73">
        <v>2599825.5699999998</v>
      </c>
      <c r="V180" s="73">
        <v>2693.05</v>
      </c>
      <c r="X180" s="73">
        <v>1843108.2</v>
      </c>
      <c r="Y180" s="73">
        <v>212100</v>
      </c>
      <c r="Z180" s="89">
        <v>2909389.2</v>
      </c>
      <c r="AB180" s="89">
        <v>9204</v>
      </c>
      <c r="AD180" s="89">
        <v>1371619.95</v>
      </c>
      <c r="AE180" s="89">
        <v>294701.56</v>
      </c>
      <c r="AH180" s="89">
        <v>216160.54</v>
      </c>
    </row>
    <row r="181" spans="1:34" x14ac:dyDescent="0.2">
      <c r="A181" s="44" t="s">
        <v>21</v>
      </c>
      <c r="B181" s="88">
        <v>698054.4</v>
      </c>
      <c r="C181" s="88">
        <v>8099</v>
      </c>
      <c r="D181" s="88">
        <v>145649.73000000001</v>
      </c>
      <c r="G181" s="44">
        <v>597505.74</v>
      </c>
      <c r="H181" s="44">
        <v>245579.8</v>
      </c>
      <c r="K181" s="231">
        <v>3400</v>
      </c>
      <c r="L181" s="231">
        <v>52788.3</v>
      </c>
      <c r="M181" s="231">
        <v>210360</v>
      </c>
      <c r="N181" s="231">
        <v>52718.54</v>
      </c>
      <c r="Q181" s="44">
        <v>-3070982.76</v>
      </c>
      <c r="R181" s="44">
        <v>4470863.96</v>
      </c>
      <c r="T181" s="73">
        <v>3303892.07</v>
      </c>
      <c r="V181" s="73">
        <v>2416.29</v>
      </c>
      <c r="X181" s="73">
        <v>2640765.5099999998</v>
      </c>
      <c r="Y181" s="73">
        <v>262600</v>
      </c>
      <c r="Z181" s="89">
        <v>3708746.51</v>
      </c>
      <c r="AB181" s="89">
        <v>14722</v>
      </c>
      <c r="AC181" s="89">
        <v>1600</v>
      </c>
      <c r="AD181" s="89">
        <v>1247346.8500000001</v>
      </c>
      <c r="AE181" s="89">
        <v>173180.31</v>
      </c>
      <c r="AH181" s="89">
        <v>1088337.57</v>
      </c>
    </row>
    <row r="182" spans="1:34" x14ac:dyDescent="0.2">
      <c r="A182" s="44" t="s">
        <v>22</v>
      </c>
      <c r="B182" s="88">
        <v>880637.55</v>
      </c>
      <c r="C182" s="88">
        <v>25978</v>
      </c>
      <c r="D182" s="88">
        <v>116303.51</v>
      </c>
      <c r="G182" s="44">
        <v>58954.37</v>
      </c>
      <c r="H182" s="44">
        <v>155716.32999999999</v>
      </c>
      <c r="K182" s="231">
        <v>18419.3</v>
      </c>
      <c r="L182" s="231">
        <v>31486.79</v>
      </c>
      <c r="M182" s="231">
        <v>183000</v>
      </c>
      <c r="N182" s="231">
        <v>20029.12</v>
      </c>
      <c r="O182" s="44">
        <v>0</v>
      </c>
      <c r="Q182" s="44">
        <v>-151003.88</v>
      </c>
      <c r="R182" s="44">
        <v>1315785.06</v>
      </c>
      <c r="T182" s="73">
        <v>2261373.86</v>
      </c>
      <c r="V182" s="73">
        <v>2567.9499999999998</v>
      </c>
      <c r="X182" s="73">
        <v>2605524.2000000002</v>
      </c>
      <c r="Y182" s="73">
        <v>237000</v>
      </c>
      <c r="Z182" s="89">
        <v>3495522.3</v>
      </c>
      <c r="AB182" s="89">
        <v>11912</v>
      </c>
      <c r="AD182" s="89">
        <v>1394304.55</v>
      </c>
      <c r="AE182" s="89">
        <v>175183.6</v>
      </c>
      <c r="AH182" s="89">
        <v>209670.19</v>
      </c>
    </row>
    <row r="183" spans="1:34" x14ac:dyDescent="0.2">
      <c r="A183" s="44" t="s">
        <v>23</v>
      </c>
      <c r="B183" s="88">
        <v>975265.48</v>
      </c>
      <c r="C183" s="88">
        <v>2697</v>
      </c>
      <c r="D183" s="88">
        <v>222534.25</v>
      </c>
      <c r="G183" s="44">
        <v>853166.99</v>
      </c>
      <c r="H183" s="44">
        <v>329578.55</v>
      </c>
      <c r="K183" s="231">
        <v>0</v>
      </c>
      <c r="L183" s="231">
        <v>43331.3</v>
      </c>
      <c r="M183" s="231">
        <v>24335</v>
      </c>
      <c r="N183" s="231">
        <v>548.97</v>
      </c>
      <c r="Q183" s="44">
        <v>1431433.54</v>
      </c>
      <c r="R183" s="44">
        <v>1137972.49</v>
      </c>
      <c r="T183" s="73">
        <v>2474723.23</v>
      </c>
      <c r="U183" s="73">
        <v>272945</v>
      </c>
      <c r="V183" s="73">
        <v>3316.62</v>
      </c>
      <c r="X183" s="73">
        <v>1812618.36</v>
      </c>
      <c r="Y183" s="73">
        <v>403000</v>
      </c>
      <c r="Z183" s="89">
        <v>2872756.36</v>
      </c>
      <c r="AB183" s="89">
        <v>10054</v>
      </c>
      <c r="AD183" s="89">
        <v>1697140.43</v>
      </c>
      <c r="AE183" s="89">
        <v>265230.7</v>
      </c>
      <c r="AH183" s="89">
        <v>375800.75</v>
      </c>
    </row>
    <row r="184" spans="1:34" x14ac:dyDescent="0.2">
      <c r="A184" s="44" t="s">
        <v>24</v>
      </c>
      <c r="B184" s="88">
        <v>1570487.76</v>
      </c>
      <c r="C184" s="88">
        <v>25680.79</v>
      </c>
      <c r="D184" s="88">
        <v>134191.73000000001</v>
      </c>
      <c r="G184" s="44">
        <v>1888064.22</v>
      </c>
      <c r="H184" s="44">
        <v>634182.88</v>
      </c>
      <c r="K184" s="231">
        <v>0</v>
      </c>
      <c r="L184" s="231">
        <v>52268</v>
      </c>
      <c r="M184" s="231">
        <v>16500</v>
      </c>
      <c r="N184" s="231">
        <v>495.06</v>
      </c>
      <c r="Q184" s="44">
        <v>1875818.46</v>
      </c>
      <c r="R184" s="44">
        <v>1899168.01</v>
      </c>
      <c r="T184" s="73">
        <v>3932855.94</v>
      </c>
      <c r="U184" s="73">
        <v>22700</v>
      </c>
      <c r="V184" s="73">
        <v>5303.51</v>
      </c>
      <c r="X184" s="73">
        <v>1264374.2</v>
      </c>
      <c r="Y184" s="73">
        <v>263300</v>
      </c>
      <c r="Z184" s="89">
        <v>2679188.2000000002</v>
      </c>
      <c r="AB184" s="89">
        <v>19592</v>
      </c>
      <c r="AD184" s="89">
        <v>1853940.2</v>
      </c>
      <c r="AE184" s="89">
        <v>379301.37</v>
      </c>
      <c r="AH184" s="89">
        <v>148154.03</v>
      </c>
    </row>
    <row r="185" spans="1:34" x14ac:dyDescent="0.2">
      <c r="A185" s="44" t="s">
        <v>25</v>
      </c>
      <c r="B185" s="88">
        <v>220395.81</v>
      </c>
      <c r="C185" s="88">
        <v>7979.55</v>
      </c>
      <c r="D185" s="88">
        <v>202375.8</v>
      </c>
      <c r="G185" s="44">
        <v>1662749.44</v>
      </c>
      <c r="H185" s="44">
        <v>238239.25</v>
      </c>
      <c r="K185" s="231">
        <v>0</v>
      </c>
      <c r="L185" s="231">
        <v>43560.36</v>
      </c>
      <c r="M185" s="231">
        <v>0</v>
      </c>
      <c r="N185" s="231">
        <v>17644.2</v>
      </c>
      <c r="Q185" s="44">
        <v>-2492042.38</v>
      </c>
      <c r="R185" s="44">
        <v>4128965.53</v>
      </c>
      <c r="T185" s="73">
        <v>1930220.85</v>
      </c>
      <c r="U185" s="73">
        <v>490000</v>
      </c>
      <c r="V185" s="73">
        <v>1458.67</v>
      </c>
      <c r="X185" s="73">
        <v>955489.55</v>
      </c>
      <c r="Y185" s="73">
        <v>1181700</v>
      </c>
      <c r="Z185" s="89">
        <v>1852326.55</v>
      </c>
      <c r="AB185" s="89">
        <v>13834</v>
      </c>
      <c r="AD185" s="89">
        <v>1653871.65</v>
      </c>
      <c r="AE185" s="89">
        <v>235719.16</v>
      </c>
      <c r="AH185" s="89">
        <v>169505.57</v>
      </c>
    </row>
    <row r="186" spans="1:34" x14ac:dyDescent="0.2">
      <c r="A186" s="44" t="s">
        <v>26</v>
      </c>
      <c r="B186" s="88">
        <v>533962.99</v>
      </c>
      <c r="C186" s="88">
        <v>13136.4</v>
      </c>
      <c r="D186" s="88">
        <v>145931.39000000001</v>
      </c>
      <c r="E186" s="88">
        <v>0</v>
      </c>
      <c r="G186" s="44">
        <v>173600.01</v>
      </c>
      <c r="H186" s="44">
        <v>610102.77</v>
      </c>
      <c r="K186" s="231">
        <v>0</v>
      </c>
      <c r="L186" s="231">
        <v>53517.3</v>
      </c>
      <c r="M186" s="231">
        <v>14100</v>
      </c>
      <c r="N186" s="231">
        <v>12756.5</v>
      </c>
      <c r="O186" s="44">
        <v>29800</v>
      </c>
      <c r="Q186" s="44">
        <v>-292114.03999999998</v>
      </c>
      <c r="R186" s="44">
        <v>1898710.57</v>
      </c>
      <c r="T186" s="73">
        <v>2561504.79</v>
      </c>
      <c r="U186" s="73">
        <v>162240</v>
      </c>
      <c r="V186" s="73">
        <v>1970.35</v>
      </c>
      <c r="X186" s="73">
        <v>1455937</v>
      </c>
      <c r="Y186" s="73">
        <v>45000</v>
      </c>
      <c r="Z186" s="89">
        <v>2373632</v>
      </c>
      <c r="AB186" s="89">
        <v>14822</v>
      </c>
      <c r="AD186" s="89">
        <v>1371811.69</v>
      </c>
      <c r="AE186" s="89">
        <v>121877.75</v>
      </c>
      <c r="AH186" s="89">
        <v>584545.47</v>
      </c>
    </row>
    <row r="187" spans="1:34" x14ac:dyDescent="0.2">
      <c r="A187" s="44" t="s">
        <v>27</v>
      </c>
      <c r="B187" s="88">
        <v>516279.09</v>
      </c>
      <c r="C187" s="88">
        <v>7622.11</v>
      </c>
      <c r="D187" s="88">
        <v>112970.99</v>
      </c>
      <c r="G187" s="44">
        <v>468131.7</v>
      </c>
      <c r="H187" s="44">
        <v>551998.74</v>
      </c>
      <c r="K187" s="231">
        <v>0</v>
      </c>
      <c r="L187" s="231">
        <v>43643.27</v>
      </c>
      <c r="N187" s="231">
        <v>82</v>
      </c>
      <c r="Q187" s="44">
        <v>-416925.67</v>
      </c>
      <c r="R187" s="44">
        <v>2242933.0699999998</v>
      </c>
      <c r="T187" s="73">
        <v>1843517.25</v>
      </c>
      <c r="U187" s="73">
        <v>69800</v>
      </c>
      <c r="V187" s="73">
        <v>1751.98</v>
      </c>
      <c r="X187" s="73">
        <v>2006592.2</v>
      </c>
      <c r="Y187" s="73">
        <v>305200</v>
      </c>
      <c r="Z187" s="89">
        <v>2888038.2</v>
      </c>
      <c r="AB187" s="89">
        <v>10357</v>
      </c>
      <c r="AD187" s="89">
        <v>1112876.93</v>
      </c>
      <c r="AE187" s="89">
        <v>300681.55</v>
      </c>
      <c r="AG187" s="89">
        <v>127637.79</v>
      </c>
    </row>
    <row r="188" spans="1:34" x14ac:dyDescent="0.2">
      <c r="A188" s="44" t="s">
        <v>2783</v>
      </c>
      <c r="B188" s="88">
        <v>90205.61</v>
      </c>
      <c r="C188" s="88">
        <v>4200</v>
      </c>
      <c r="D188" s="88">
        <v>93418.69</v>
      </c>
      <c r="G188" s="44">
        <v>742027.55</v>
      </c>
      <c r="H188" s="44">
        <v>330312.26</v>
      </c>
      <c r="K188" s="231">
        <v>0</v>
      </c>
      <c r="L188" s="231">
        <v>35691</v>
      </c>
      <c r="M188" s="231">
        <v>0</v>
      </c>
      <c r="N188" s="231">
        <v>86413.73</v>
      </c>
      <c r="Q188" s="44">
        <v>-1952667.82</v>
      </c>
      <c r="R188" s="44">
        <v>3605471.06</v>
      </c>
      <c r="T188" s="73">
        <v>1703919.92</v>
      </c>
      <c r="U188" s="73">
        <v>55200</v>
      </c>
      <c r="V188" s="73">
        <v>786.66</v>
      </c>
      <c r="X188" s="73">
        <v>1287570</v>
      </c>
      <c r="Y188" s="73">
        <v>134200</v>
      </c>
      <c r="Z188" s="89">
        <v>2275001</v>
      </c>
      <c r="AB188" s="89">
        <v>11032</v>
      </c>
      <c r="AD188" s="89">
        <v>968636.8</v>
      </c>
      <c r="AE188" s="89">
        <v>338181.84</v>
      </c>
      <c r="AH188" s="89">
        <v>103568.8</v>
      </c>
    </row>
    <row r="189" spans="1:34" x14ac:dyDescent="0.2">
      <c r="A189" s="44" t="s">
        <v>28</v>
      </c>
      <c r="B189" s="88">
        <v>1171074.17</v>
      </c>
      <c r="C189" s="88">
        <v>2934.7</v>
      </c>
      <c r="D189" s="88">
        <v>277127.3</v>
      </c>
      <c r="G189" s="44">
        <v>1905348.44</v>
      </c>
      <c r="H189" s="44">
        <v>354087.49</v>
      </c>
      <c r="K189" s="231">
        <v>0</v>
      </c>
      <c r="L189" s="231">
        <v>43167.519999999997</v>
      </c>
      <c r="N189" s="231">
        <v>281.79000000000002</v>
      </c>
      <c r="Q189" s="44">
        <v>-521606.78</v>
      </c>
      <c r="R189" s="44">
        <v>3600900</v>
      </c>
      <c r="T189" s="73">
        <v>2605680.7999999998</v>
      </c>
      <c r="U189" s="73">
        <v>27000</v>
      </c>
      <c r="V189" s="73">
        <v>3117.97</v>
      </c>
      <c r="X189" s="73">
        <v>1598594.6</v>
      </c>
      <c r="Y189" s="73">
        <v>747250</v>
      </c>
      <c r="Z189" s="89">
        <v>2493667.6</v>
      </c>
      <c r="AB189" s="89">
        <v>6912</v>
      </c>
      <c r="AD189" s="89">
        <v>1277679.26</v>
      </c>
      <c r="AE189" s="89">
        <v>452176.02</v>
      </c>
      <c r="AH189" s="89">
        <v>163378.92000000001</v>
      </c>
    </row>
    <row r="190" spans="1:34" x14ac:dyDescent="0.2">
      <c r="A190" s="44" t="s">
        <v>2742</v>
      </c>
      <c r="B190" s="88">
        <v>486168.88</v>
      </c>
      <c r="C190" s="88">
        <v>3215</v>
      </c>
      <c r="D190" s="88">
        <v>116779.44</v>
      </c>
      <c r="G190" s="44">
        <v>650441.06999999995</v>
      </c>
      <c r="H190" s="44">
        <v>71606.91</v>
      </c>
      <c r="K190" s="231">
        <v>0</v>
      </c>
      <c r="L190" s="231">
        <v>29180</v>
      </c>
      <c r="N190" s="231">
        <v>22075.48</v>
      </c>
      <c r="Q190" s="44">
        <v>-1776259.64</v>
      </c>
      <c r="R190" s="44">
        <v>2938659.03</v>
      </c>
      <c r="T190" s="73">
        <v>1231860.71</v>
      </c>
      <c r="U190" s="73">
        <v>387330</v>
      </c>
      <c r="V190" s="73">
        <v>1776.43</v>
      </c>
      <c r="X190" s="73">
        <v>1693965.39</v>
      </c>
      <c r="Y190" s="73">
        <v>4500</v>
      </c>
      <c r="Z190" s="89">
        <v>2214403.39</v>
      </c>
      <c r="AB190" s="89">
        <v>3600</v>
      </c>
      <c r="AD190" s="89">
        <v>744471.58</v>
      </c>
      <c r="AE190" s="89">
        <v>187260.13</v>
      </c>
      <c r="AH190" s="89">
        <v>55141</v>
      </c>
    </row>
    <row r="191" spans="1:34" x14ac:dyDescent="0.2">
      <c r="A191" s="44" t="s">
        <v>2743</v>
      </c>
      <c r="B191" s="88">
        <v>49047.67</v>
      </c>
      <c r="C191" s="88">
        <v>1275</v>
      </c>
      <c r="D191" s="88">
        <v>397060.27</v>
      </c>
      <c r="G191" s="44">
        <v>1777801.76</v>
      </c>
      <c r="H191" s="44">
        <v>620356.54</v>
      </c>
      <c r="K191" s="231">
        <v>0</v>
      </c>
      <c r="L191" s="231">
        <v>26319.91</v>
      </c>
      <c r="N191" s="231">
        <v>4248.5600000000004</v>
      </c>
      <c r="Q191" s="44">
        <v>2236182.9300000002</v>
      </c>
      <c r="R191" s="44">
        <v>309271.51</v>
      </c>
      <c r="T191" s="73">
        <v>1211685.31</v>
      </c>
      <c r="V191" s="73">
        <v>1267.53</v>
      </c>
      <c r="X191" s="73">
        <v>1519129</v>
      </c>
      <c r="Y191" s="73">
        <v>255140.52</v>
      </c>
      <c r="Z191" s="89">
        <v>2085213</v>
      </c>
      <c r="AB191" s="89">
        <v>4800</v>
      </c>
      <c r="AC191" s="89">
        <v>700</v>
      </c>
      <c r="AD191" s="89">
        <v>594513.47</v>
      </c>
      <c r="AE191" s="89">
        <v>30565.56</v>
      </c>
      <c r="AH191" s="89">
        <v>1912</v>
      </c>
    </row>
    <row r="192" spans="1:34" x14ac:dyDescent="0.2">
      <c r="A192" s="44" t="s">
        <v>2744</v>
      </c>
      <c r="B192" s="88">
        <v>70735.3</v>
      </c>
      <c r="C192" s="88">
        <v>4300</v>
      </c>
      <c r="D192" s="88">
        <v>114233.17</v>
      </c>
      <c r="G192" s="44">
        <v>2448146.9900000002</v>
      </c>
      <c r="H192" s="44">
        <v>242248.45</v>
      </c>
      <c r="K192" s="231">
        <v>0</v>
      </c>
      <c r="L192" s="231">
        <v>25837</v>
      </c>
      <c r="N192" s="231">
        <v>2192.4</v>
      </c>
      <c r="Q192" s="44">
        <v>553052.29</v>
      </c>
      <c r="R192" s="44">
        <v>2920045.89</v>
      </c>
      <c r="T192" s="73">
        <v>1732041.44</v>
      </c>
      <c r="U192" s="73">
        <v>30100</v>
      </c>
      <c r="V192" s="73">
        <v>809.37</v>
      </c>
      <c r="X192" s="73">
        <v>2371815.65</v>
      </c>
      <c r="Y192" s="73">
        <v>29190</v>
      </c>
      <c r="Z192" s="89">
        <v>3311034.65</v>
      </c>
      <c r="AC192" s="89">
        <v>2700</v>
      </c>
      <c r="AD192" s="89">
        <v>1047698.16</v>
      </c>
      <c r="AE192" s="89">
        <v>423987.32</v>
      </c>
    </row>
    <row r="193" spans="1:34" x14ac:dyDescent="0.2">
      <c r="A193" s="44" t="s">
        <v>2745</v>
      </c>
      <c r="B193" s="88">
        <v>354848.31</v>
      </c>
      <c r="C193" s="88">
        <v>3248</v>
      </c>
      <c r="D193" s="88">
        <v>100913.41</v>
      </c>
      <c r="G193" s="44">
        <v>446390.11</v>
      </c>
      <c r="H193" s="44">
        <v>381930.42</v>
      </c>
      <c r="K193" s="231">
        <v>0</v>
      </c>
      <c r="L193" s="231">
        <v>27600</v>
      </c>
      <c r="N193" s="231">
        <v>0</v>
      </c>
      <c r="Q193" s="44">
        <v>-1285961.9099999999</v>
      </c>
      <c r="R193" s="44">
        <v>2662416.9900000002</v>
      </c>
      <c r="T193" s="73">
        <v>1194536.32</v>
      </c>
      <c r="U193" s="73">
        <v>140074</v>
      </c>
      <c r="V193" s="73">
        <v>1794.32</v>
      </c>
      <c r="X193" s="73">
        <v>939141</v>
      </c>
      <c r="Y193" s="73">
        <v>36000</v>
      </c>
      <c r="Z193" s="89">
        <v>1461139</v>
      </c>
      <c r="AB193" s="89">
        <v>6800</v>
      </c>
      <c r="AC193" s="89">
        <v>1600</v>
      </c>
      <c r="AD193" s="89">
        <v>748713.55</v>
      </c>
      <c r="AE193" s="89">
        <v>185089.92000000001</v>
      </c>
      <c r="AH193" s="89">
        <v>24928</v>
      </c>
    </row>
    <row r="194" spans="1:34" x14ac:dyDescent="0.2">
      <c r="A194" s="44" t="s">
        <v>2746</v>
      </c>
      <c r="B194" s="88">
        <v>740775.41</v>
      </c>
      <c r="C194" s="88">
        <v>63558</v>
      </c>
      <c r="D194" s="88">
        <v>43818.64</v>
      </c>
      <c r="G194" s="44">
        <v>194141.75</v>
      </c>
      <c r="H194" s="44">
        <v>267403.18</v>
      </c>
      <c r="K194" s="231">
        <v>-42460</v>
      </c>
      <c r="L194" s="231">
        <v>30172.77</v>
      </c>
      <c r="N194" s="231">
        <v>752.22</v>
      </c>
      <c r="Q194" s="44">
        <v>-1406157.23</v>
      </c>
      <c r="R194" s="44">
        <v>2577037.9500000002</v>
      </c>
      <c r="T194" s="73">
        <v>1663862.65</v>
      </c>
      <c r="U194" s="73">
        <v>141330</v>
      </c>
      <c r="V194" s="73">
        <v>2512.19</v>
      </c>
      <c r="X194" s="73">
        <v>543858</v>
      </c>
      <c r="Z194" s="89">
        <v>1222209</v>
      </c>
      <c r="AB194" s="89">
        <v>320</v>
      </c>
      <c r="AC194" s="89">
        <v>400</v>
      </c>
      <c r="AD194" s="89">
        <v>786432.36</v>
      </c>
      <c r="AE194" s="89">
        <v>191850.21</v>
      </c>
    </row>
    <row r="195" spans="1:34" x14ac:dyDescent="0.2">
      <c r="A195" s="44" t="s">
        <v>2747</v>
      </c>
      <c r="B195" s="88">
        <v>1102230.6399999999</v>
      </c>
      <c r="C195" s="88">
        <v>13820</v>
      </c>
      <c r="D195" s="88">
        <v>75007.320000000007</v>
      </c>
      <c r="G195" s="44">
        <v>639428.68999999994</v>
      </c>
      <c r="H195" s="44">
        <v>558590.26</v>
      </c>
      <c r="L195" s="231">
        <v>34500</v>
      </c>
      <c r="N195" s="231">
        <v>71785.149999999994</v>
      </c>
      <c r="Q195" s="44">
        <v>-222559.04</v>
      </c>
      <c r="R195" s="44">
        <v>2987149.95</v>
      </c>
      <c r="T195" s="73">
        <v>1634175.49</v>
      </c>
      <c r="U195" s="73">
        <v>118032</v>
      </c>
      <c r="V195" s="73">
        <v>4226.09</v>
      </c>
      <c r="X195" s="73">
        <v>846120</v>
      </c>
      <c r="Y195" s="73">
        <v>55270</v>
      </c>
      <c r="Z195" s="89">
        <v>1576713</v>
      </c>
      <c r="AC195" s="89">
        <v>8660</v>
      </c>
      <c r="AD195" s="89">
        <v>1193697.53</v>
      </c>
      <c r="AE195" s="89">
        <v>360552.2</v>
      </c>
    </row>
    <row r="196" spans="1:34" x14ac:dyDescent="0.2">
      <c r="A196" s="44" t="s">
        <v>2748</v>
      </c>
      <c r="B196" s="88">
        <v>729635.7</v>
      </c>
      <c r="C196" s="88">
        <v>31164.639999999999</v>
      </c>
      <c r="D196" s="88">
        <v>156986.98000000001</v>
      </c>
      <c r="G196" s="44">
        <v>3289501.35</v>
      </c>
      <c r="H196" s="44">
        <v>310790.53000000003</v>
      </c>
      <c r="K196" s="231">
        <v>0</v>
      </c>
      <c r="L196" s="231">
        <v>0</v>
      </c>
      <c r="M196" s="231">
        <v>0</v>
      </c>
      <c r="N196" s="231">
        <v>964.57</v>
      </c>
      <c r="Q196" s="44">
        <v>1561670.44</v>
      </c>
      <c r="R196" s="44">
        <v>2987149.95</v>
      </c>
      <c r="T196" s="73">
        <v>1369457.74</v>
      </c>
      <c r="V196" s="73">
        <v>3009.65</v>
      </c>
      <c r="X196" s="73">
        <v>1868400</v>
      </c>
      <c r="Y196" s="73">
        <v>19795.490000000002</v>
      </c>
      <c r="Z196" s="89">
        <v>2184777</v>
      </c>
      <c r="AB196" s="89">
        <v>4800</v>
      </c>
      <c r="AC196" s="89">
        <v>992</v>
      </c>
      <c r="AD196" s="89">
        <v>1093723.77</v>
      </c>
      <c r="AE196" s="89">
        <v>7087.08</v>
      </c>
      <c r="AH196" s="89">
        <v>988.79</v>
      </c>
    </row>
    <row r="197" spans="1:34" x14ac:dyDescent="0.2">
      <c r="A197" s="44" t="s">
        <v>2749</v>
      </c>
      <c r="B197" s="88">
        <v>801239.97</v>
      </c>
      <c r="C197" s="88">
        <v>4200</v>
      </c>
      <c r="D197" s="88">
        <v>44442.65</v>
      </c>
      <c r="G197" s="44">
        <v>636888.42000000004</v>
      </c>
      <c r="H197" s="44">
        <v>178544.43</v>
      </c>
      <c r="K197" s="231">
        <v>0</v>
      </c>
      <c r="L197" s="231">
        <v>22980</v>
      </c>
      <c r="N197" s="231">
        <v>0</v>
      </c>
      <c r="Q197" s="44">
        <v>-231593.97</v>
      </c>
      <c r="R197" s="44">
        <v>2090614.96</v>
      </c>
      <c r="T197" s="73">
        <v>1344295.12</v>
      </c>
      <c r="U197" s="73">
        <v>137850</v>
      </c>
      <c r="V197" s="73">
        <v>3047.35</v>
      </c>
      <c r="X197" s="73">
        <v>1602987.1</v>
      </c>
      <c r="Y197" s="73">
        <v>107900</v>
      </c>
      <c r="Z197" s="89">
        <v>2250749.1</v>
      </c>
      <c r="AB197" s="89">
        <v>20298</v>
      </c>
      <c r="AD197" s="89">
        <v>938043.19</v>
      </c>
      <c r="AE197" s="89">
        <v>200347.8</v>
      </c>
      <c r="AH197" s="89">
        <v>3327</v>
      </c>
    </row>
    <row r="198" spans="1:34" x14ac:dyDescent="0.2">
      <c r="A198" s="44" t="s">
        <v>2750</v>
      </c>
      <c r="B198" s="88">
        <v>680275.56</v>
      </c>
      <c r="C198" s="88">
        <v>324156.89</v>
      </c>
      <c r="D198" s="88">
        <v>20809.79</v>
      </c>
      <c r="G198" s="44">
        <v>586357.49</v>
      </c>
      <c r="H198" s="44">
        <v>618333.42000000004</v>
      </c>
      <c r="L198" s="231">
        <v>168380</v>
      </c>
      <c r="N198" s="231">
        <v>524</v>
      </c>
      <c r="Q198" s="44">
        <v>1599296.95</v>
      </c>
      <c r="R198" s="44">
        <v>433496.95</v>
      </c>
      <c r="T198" s="73">
        <v>2128550.36</v>
      </c>
      <c r="U198" s="73">
        <v>71600</v>
      </c>
      <c r="V198" s="73">
        <v>3561.26</v>
      </c>
      <c r="X198" s="73">
        <v>1598640</v>
      </c>
      <c r="Y198" s="73">
        <v>95920</v>
      </c>
      <c r="Z198" s="89">
        <v>2266305</v>
      </c>
      <c r="AB198" s="89">
        <v>10536</v>
      </c>
      <c r="AD198" s="89">
        <v>1379265.65</v>
      </c>
      <c r="AE198" s="89">
        <v>213303.02</v>
      </c>
      <c r="AH198" s="89">
        <v>626.70000000000005</v>
      </c>
    </row>
    <row r="199" spans="1:34" x14ac:dyDescent="0.2">
      <c r="A199" s="44" t="s">
        <v>2751</v>
      </c>
      <c r="B199" s="88">
        <v>700714.58</v>
      </c>
      <c r="C199" s="88">
        <v>0</v>
      </c>
      <c r="D199" s="88">
        <v>130114.56</v>
      </c>
      <c r="E199" s="88">
        <v>7374</v>
      </c>
      <c r="G199" s="44">
        <v>820244.16</v>
      </c>
      <c r="H199" s="44">
        <v>-1104930.26</v>
      </c>
      <c r="K199" s="231">
        <v>49000</v>
      </c>
      <c r="L199" s="231">
        <v>143630.65</v>
      </c>
      <c r="M199" s="231">
        <v>7640</v>
      </c>
      <c r="N199" s="231">
        <v>0</v>
      </c>
      <c r="Q199" s="44">
        <v>-1924776.23</v>
      </c>
      <c r="R199" s="44">
        <v>4047651.72</v>
      </c>
      <c r="T199" s="73">
        <v>974998.12</v>
      </c>
      <c r="U199" s="73">
        <v>50000</v>
      </c>
      <c r="V199" s="73">
        <v>2920.85</v>
      </c>
      <c r="X199" s="73">
        <v>1598880</v>
      </c>
      <c r="Y199" s="73">
        <v>53500</v>
      </c>
      <c r="Z199" s="89">
        <v>1969687</v>
      </c>
      <c r="AC199" s="89">
        <v>17936</v>
      </c>
      <c r="AD199" s="89">
        <v>853430.35</v>
      </c>
      <c r="AE199" s="89">
        <v>1608874.72</v>
      </c>
    </row>
    <row r="200" spans="1:34" x14ac:dyDescent="0.2">
      <c r="A200" s="44" t="s">
        <v>2752</v>
      </c>
      <c r="B200" s="88">
        <v>592838.56999999995</v>
      </c>
      <c r="C200" s="88">
        <v>0</v>
      </c>
      <c r="D200" s="88">
        <v>63548.98</v>
      </c>
      <c r="E200" s="88">
        <v>0</v>
      </c>
      <c r="G200" s="44">
        <v>765403.99</v>
      </c>
      <c r="H200" s="44">
        <v>264617.23</v>
      </c>
      <c r="K200" s="231">
        <v>3500</v>
      </c>
      <c r="L200" s="231">
        <v>118850.73</v>
      </c>
      <c r="N200" s="231">
        <v>0</v>
      </c>
      <c r="Q200" s="44">
        <v>932027.51</v>
      </c>
      <c r="R200" s="44">
        <v>769808.6</v>
      </c>
      <c r="T200" s="73">
        <v>1174052.6499999999</v>
      </c>
      <c r="V200" s="73">
        <v>1936.9</v>
      </c>
      <c r="X200" s="73">
        <v>1199001</v>
      </c>
      <c r="Z200" s="89">
        <v>1676062</v>
      </c>
      <c r="AB200" s="89">
        <v>2808</v>
      </c>
      <c r="AC200" s="89">
        <v>21216</v>
      </c>
      <c r="AD200" s="89">
        <v>632288.54</v>
      </c>
      <c r="AE200" s="89">
        <v>180394.08</v>
      </c>
    </row>
    <row r="201" spans="1:34" x14ac:dyDescent="0.2">
      <c r="A201" s="44" t="s">
        <v>2753</v>
      </c>
      <c r="B201" s="88">
        <v>206096.71</v>
      </c>
      <c r="C201" s="88">
        <v>0</v>
      </c>
      <c r="D201" s="88">
        <v>70798.25</v>
      </c>
      <c r="E201" s="88">
        <v>0</v>
      </c>
      <c r="G201" s="44">
        <v>933099.08</v>
      </c>
      <c r="H201" s="44">
        <v>152947.82999999999</v>
      </c>
      <c r="K201" s="231">
        <v>8500</v>
      </c>
      <c r="L201" s="231">
        <v>21900</v>
      </c>
      <c r="M201" s="231">
        <v>57679</v>
      </c>
      <c r="N201" s="231">
        <v>6100</v>
      </c>
      <c r="Q201" s="44">
        <v>1500254.16</v>
      </c>
      <c r="T201" s="73">
        <v>1402538.22</v>
      </c>
      <c r="U201" s="73">
        <v>486480</v>
      </c>
      <c r="V201" s="73">
        <v>1155.02</v>
      </c>
      <c r="X201" s="73">
        <v>1227408</v>
      </c>
      <c r="Z201" s="89">
        <v>1948618</v>
      </c>
      <c r="AC201" s="89">
        <v>29040</v>
      </c>
      <c r="AD201" s="89">
        <v>1209039.53</v>
      </c>
      <c r="AE201" s="89">
        <v>162375</v>
      </c>
    </row>
    <row r="202" spans="1:34" x14ac:dyDescent="0.2">
      <c r="A202" s="44" t="s">
        <v>2754</v>
      </c>
      <c r="B202" s="88">
        <v>88016.27</v>
      </c>
      <c r="C202" s="88">
        <v>0</v>
      </c>
      <c r="D202" s="88">
        <v>28975.75</v>
      </c>
      <c r="E202" s="88">
        <v>0</v>
      </c>
      <c r="G202" s="44">
        <v>913875.4</v>
      </c>
      <c r="H202" s="44">
        <v>256423.58</v>
      </c>
      <c r="K202" s="231">
        <v>0</v>
      </c>
      <c r="L202" s="231">
        <v>27500</v>
      </c>
      <c r="N202" s="231">
        <v>0</v>
      </c>
      <c r="Q202" s="44">
        <v>-740299.88</v>
      </c>
      <c r="R202" s="44">
        <v>2464354.4300000002</v>
      </c>
      <c r="T202" s="73">
        <v>921470.32</v>
      </c>
      <c r="U202" s="73">
        <v>45000</v>
      </c>
      <c r="V202" s="73">
        <v>754.46</v>
      </c>
      <c r="X202" s="73">
        <v>1019486.6</v>
      </c>
      <c r="Y202" s="73">
        <v>58600</v>
      </c>
      <c r="Z202" s="89">
        <v>1562397.6</v>
      </c>
      <c r="AC202" s="89">
        <v>22560</v>
      </c>
      <c r="AD202" s="89">
        <v>569867.24</v>
      </c>
      <c r="AE202" s="89">
        <v>354750.09</v>
      </c>
    </row>
    <row r="203" spans="1:34" x14ac:dyDescent="0.2">
      <c r="A203" s="44" t="s">
        <v>2755</v>
      </c>
      <c r="B203" s="88">
        <v>609308.74</v>
      </c>
      <c r="C203" s="88">
        <v>0</v>
      </c>
      <c r="D203" s="88">
        <v>194000.73</v>
      </c>
      <c r="G203" s="44">
        <v>1273454.97</v>
      </c>
      <c r="H203" s="44">
        <v>132411.53</v>
      </c>
      <c r="K203" s="231">
        <v>111844</v>
      </c>
      <c r="L203" s="231">
        <v>113375.23</v>
      </c>
      <c r="N203" s="231">
        <v>374762</v>
      </c>
      <c r="Q203" s="44">
        <v>833728.64</v>
      </c>
      <c r="R203" s="44">
        <v>1488605.78</v>
      </c>
      <c r="T203" s="73">
        <v>837961.47</v>
      </c>
      <c r="V203" s="73">
        <v>2165.7199999999998</v>
      </c>
      <c r="X203" s="73">
        <v>1610148</v>
      </c>
      <c r="Y203" s="73">
        <v>46000</v>
      </c>
      <c r="Z203" s="89">
        <v>2296516</v>
      </c>
      <c r="AB203" s="89">
        <v>6214</v>
      </c>
      <c r="AD203" s="89">
        <v>580241.01</v>
      </c>
      <c r="AE203" s="89">
        <v>326443.86</v>
      </c>
    </row>
    <row r="204" spans="1:34" x14ac:dyDescent="0.2">
      <c r="A204" s="44" t="s">
        <v>2756</v>
      </c>
      <c r="B204" s="88">
        <v>437064.02</v>
      </c>
      <c r="C204" s="88">
        <v>1300</v>
      </c>
      <c r="D204" s="88">
        <v>4462.3</v>
      </c>
      <c r="E204" s="88">
        <v>980</v>
      </c>
      <c r="G204" s="44">
        <v>234917.8</v>
      </c>
      <c r="H204" s="44">
        <v>138000.60999999999</v>
      </c>
      <c r="K204" s="231">
        <v>47550</v>
      </c>
      <c r="L204" s="231">
        <v>19550</v>
      </c>
      <c r="M204" s="231">
        <v>400</v>
      </c>
      <c r="N204" s="231">
        <v>980</v>
      </c>
      <c r="Q204" s="44">
        <v>-1591823.12</v>
      </c>
      <c r="R204" s="44">
        <v>2328715.77</v>
      </c>
      <c r="T204" s="73">
        <v>697264.96</v>
      </c>
      <c r="U204" s="73">
        <v>205800</v>
      </c>
      <c r="V204" s="73">
        <v>1861.39</v>
      </c>
      <c r="X204" s="73">
        <v>1252440</v>
      </c>
      <c r="Z204" s="89">
        <v>1519203</v>
      </c>
      <c r="AB204" s="89">
        <v>14400</v>
      </c>
      <c r="AD204" s="89">
        <v>539265.09</v>
      </c>
      <c r="AE204" s="89">
        <v>73146.179999999993</v>
      </c>
    </row>
    <row r="205" spans="1:34" x14ac:dyDescent="0.2">
      <c r="A205" s="44" t="s">
        <v>2757</v>
      </c>
      <c r="B205" s="88">
        <v>809043.82</v>
      </c>
      <c r="C205" s="88">
        <v>0</v>
      </c>
      <c r="D205" s="88">
        <v>38888.959999999999</v>
      </c>
      <c r="G205" s="44">
        <v>2278112.36</v>
      </c>
      <c r="H205" s="44">
        <v>388339.38</v>
      </c>
      <c r="K205" s="231">
        <v>13500</v>
      </c>
      <c r="L205" s="231">
        <v>19770</v>
      </c>
      <c r="N205" s="231">
        <v>0</v>
      </c>
      <c r="Q205" s="44">
        <v>-320180.18</v>
      </c>
      <c r="R205" s="44">
        <v>4119895.74</v>
      </c>
      <c r="T205" s="73">
        <v>840579.17</v>
      </c>
      <c r="U205" s="73">
        <v>182237</v>
      </c>
      <c r="V205" s="73">
        <v>2933.01</v>
      </c>
      <c r="X205" s="73">
        <v>1328439</v>
      </c>
      <c r="Z205" s="89">
        <v>1625338</v>
      </c>
      <c r="AC205" s="89">
        <v>63826</v>
      </c>
      <c r="AD205" s="89">
        <v>893305.72</v>
      </c>
      <c r="AE205" s="89">
        <v>90319.5</v>
      </c>
    </row>
    <row r="206" spans="1:34" x14ac:dyDescent="0.2">
      <c r="A206" s="44" t="s">
        <v>2781</v>
      </c>
      <c r="B206" s="88">
        <v>902329.75</v>
      </c>
      <c r="C206" s="88">
        <v>55502.95</v>
      </c>
      <c r="D206" s="88">
        <v>130735.63</v>
      </c>
      <c r="G206" s="44">
        <v>549016.46</v>
      </c>
      <c r="H206" s="44">
        <v>16873.97</v>
      </c>
      <c r="K206" s="231">
        <v>22600</v>
      </c>
      <c r="L206" s="231">
        <v>51735.59</v>
      </c>
      <c r="N206" s="231">
        <v>8008</v>
      </c>
      <c r="Q206" s="44">
        <v>-1449885.19</v>
      </c>
      <c r="R206" s="44">
        <v>2992215.82</v>
      </c>
      <c r="T206" s="73">
        <v>1286271.97</v>
      </c>
      <c r="V206" s="73">
        <v>2698.38</v>
      </c>
      <c r="X206" s="73">
        <v>2374290</v>
      </c>
      <c r="Z206" s="89">
        <v>2702276</v>
      </c>
      <c r="AC206" s="89">
        <v>8632</v>
      </c>
      <c r="AD206" s="89">
        <v>653672.79</v>
      </c>
      <c r="AE206" s="89">
        <v>268895.02</v>
      </c>
    </row>
    <row r="207" spans="1:34" x14ac:dyDescent="0.2">
      <c r="A207" s="44" t="s">
        <v>2792</v>
      </c>
      <c r="B207" s="88">
        <v>259768.12</v>
      </c>
      <c r="C207" s="88">
        <v>0</v>
      </c>
      <c r="D207" s="88">
        <v>36145.75</v>
      </c>
      <c r="G207" s="44">
        <v>1183175.6599999999</v>
      </c>
      <c r="H207" s="44">
        <v>180758.34</v>
      </c>
      <c r="K207" s="231">
        <v>4800</v>
      </c>
      <c r="L207" s="231">
        <v>19593.8</v>
      </c>
      <c r="Q207" s="44">
        <v>808193.23</v>
      </c>
      <c r="R207" s="44">
        <v>889745.48</v>
      </c>
      <c r="T207" s="73">
        <v>606864.61</v>
      </c>
      <c r="U207" s="73">
        <v>91600</v>
      </c>
      <c r="V207" s="73">
        <v>858.6</v>
      </c>
      <c r="Y207" s="73">
        <v>37600</v>
      </c>
      <c r="Z207" s="89">
        <v>159110</v>
      </c>
      <c r="AC207" s="89">
        <v>11280</v>
      </c>
      <c r="AD207" s="89">
        <v>472083.44</v>
      </c>
      <c r="AE207" s="89">
        <v>156934.41</v>
      </c>
    </row>
    <row r="208" spans="1:34" x14ac:dyDescent="0.2">
      <c r="A208" s="44" t="s">
        <v>2758</v>
      </c>
      <c r="B208" s="88">
        <v>527089.26</v>
      </c>
      <c r="C208" s="88">
        <v>8300</v>
      </c>
      <c r="D208" s="88">
        <v>78918.91</v>
      </c>
      <c r="G208" s="44">
        <v>1909459.63</v>
      </c>
      <c r="H208" s="44">
        <v>288318.61</v>
      </c>
      <c r="L208" s="231">
        <v>29340.36</v>
      </c>
      <c r="Q208" s="44">
        <v>2533206.27</v>
      </c>
      <c r="R208" s="44">
        <v>574807.30000000005</v>
      </c>
      <c r="T208" s="73">
        <v>1227071.46</v>
      </c>
      <c r="V208" s="73">
        <v>2708.49</v>
      </c>
      <c r="X208" s="73">
        <v>1898549</v>
      </c>
      <c r="Y208" s="73">
        <v>78597</v>
      </c>
      <c r="Z208" s="89">
        <v>2261246</v>
      </c>
      <c r="AB208" s="89">
        <v>12050</v>
      </c>
      <c r="AC208" s="89">
        <v>27050</v>
      </c>
      <c r="AD208" s="89">
        <v>804417.63</v>
      </c>
      <c r="AE208" s="89">
        <v>330927.84000000003</v>
      </c>
      <c r="AH208" s="89">
        <v>96502</v>
      </c>
    </row>
    <row r="209" spans="1:34" x14ac:dyDescent="0.2">
      <c r="A209" s="44" t="s">
        <v>2759</v>
      </c>
      <c r="B209" s="88">
        <v>177482.41</v>
      </c>
      <c r="C209" s="88">
        <v>17858</v>
      </c>
      <c r="D209" s="88">
        <v>144303.99</v>
      </c>
      <c r="G209" s="44">
        <v>857444.31</v>
      </c>
      <c r="H209" s="44">
        <v>86162.76</v>
      </c>
      <c r="K209" s="231">
        <v>18750</v>
      </c>
      <c r="L209" s="231">
        <v>49414.3</v>
      </c>
      <c r="N209" s="231">
        <v>114</v>
      </c>
      <c r="Q209" s="44">
        <v>-732304.63</v>
      </c>
      <c r="R209" s="44">
        <v>2085517.75</v>
      </c>
      <c r="T209" s="73">
        <v>1161990.55</v>
      </c>
      <c r="V209" s="73">
        <v>1647.39</v>
      </c>
      <c r="X209" s="73">
        <v>428646</v>
      </c>
      <c r="Y209" s="73">
        <v>63000</v>
      </c>
      <c r="Z209" s="89">
        <v>875310</v>
      </c>
      <c r="AC209" s="89">
        <v>16480</v>
      </c>
      <c r="AD209" s="89">
        <v>652647.43000000005</v>
      </c>
      <c r="AE209" s="89">
        <v>249086.46</v>
      </c>
    </row>
    <row r="210" spans="1:34" x14ac:dyDescent="0.2">
      <c r="A210" s="44" t="s">
        <v>2760</v>
      </c>
      <c r="B210" s="88">
        <v>1039864</v>
      </c>
      <c r="C210" s="88">
        <v>74386</v>
      </c>
      <c r="D210" s="88">
        <v>175233.86</v>
      </c>
      <c r="G210" s="44">
        <v>827067.33</v>
      </c>
      <c r="H210" s="44">
        <v>351226.94</v>
      </c>
      <c r="K210" s="231">
        <v>1000</v>
      </c>
      <c r="L210" s="231">
        <v>43558.92</v>
      </c>
      <c r="N210" s="231">
        <v>0</v>
      </c>
      <c r="O210" s="44">
        <v>236544.26</v>
      </c>
      <c r="Q210" s="44">
        <v>-587622.68000000005</v>
      </c>
      <c r="R210" s="44">
        <v>2982894.62</v>
      </c>
      <c r="T210" s="73">
        <v>1721434.06</v>
      </c>
      <c r="U210" s="73">
        <v>71250</v>
      </c>
      <c r="V210" s="73">
        <v>4938.1099999999997</v>
      </c>
      <c r="X210" s="73">
        <v>2298315</v>
      </c>
      <c r="Y210" s="73">
        <v>200400</v>
      </c>
      <c r="Z210" s="89">
        <v>3139174</v>
      </c>
      <c r="AB210" s="89">
        <v>44570</v>
      </c>
      <c r="AD210" s="89">
        <v>1074525.8</v>
      </c>
      <c r="AE210" s="89">
        <v>229145.36</v>
      </c>
      <c r="AH210" s="89">
        <v>17519</v>
      </c>
    </row>
    <row r="211" spans="1:34" x14ac:dyDescent="0.2">
      <c r="A211" s="44" t="s">
        <v>2784</v>
      </c>
      <c r="B211" s="88">
        <v>181948.42</v>
      </c>
      <c r="C211" s="88">
        <v>12510</v>
      </c>
      <c r="D211" s="88">
        <v>74055.7</v>
      </c>
      <c r="G211" s="44">
        <v>2414338.77</v>
      </c>
      <c r="H211" s="44">
        <v>83574.720000000001</v>
      </c>
      <c r="L211" s="231">
        <v>30712.6</v>
      </c>
      <c r="N211" s="231">
        <v>0</v>
      </c>
      <c r="Q211" s="44">
        <v>648162.85</v>
      </c>
      <c r="R211" s="44">
        <v>2454994.11</v>
      </c>
      <c r="T211" s="73">
        <v>1135824.3400000001</v>
      </c>
      <c r="V211" s="73">
        <v>1624.45</v>
      </c>
      <c r="X211" s="73">
        <v>1679226.9</v>
      </c>
      <c r="Y211" s="73">
        <v>139888</v>
      </c>
      <c r="Z211" s="89">
        <v>2132079.9</v>
      </c>
      <c r="AC211" s="89">
        <v>21010</v>
      </c>
      <c r="AD211" s="89">
        <v>899564.15</v>
      </c>
      <c r="AE211" s="89">
        <v>270031.59000000003</v>
      </c>
      <c r="AH211" s="89">
        <v>1320</v>
      </c>
    </row>
    <row r="212" spans="1:34" x14ac:dyDescent="0.2">
      <c r="A212" s="44" t="s">
        <v>2761</v>
      </c>
      <c r="B212" s="88">
        <v>1106425.03</v>
      </c>
      <c r="C212" s="88">
        <v>304206.51</v>
      </c>
      <c r="D212" s="88">
        <v>111050.81</v>
      </c>
      <c r="G212" s="44">
        <v>1405815.38</v>
      </c>
      <c r="H212" s="44">
        <v>364410.71</v>
      </c>
      <c r="K212" s="231">
        <v>30740</v>
      </c>
      <c r="L212" s="231">
        <v>117767.28</v>
      </c>
      <c r="N212" s="231">
        <v>854.27</v>
      </c>
      <c r="Q212" s="44">
        <v>0</v>
      </c>
      <c r="R212" s="44">
        <v>3281871.5</v>
      </c>
      <c r="T212" s="73">
        <v>1958467.36</v>
      </c>
      <c r="U212" s="73">
        <v>131300</v>
      </c>
      <c r="V212" s="73">
        <v>4218.41</v>
      </c>
      <c r="X212" s="73">
        <v>1550110</v>
      </c>
      <c r="Y212" s="73">
        <v>7020</v>
      </c>
      <c r="Z212" s="89">
        <v>2158244</v>
      </c>
      <c r="AB212" s="89">
        <v>5740</v>
      </c>
      <c r="AD212" s="89">
        <v>1270265.8600000001</v>
      </c>
      <c r="AE212" s="89">
        <v>236756.52</v>
      </c>
      <c r="AF212" s="89">
        <v>119434</v>
      </c>
    </row>
    <row r="213" spans="1:34" x14ac:dyDescent="0.2">
      <c r="A213" s="44" t="s">
        <v>2762</v>
      </c>
      <c r="B213" s="88">
        <v>645704.19999999995</v>
      </c>
      <c r="C213" s="88">
        <v>20007</v>
      </c>
      <c r="D213" s="88">
        <v>191306.79</v>
      </c>
      <c r="G213" s="44">
        <v>537167.66</v>
      </c>
      <c r="H213" s="44">
        <v>441365.48</v>
      </c>
      <c r="K213" s="231">
        <v>0</v>
      </c>
      <c r="L213" s="231">
        <v>37455.279999999999</v>
      </c>
      <c r="N213" s="231">
        <v>2309.46</v>
      </c>
      <c r="Q213" s="44">
        <v>0</v>
      </c>
      <c r="R213" s="44">
        <v>1733966.78</v>
      </c>
      <c r="T213" s="73">
        <v>300862.11</v>
      </c>
      <c r="U213" s="73">
        <v>70890</v>
      </c>
      <c r="V213" s="73">
        <v>2211.98</v>
      </c>
      <c r="X213" s="73">
        <v>1104000</v>
      </c>
      <c r="Y213" s="73">
        <v>1177937.53</v>
      </c>
      <c r="Z213" s="89">
        <v>1721127</v>
      </c>
      <c r="AB213" s="89">
        <v>8988</v>
      </c>
      <c r="AD213" s="89">
        <v>677138.5</v>
      </c>
      <c r="AE213" s="89">
        <v>158141.1</v>
      </c>
      <c r="AF213" s="89">
        <v>19087.5</v>
      </c>
      <c r="AH213" s="89">
        <v>9599.91</v>
      </c>
    </row>
    <row r="214" spans="1:34" x14ac:dyDescent="0.2">
      <c r="A214" s="44" t="s">
        <v>2763</v>
      </c>
      <c r="B214" s="88">
        <v>920289.65</v>
      </c>
      <c r="C214" s="88">
        <v>348765</v>
      </c>
      <c r="D214" s="88">
        <v>55929.43</v>
      </c>
      <c r="G214" s="44">
        <v>1833950.41</v>
      </c>
      <c r="H214" s="44">
        <v>81745.77</v>
      </c>
      <c r="K214" s="231">
        <v>4556</v>
      </c>
      <c r="L214" s="231">
        <v>170776.06</v>
      </c>
      <c r="N214" s="231">
        <v>703</v>
      </c>
      <c r="Q214" s="44">
        <v>0</v>
      </c>
      <c r="R214" s="44">
        <v>2788476.86</v>
      </c>
      <c r="T214" s="73">
        <v>1490245.45</v>
      </c>
      <c r="U214" s="73">
        <v>37590</v>
      </c>
      <c r="V214" s="73">
        <v>2872.28</v>
      </c>
      <c r="X214" s="73">
        <v>902900</v>
      </c>
      <c r="Y214" s="73">
        <v>112800</v>
      </c>
      <c r="Z214" s="89">
        <v>1510668</v>
      </c>
      <c r="AB214" s="89">
        <v>10164</v>
      </c>
      <c r="AD214" s="89">
        <v>558839.35</v>
      </c>
      <c r="AE214" s="89">
        <v>190568.04</v>
      </c>
    </row>
    <row r="215" spans="1:34" x14ac:dyDescent="0.2">
      <c r="A215" s="44" t="s">
        <v>2764</v>
      </c>
      <c r="B215" s="88">
        <v>1308776.54</v>
      </c>
      <c r="C215" s="88">
        <v>50014.68</v>
      </c>
      <c r="D215" s="88">
        <v>78620.75</v>
      </c>
      <c r="G215" s="44">
        <v>1823030.46</v>
      </c>
      <c r="H215" s="44">
        <v>988700.93</v>
      </c>
      <c r="K215" s="231">
        <v>0</v>
      </c>
      <c r="L215" s="231">
        <v>49069.7</v>
      </c>
      <c r="N215" s="231">
        <v>5399.45</v>
      </c>
      <c r="Q215" s="44">
        <v>-787794.2</v>
      </c>
      <c r="R215" s="44">
        <v>5060758.04</v>
      </c>
      <c r="T215" s="73">
        <v>2622821.5699999998</v>
      </c>
      <c r="U215" s="73">
        <v>320093</v>
      </c>
      <c r="V215" s="73">
        <v>5435.58</v>
      </c>
      <c r="W215" s="73">
        <v>1295</v>
      </c>
      <c r="X215" s="73">
        <v>2072580</v>
      </c>
      <c r="Y215" s="73">
        <v>174000</v>
      </c>
      <c r="Z215" s="89">
        <v>3094637.4</v>
      </c>
      <c r="AC215" s="89">
        <v>23500</v>
      </c>
      <c r="AD215" s="89">
        <v>1845966.11</v>
      </c>
      <c r="AE215" s="89">
        <v>270259.95</v>
      </c>
      <c r="AF215" s="89">
        <v>29301.32</v>
      </c>
      <c r="AH215" s="89">
        <v>10850</v>
      </c>
    </row>
    <row r="216" spans="1:34" x14ac:dyDescent="0.2">
      <c r="A216" s="44" t="s">
        <v>2785</v>
      </c>
      <c r="B216" s="88">
        <v>466457.71</v>
      </c>
      <c r="C216" s="88">
        <v>73581</v>
      </c>
      <c r="D216" s="88">
        <v>93486.59</v>
      </c>
      <c r="G216" s="44">
        <v>145482.75</v>
      </c>
      <c r="H216" s="44">
        <v>247132.28</v>
      </c>
      <c r="K216" s="231">
        <v>0</v>
      </c>
      <c r="L216" s="231">
        <v>30838.14</v>
      </c>
      <c r="N216" s="231">
        <v>1669.67</v>
      </c>
      <c r="Q216" s="44">
        <v>-715799.46</v>
      </c>
      <c r="R216" s="44">
        <v>1741122.88</v>
      </c>
      <c r="T216" s="73">
        <v>1159241.19</v>
      </c>
      <c r="U216" s="73">
        <v>13525</v>
      </c>
      <c r="V216" s="73">
        <v>2157.25</v>
      </c>
      <c r="X216" s="73">
        <v>1048010</v>
      </c>
      <c r="Y216" s="73">
        <v>87500</v>
      </c>
      <c r="Z216" s="89">
        <v>1578640</v>
      </c>
      <c r="AB216" s="89">
        <v>10174</v>
      </c>
      <c r="AD216" s="89">
        <v>633181.65</v>
      </c>
      <c r="AE216" s="89">
        <v>120128.69</v>
      </c>
    </row>
    <row r="217" spans="1:34" x14ac:dyDescent="0.2">
      <c r="A217" s="44" t="s">
        <v>2641</v>
      </c>
      <c r="B217" s="88">
        <v>239242.35</v>
      </c>
      <c r="C217" s="88">
        <v>66200</v>
      </c>
      <c r="D217" s="88">
        <v>20414</v>
      </c>
      <c r="G217" s="44">
        <v>860574.06</v>
      </c>
      <c r="H217" s="44">
        <v>594099.37</v>
      </c>
      <c r="K217" s="231">
        <v>0</v>
      </c>
      <c r="L217" s="231">
        <v>34600</v>
      </c>
      <c r="N217" s="231">
        <v>2268.6999999999998</v>
      </c>
      <c r="Q217" s="44">
        <v>-1923093.44</v>
      </c>
      <c r="R217" s="44">
        <v>3760347.17</v>
      </c>
      <c r="T217" s="73">
        <v>2302690.87</v>
      </c>
      <c r="U217" s="73">
        <v>342210</v>
      </c>
      <c r="V217" s="73">
        <v>1641.31</v>
      </c>
      <c r="X217" s="73">
        <v>1567378.2</v>
      </c>
      <c r="Y217" s="73">
        <v>206300</v>
      </c>
      <c r="Z217" s="89">
        <v>2745119.16</v>
      </c>
      <c r="AD217" s="89">
        <v>1206036.79</v>
      </c>
      <c r="AE217" s="89">
        <v>484514.58</v>
      </c>
      <c r="AH217" s="89">
        <v>78142.5</v>
      </c>
    </row>
    <row r="218" spans="1:34" x14ac:dyDescent="0.2">
      <c r="A218" s="44" t="s">
        <v>2644</v>
      </c>
      <c r="B218" s="88">
        <v>378559.76</v>
      </c>
      <c r="C218" s="88">
        <v>19866.25</v>
      </c>
      <c r="D218" s="88">
        <v>40275.879999999997</v>
      </c>
      <c r="G218" s="44">
        <v>82958.63</v>
      </c>
      <c r="H218" s="44">
        <v>33602.120000000003</v>
      </c>
      <c r="K218" s="231">
        <v>3250</v>
      </c>
      <c r="L218" s="231">
        <v>80040</v>
      </c>
      <c r="N218" s="231">
        <v>656.99</v>
      </c>
      <c r="Q218" s="44">
        <v>-1739379.68</v>
      </c>
      <c r="R218" s="44">
        <v>2267172.48</v>
      </c>
      <c r="T218" s="73">
        <v>1361133.56</v>
      </c>
      <c r="U218" s="73">
        <v>151906</v>
      </c>
      <c r="V218" s="73">
        <v>1196.8800000000001</v>
      </c>
      <c r="X218" s="73">
        <v>996678</v>
      </c>
      <c r="Y218" s="73">
        <v>2720</v>
      </c>
      <c r="Z218" s="89">
        <v>1591007.86</v>
      </c>
      <c r="AD218" s="89">
        <v>780612.5</v>
      </c>
      <c r="AE218" s="89">
        <v>118423.26</v>
      </c>
      <c r="AF218" s="89">
        <v>80067.97</v>
      </c>
    </row>
    <row r="219" spans="1:34" x14ac:dyDescent="0.2">
      <c r="A219" s="44" t="s">
        <v>2645</v>
      </c>
      <c r="B219" s="88">
        <v>195475.05</v>
      </c>
      <c r="C219" s="88">
        <v>4216.25</v>
      </c>
      <c r="D219" s="88">
        <v>81585.98</v>
      </c>
      <c r="G219" s="44">
        <v>206145.08</v>
      </c>
      <c r="H219" s="44">
        <v>177801.1</v>
      </c>
      <c r="K219" s="231">
        <v>18100</v>
      </c>
      <c r="L219" s="231">
        <v>46265.43</v>
      </c>
      <c r="N219" s="231">
        <v>47626.52</v>
      </c>
      <c r="Q219" s="44">
        <v>-909601.42</v>
      </c>
      <c r="R219" s="44">
        <v>1870864.76</v>
      </c>
      <c r="T219" s="73">
        <v>1253000.48</v>
      </c>
      <c r="U219" s="73">
        <v>115900</v>
      </c>
      <c r="V219" s="73">
        <v>1567.21</v>
      </c>
      <c r="X219" s="73">
        <v>1557582</v>
      </c>
      <c r="Z219" s="89">
        <v>1911428.4</v>
      </c>
      <c r="AB219" s="89">
        <v>2400</v>
      </c>
      <c r="AD219" s="89">
        <v>1080323.82</v>
      </c>
      <c r="AE219" s="89">
        <v>227902.6</v>
      </c>
      <c r="AH219" s="89">
        <v>114026.7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topLeftCell="AI1" zoomScale="70" zoomScaleNormal="70" workbookViewId="0">
      <pane ySplit="3" topLeftCell="A58" activePane="bottomLeft" state="frozen"/>
      <selection pane="bottomLeft" activeCell="AL75" sqref="AL75"/>
    </sheetView>
  </sheetViews>
  <sheetFormatPr defaultColWidth="9" defaultRowHeight="14.25" x14ac:dyDescent="0.2"/>
  <cols>
    <col min="1" max="1" width="6.75" style="249" bestFit="1" customWidth="1"/>
    <col min="2" max="2" width="14.625" style="249" customWidth="1"/>
    <col min="3" max="3" width="7.5" style="249" bestFit="1" customWidth="1"/>
    <col min="4" max="4" width="44.625" style="249" bestFit="1" customWidth="1"/>
    <col min="5" max="5" width="40.375" style="44" customWidth="1"/>
    <col min="6" max="9" width="33.125" style="88"/>
    <col min="10" max="14" width="33.125" style="44"/>
    <col min="15" max="18" width="33.125" style="231"/>
    <col min="19" max="22" width="33.125" style="44"/>
    <col min="23" max="29" width="33.125" style="73"/>
    <col min="30" max="38" width="33.125" style="89"/>
    <col min="39" max="39" width="16.5" style="259" bestFit="1" customWidth="1"/>
    <col min="40" max="40" width="15.25" style="260" bestFit="1" customWidth="1"/>
    <col min="41" max="41" width="16.875" style="284" customWidth="1"/>
    <col min="42" max="42" width="18.125" style="279" bestFit="1" customWidth="1"/>
    <col min="43" max="43" width="19.375" style="287" bestFit="1" customWidth="1"/>
    <col min="44" max="44" width="15.25" style="261" bestFit="1" customWidth="1"/>
    <col min="45" max="45" width="17.875" style="286" bestFit="1" customWidth="1"/>
    <col min="46" max="16384" width="9" style="286"/>
  </cols>
  <sheetData>
    <row r="1" spans="1:44" x14ac:dyDescent="0.2">
      <c r="E1" s="44" t="s">
        <v>2456</v>
      </c>
      <c r="F1" s="88" t="s">
        <v>2462</v>
      </c>
      <c r="G1" s="88" t="s">
        <v>2464</v>
      </c>
      <c r="H1" s="88" t="s">
        <v>2466</v>
      </c>
      <c r="I1" s="88" t="s">
        <v>2795</v>
      </c>
      <c r="J1" s="44" t="s">
        <v>2797</v>
      </c>
      <c r="K1" s="44" t="s">
        <v>2468</v>
      </c>
      <c r="L1" s="44" t="s">
        <v>2470</v>
      </c>
      <c r="M1" s="44" t="s">
        <v>2472</v>
      </c>
      <c r="N1" s="44" t="s">
        <v>2799</v>
      </c>
      <c r="O1" s="231" t="s">
        <v>2474</v>
      </c>
      <c r="P1" s="231" t="s">
        <v>2476</v>
      </c>
      <c r="Q1" s="231" t="s">
        <v>2480</v>
      </c>
      <c r="R1" s="231" t="s">
        <v>2482</v>
      </c>
      <c r="S1" s="44" t="s">
        <v>2484</v>
      </c>
      <c r="T1" s="44" t="s">
        <v>2486</v>
      </c>
      <c r="U1" s="44" t="s">
        <v>2488</v>
      </c>
      <c r="V1" s="44" t="s">
        <v>2490</v>
      </c>
      <c r="W1" s="73" t="s">
        <v>3017</v>
      </c>
      <c r="X1" s="73" t="s">
        <v>2492</v>
      </c>
      <c r="Y1" s="73" t="s">
        <v>2494</v>
      </c>
      <c r="Z1" s="73" t="s">
        <v>2496</v>
      </c>
      <c r="AA1" s="73" t="s">
        <v>2801</v>
      </c>
      <c r="AB1" s="73" t="s">
        <v>2498</v>
      </c>
      <c r="AC1" s="73" t="s">
        <v>2500</v>
      </c>
      <c r="AD1" s="89" t="s">
        <v>2502</v>
      </c>
      <c r="AE1" s="89" t="s">
        <v>3367</v>
      </c>
      <c r="AF1" s="89" t="s">
        <v>2504</v>
      </c>
      <c r="AG1" s="89" t="s">
        <v>2506</v>
      </c>
      <c r="AH1" s="89" t="s">
        <v>2508</v>
      </c>
      <c r="AI1" s="89" t="s">
        <v>2510</v>
      </c>
      <c r="AJ1" s="89" t="s">
        <v>2803</v>
      </c>
      <c r="AK1" s="89" t="s">
        <v>2805</v>
      </c>
      <c r="AL1" s="89" t="s">
        <v>2512</v>
      </c>
      <c r="AM1" s="259" t="s">
        <v>6</v>
      </c>
      <c r="AN1" s="260" t="s">
        <v>7</v>
      </c>
      <c r="AO1" s="284" t="s">
        <v>8</v>
      </c>
      <c r="AP1" s="262" t="s">
        <v>9</v>
      </c>
      <c r="AQ1" s="285" t="s">
        <v>10</v>
      </c>
      <c r="AR1" s="264" t="s">
        <v>11</v>
      </c>
    </row>
    <row r="2" spans="1:44" x14ac:dyDescent="0.2">
      <c r="E2" s="44" t="s">
        <v>2457</v>
      </c>
      <c r="F2" s="88" t="s">
        <v>2463</v>
      </c>
      <c r="G2" s="88" t="s">
        <v>2465</v>
      </c>
      <c r="H2" s="88" t="s">
        <v>2467</v>
      </c>
      <c r="I2" s="88" t="s">
        <v>2796</v>
      </c>
      <c r="J2" s="44" t="s">
        <v>2798</v>
      </c>
      <c r="K2" s="44" t="s">
        <v>2469</v>
      </c>
      <c r="L2" s="44" t="s">
        <v>2471</v>
      </c>
      <c r="M2" s="44" t="s">
        <v>2473</v>
      </c>
      <c r="N2" s="44" t="s">
        <v>2800</v>
      </c>
      <c r="O2" s="231" t="s">
        <v>2475</v>
      </c>
      <c r="P2" s="231" t="s">
        <v>2477</v>
      </c>
      <c r="Q2" s="231" t="s">
        <v>2481</v>
      </c>
      <c r="R2" s="231" t="s">
        <v>2483</v>
      </c>
      <c r="S2" s="44" t="s">
        <v>2485</v>
      </c>
      <c r="T2" s="44" t="s">
        <v>2487</v>
      </c>
      <c r="U2" s="44" t="s">
        <v>2489</v>
      </c>
      <c r="V2" s="44" t="s">
        <v>2491</v>
      </c>
      <c r="W2" s="73" t="s">
        <v>3018</v>
      </c>
      <c r="X2" s="73" t="s">
        <v>2493</v>
      </c>
      <c r="Y2" s="73" t="s">
        <v>2495</v>
      </c>
      <c r="Z2" s="73" t="s">
        <v>2497</v>
      </c>
      <c r="AA2" s="73" t="s">
        <v>2802</v>
      </c>
      <c r="AB2" s="73" t="s">
        <v>2499</v>
      </c>
      <c r="AC2" s="73" t="s">
        <v>2501</v>
      </c>
      <c r="AD2" s="89" t="s">
        <v>2503</v>
      </c>
      <c r="AE2" s="89" t="s">
        <v>3368</v>
      </c>
      <c r="AF2" s="89" t="s">
        <v>2505</v>
      </c>
      <c r="AG2" s="89" t="s">
        <v>2507</v>
      </c>
      <c r="AH2" s="89" t="s">
        <v>2509</v>
      </c>
      <c r="AI2" s="89" t="s">
        <v>2511</v>
      </c>
      <c r="AJ2" s="89" t="s">
        <v>2804</v>
      </c>
      <c r="AK2" s="89" t="s">
        <v>2806</v>
      </c>
      <c r="AL2" s="89" t="s">
        <v>2513</v>
      </c>
    </row>
    <row r="3" spans="1:44" x14ac:dyDescent="0.2">
      <c r="B3" s="249" t="s">
        <v>55</v>
      </c>
      <c r="E3" s="44" t="s">
        <v>2458</v>
      </c>
      <c r="F3" s="88">
        <v>125637912.77</v>
      </c>
      <c r="G3" s="88">
        <v>22558619.460000001</v>
      </c>
      <c r="H3" s="88">
        <v>37091341.659999996</v>
      </c>
      <c r="I3" s="88">
        <v>8354</v>
      </c>
      <c r="J3" s="44">
        <v>0</v>
      </c>
      <c r="K3" s="44">
        <v>172333440.16999999</v>
      </c>
      <c r="L3" s="44">
        <v>81200446.579999998</v>
      </c>
      <c r="M3" s="44">
        <v>3500</v>
      </c>
      <c r="N3" s="44">
        <v>0</v>
      </c>
      <c r="O3" s="231">
        <v>1539997.65</v>
      </c>
      <c r="P3" s="231">
        <v>11325192.93</v>
      </c>
      <c r="Q3" s="231">
        <v>2224319.17</v>
      </c>
      <c r="R3" s="231">
        <v>15300.69</v>
      </c>
      <c r="S3" s="44">
        <v>4521584.18</v>
      </c>
      <c r="T3" s="44">
        <v>-927788.55</v>
      </c>
      <c r="U3" s="44">
        <v>-78451230.890000001</v>
      </c>
      <c r="V3" s="44">
        <v>515745352.58999997</v>
      </c>
      <c r="W3" s="73">
        <v>515.29999999999995</v>
      </c>
      <c r="X3" s="73">
        <v>399704568.62</v>
      </c>
      <c r="Y3" s="73">
        <v>32081369.530000001</v>
      </c>
      <c r="Z3" s="73">
        <v>505812.63</v>
      </c>
      <c r="AA3" s="73">
        <v>1295</v>
      </c>
      <c r="AB3" s="73">
        <v>329901989.35000002</v>
      </c>
      <c r="AC3" s="73">
        <v>45127014.68</v>
      </c>
      <c r="AD3" s="89">
        <v>495327557.00650001</v>
      </c>
      <c r="AE3" s="89">
        <v>2750</v>
      </c>
      <c r="AF3" s="89">
        <v>3121759.31</v>
      </c>
      <c r="AG3" s="89">
        <v>1441344.97</v>
      </c>
      <c r="AH3" s="89">
        <v>245537069.74000001</v>
      </c>
      <c r="AI3" s="89">
        <v>55065670.153499998</v>
      </c>
      <c r="AJ3" s="89">
        <v>856012.36</v>
      </c>
      <c r="AK3" s="89">
        <v>1283598.6499999999</v>
      </c>
      <c r="AL3" s="89">
        <v>21845916.050000001</v>
      </c>
      <c r="AM3" s="259">
        <f t="shared" ref="AM3:AR3" si="0">SUM(AM4:AM222)</f>
        <v>185296227.89000005</v>
      </c>
      <c r="AN3" s="260">
        <f t="shared" si="0"/>
        <v>15104810.440000007</v>
      </c>
      <c r="AO3" s="284">
        <f t="shared" si="0"/>
        <v>170191417.45000005</v>
      </c>
      <c r="AP3" s="279">
        <f t="shared" si="0"/>
        <v>807322565.11000085</v>
      </c>
      <c r="AQ3" s="287">
        <f t="shared" si="0"/>
        <v>824481678.23999989</v>
      </c>
      <c r="AR3" s="261">
        <f t="shared" si="0"/>
        <v>-17159113.130000003</v>
      </c>
    </row>
    <row r="4" spans="1:44" x14ac:dyDescent="0.2">
      <c r="D4" s="249" t="s">
        <v>12</v>
      </c>
      <c r="AM4" s="259">
        <f t="shared" ref="AM4:AM67" si="1">SUM(F4:I4)</f>
        <v>0</v>
      </c>
      <c r="AN4" s="260">
        <f t="shared" ref="AN4:AN67" si="2">SUM(O4:R4)</f>
        <v>0</v>
      </c>
      <c r="AO4" s="284">
        <f>AM4-AN4</f>
        <v>0</v>
      </c>
      <c r="AP4" s="279">
        <f>SUM(W4:AC4)</f>
        <v>0</v>
      </c>
      <c r="AQ4" s="287">
        <f>SUM(AD4:AL4)</f>
        <v>0</v>
      </c>
      <c r="AR4" s="261">
        <f>AP4-AQ4</f>
        <v>0</v>
      </c>
    </row>
    <row r="5" spans="1:44" x14ac:dyDescent="0.2">
      <c r="D5" s="249" t="s">
        <v>1419</v>
      </c>
      <c r="AM5" s="259">
        <f t="shared" si="1"/>
        <v>0</v>
      </c>
      <c r="AN5" s="260">
        <f t="shared" si="2"/>
        <v>0</v>
      </c>
      <c r="AO5" s="284">
        <f>AM5-AN5</f>
        <v>0</v>
      </c>
      <c r="AP5" s="279">
        <f t="shared" ref="AP5:AP68" si="3">SUM(W5:AC5)</f>
        <v>0</v>
      </c>
      <c r="AQ5" s="287">
        <f t="shared" ref="AQ5:AQ68" si="4">SUM(AD5:AL5)</f>
        <v>0</v>
      </c>
      <c r="AR5" s="261">
        <f t="shared" ref="AR5:AR68" si="5">AP5-AQ5</f>
        <v>0</v>
      </c>
    </row>
    <row r="6" spans="1:44" x14ac:dyDescent="0.2">
      <c r="D6" s="249" t="s">
        <v>13</v>
      </c>
      <c r="AM6" s="259">
        <f t="shared" si="1"/>
        <v>0</v>
      </c>
      <c r="AN6" s="260">
        <f t="shared" si="2"/>
        <v>0</v>
      </c>
      <c r="AO6" s="284">
        <f t="shared" ref="AO6:AO68" si="6">AM6-AN6</f>
        <v>0</v>
      </c>
      <c r="AP6" s="279">
        <f t="shared" si="3"/>
        <v>0</v>
      </c>
      <c r="AQ6" s="287">
        <f t="shared" si="4"/>
        <v>0</v>
      </c>
      <c r="AR6" s="261">
        <f t="shared" si="5"/>
        <v>0</v>
      </c>
    </row>
    <row r="7" spans="1:44" x14ac:dyDescent="0.2">
      <c r="D7" s="249" t="s">
        <v>14</v>
      </c>
      <c r="E7" s="44" t="s">
        <v>13</v>
      </c>
      <c r="F7" s="88">
        <v>103151.59</v>
      </c>
      <c r="G7" s="88">
        <v>0</v>
      </c>
      <c r="H7" s="88">
        <v>0</v>
      </c>
      <c r="K7" s="44">
        <v>1</v>
      </c>
      <c r="L7" s="44">
        <v>18053.900000000001</v>
      </c>
      <c r="P7" s="231">
        <v>-37960</v>
      </c>
      <c r="R7" s="231">
        <v>-581300</v>
      </c>
      <c r="U7" s="44">
        <v>685475.71</v>
      </c>
      <c r="X7" s="73">
        <v>632476.1</v>
      </c>
      <c r="Z7" s="73">
        <v>192.93</v>
      </c>
      <c r="AD7" s="89">
        <v>234198</v>
      </c>
      <c r="AF7" s="89">
        <v>16940</v>
      </c>
      <c r="AG7" s="89">
        <v>20360</v>
      </c>
      <c r="AH7" s="89">
        <v>288131.37</v>
      </c>
      <c r="AI7" s="89">
        <v>15848.88</v>
      </c>
      <c r="AL7" s="89">
        <v>2200</v>
      </c>
      <c r="AM7" s="259">
        <f t="shared" si="1"/>
        <v>103151.59</v>
      </c>
      <c r="AN7" s="260">
        <f t="shared" si="2"/>
        <v>-619260</v>
      </c>
      <c r="AO7" s="284">
        <f t="shared" si="6"/>
        <v>722411.59</v>
      </c>
      <c r="AP7" s="279">
        <f t="shared" si="3"/>
        <v>632669.03</v>
      </c>
      <c r="AQ7" s="287">
        <f t="shared" si="4"/>
        <v>577678.25</v>
      </c>
      <c r="AR7" s="261">
        <f t="shared" si="5"/>
        <v>54990.780000000028</v>
      </c>
    </row>
    <row r="8" spans="1:44" x14ac:dyDescent="0.2">
      <c r="D8" s="249" t="s">
        <v>15</v>
      </c>
      <c r="E8" s="44" t="s">
        <v>15</v>
      </c>
      <c r="F8" s="88">
        <v>44332.59</v>
      </c>
      <c r="H8" s="88">
        <v>9100</v>
      </c>
      <c r="K8" s="44">
        <v>118015.34</v>
      </c>
      <c r="L8" s="44">
        <v>170518.55</v>
      </c>
      <c r="R8" s="231">
        <v>-3284358.65</v>
      </c>
      <c r="T8" s="44">
        <v>2351172.4700000002</v>
      </c>
      <c r="U8" s="44">
        <v>-2651471.33</v>
      </c>
      <c r="V8" s="44">
        <v>2450442</v>
      </c>
      <c r="Z8" s="73">
        <v>578.37</v>
      </c>
      <c r="AB8" s="73">
        <v>1391263.3</v>
      </c>
      <c r="AC8" s="73">
        <v>2615580.9900000002</v>
      </c>
      <c r="AD8" s="89">
        <v>1770202.5</v>
      </c>
      <c r="AF8" s="89">
        <v>11720</v>
      </c>
      <c r="AG8" s="89">
        <v>85030</v>
      </c>
      <c r="AH8" s="89">
        <v>421608.29</v>
      </c>
      <c r="AI8" s="89">
        <v>242679.88</v>
      </c>
      <c r="AM8" s="259">
        <f t="shared" si="1"/>
        <v>53432.59</v>
      </c>
      <c r="AN8" s="260">
        <f t="shared" si="2"/>
        <v>-3284358.65</v>
      </c>
      <c r="AO8" s="284">
        <f t="shared" si="6"/>
        <v>3337791.2399999998</v>
      </c>
      <c r="AP8" s="279">
        <f t="shared" si="3"/>
        <v>4007422.66</v>
      </c>
      <c r="AQ8" s="287">
        <f t="shared" si="4"/>
        <v>2531240.67</v>
      </c>
      <c r="AR8" s="261">
        <f t="shared" si="5"/>
        <v>1476181.9900000002</v>
      </c>
    </row>
    <row r="9" spans="1:44" ht="15" thickBot="1" x14ac:dyDescent="0.25">
      <c r="D9" s="249" t="s">
        <v>16</v>
      </c>
      <c r="E9" s="44" t="s">
        <v>3369</v>
      </c>
      <c r="F9" s="88">
        <v>329829.98</v>
      </c>
      <c r="K9" s="44">
        <v>2920518</v>
      </c>
      <c r="L9" s="44">
        <v>340968.75</v>
      </c>
      <c r="R9" s="231">
        <v>0</v>
      </c>
      <c r="U9" s="44">
        <v>1830233.9</v>
      </c>
      <c r="V9" s="44">
        <v>1686786.55</v>
      </c>
      <c r="W9" s="73">
        <v>515.29999999999995</v>
      </c>
      <c r="Z9" s="73">
        <v>81.64</v>
      </c>
      <c r="AB9" s="73">
        <v>1638180</v>
      </c>
      <c r="AC9" s="73">
        <v>544752.86</v>
      </c>
      <c r="AD9" s="89">
        <v>1777783.7</v>
      </c>
      <c r="AE9" s="89">
        <v>2750</v>
      </c>
      <c r="AH9" s="89">
        <v>66079.53</v>
      </c>
      <c r="AI9" s="89">
        <v>255411.41</v>
      </c>
      <c r="AL9" s="89">
        <v>7208.88</v>
      </c>
      <c r="AM9" s="259">
        <f t="shared" si="1"/>
        <v>329829.98</v>
      </c>
      <c r="AN9" s="260">
        <f t="shared" si="2"/>
        <v>0</v>
      </c>
      <c r="AO9" s="284">
        <f t="shared" si="6"/>
        <v>329829.98</v>
      </c>
      <c r="AP9" s="279">
        <f t="shared" si="3"/>
        <v>2183529.7999999998</v>
      </c>
      <c r="AQ9" s="287">
        <f t="shared" si="4"/>
        <v>2109233.52</v>
      </c>
      <c r="AR9" s="261">
        <f t="shared" si="5"/>
        <v>74296.279999999795</v>
      </c>
    </row>
    <row r="10" spans="1:44" ht="15" thickBot="1" x14ac:dyDescent="0.25">
      <c r="A10" s="249" t="s">
        <v>300</v>
      </c>
      <c r="B10" s="249" t="s">
        <v>41</v>
      </c>
      <c r="C10" s="288">
        <v>6923</v>
      </c>
      <c r="D10" s="289" t="s">
        <v>1420</v>
      </c>
      <c r="E10" s="44" t="s">
        <v>2597</v>
      </c>
      <c r="F10" s="88">
        <v>41273.629999999997</v>
      </c>
      <c r="G10" s="88">
        <v>11975</v>
      </c>
      <c r="H10" s="88">
        <v>672341.56</v>
      </c>
      <c r="K10" s="44">
        <v>98902</v>
      </c>
      <c r="L10" s="44">
        <v>1434763.01</v>
      </c>
      <c r="O10" s="231">
        <v>0</v>
      </c>
      <c r="P10" s="231">
        <v>26220</v>
      </c>
      <c r="R10" s="231">
        <v>0</v>
      </c>
      <c r="U10" s="44">
        <v>643776.97</v>
      </c>
      <c r="V10" s="44">
        <v>1691218.36</v>
      </c>
      <c r="X10" s="73">
        <v>2669629.4700000002</v>
      </c>
      <c r="Y10" s="73">
        <v>62650</v>
      </c>
      <c r="Z10" s="73">
        <v>2583.6799999999998</v>
      </c>
      <c r="AB10" s="73">
        <v>2878517</v>
      </c>
      <c r="AC10" s="73">
        <v>251118</v>
      </c>
      <c r="AD10" s="89">
        <v>3702460</v>
      </c>
      <c r="AF10" s="89">
        <v>38680</v>
      </c>
      <c r="AG10" s="89">
        <v>35238</v>
      </c>
      <c r="AH10" s="89">
        <v>1868156.25</v>
      </c>
      <c r="AI10" s="89">
        <v>291924.03000000003</v>
      </c>
      <c r="AL10" s="89">
        <v>30000</v>
      </c>
      <c r="AM10" s="259">
        <f t="shared" si="1"/>
        <v>725590.19000000006</v>
      </c>
      <c r="AN10" s="260">
        <f t="shared" si="2"/>
        <v>26220</v>
      </c>
      <c r="AO10" s="284">
        <f t="shared" si="6"/>
        <v>699370.19000000006</v>
      </c>
      <c r="AP10" s="279">
        <f t="shared" si="3"/>
        <v>5864498.1500000004</v>
      </c>
      <c r="AQ10" s="287">
        <f t="shared" si="4"/>
        <v>5966458.2800000003</v>
      </c>
      <c r="AR10" s="261">
        <f t="shared" si="5"/>
        <v>-101960.12999999989</v>
      </c>
    </row>
    <row r="11" spans="1:44" ht="15" thickBot="1" x14ac:dyDescent="0.25">
      <c r="A11" s="249" t="s">
        <v>300</v>
      </c>
      <c r="B11" s="249" t="s">
        <v>41</v>
      </c>
      <c r="C11" s="288">
        <v>7817</v>
      </c>
      <c r="D11" s="289" t="s">
        <v>812</v>
      </c>
      <c r="E11" s="44" t="s">
        <v>2598</v>
      </c>
      <c r="F11" s="88">
        <v>379757.64</v>
      </c>
      <c r="G11" s="88">
        <v>8775</v>
      </c>
      <c r="H11" s="88">
        <v>507145.5</v>
      </c>
      <c r="K11" s="44">
        <v>399469.64</v>
      </c>
      <c r="L11" s="44">
        <v>529458.21</v>
      </c>
      <c r="P11" s="231">
        <v>47012.47</v>
      </c>
      <c r="R11" s="231">
        <v>3278</v>
      </c>
      <c r="U11" s="44">
        <v>1232864.42</v>
      </c>
      <c r="V11" s="44">
        <v>1534772.11</v>
      </c>
      <c r="X11" s="73">
        <v>1900407.08</v>
      </c>
      <c r="Y11" s="73">
        <v>115860</v>
      </c>
      <c r="Z11" s="73">
        <v>2523.81</v>
      </c>
      <c r="AB11" s="73">
        <v>1875257</v>
      </c>
      <c r="AC11" s="73">
        <v>292700</v>
      </c>
      <c r="AD11" s="89">
        <v>3282534.32</v>
      </c>
      <c r="AF11" s="89">
        <v>17264</v>
      </c>
      <c r="AH11" s="89">
        <v>1544130.93</v>
      </c>
      <c r="AI11" s="89">
        <v>336139.65</v>
      </c>
      <c r="AM11" s="259">
        <f t="shared" si="1"/>
        <v>895678.14</v>
      </c>
      <c r="AN11" s="260">
        <f t="shared" si="2"/>
        <v>50290.47</v>
      </c>
      <c r="AO11" s="284">
        <f t="shared" si="6"/>
        <v>845387.67</v>
      </c>
      <c r="AP11" s="279">
        <f t="shared" si="3"/>
        <v>4186747.89</v>
      </c>
      <c r="AQ11" s="287">
        <f t="shared" si="4"/>
        <v>5180068.9000000004</v>
      </c>
      <c r="AR11" s="261">
        <f t="shared" si="5"/>
        <v>-993321.01000000024</v>
      </c>
    </row>
    <row r="12" spans="1:44" ht="15" thickBot="1" x14ac:dyDescent="0.25">
      <c r="A12" s="249" t="s">
        <v>300</v>
      </c>
      <c r="B12" s="249" t="s">
        <v>41</v>
      </c>
      <c r="C12" s="288">
        <v>11016</v>
      </c>
      <c r="D12" s="289" t="s">
        <v>813</v>
      </c>
      <c r="E12" s="44" t="s">
        <v>2599</v>
      </c>
      <c r="F12" s="88">
        <v>1997043</v>
      </c>
      <c r="G12" s="88">
        <v>7476.9</v>
      </c>
      <c r="H12" s="88">
        <v>858934.57</v>
      </c>
      <c r="K12" s="44">
        <v>749458.67</v>
      </c>
      <c r="L12" s="44">
        <v>621935.06000000006</v>
      </c>
      <c r="P12" s="231">
        <v>251907.1</v>
      </c>
      <c r="R12" s="231">
        <v>3908.84</v>
      </c>
      <c r="U12" s="44">
        <v>3204025.36</v>
      </c>
      <c r="V12" s="44">
        <v>1567224.53</v>
      </c>
      <c r="X12" s="73">
        <v>3202122.63</v>
      </c>
      <c r="Y12" s="73">
        <v>353035</v>
      </c>
      <c r="Z12" s="73">
        <v>10532.71</v>
      </c>
      <c r="AB12" s="73">
        <v>1388069</v>
      </c>
      <c r="AC12" s="73">
        <v>27350</v>
      </c>
      <c r="AD12" s="89">
        <v>3004491</v>
      </c>
      <c r="AG12" s="89">
        <v>65228</v>
      </c>
      <c r="AH12" s="89">
        <v>1759262.39</v>
      </c>
      <c r="AI12" s="89">
        <v>326791.58</v>
      </c>
      <c r="AL12" s="89">
        <v>617554</v>
      </c>
      <c r="AM12" s="259">
        <f t="shared" si="1"/>
        <v>2863454.4699999997</v>
      </c>
      <c r="AN12" s="260">
        <f t="shared" si="2"/>
        <v>255815.94</v>
      </c>
      <c r="AO12" s="284">
        <f t="shared" si="6"/>
        <v>2607638.5299999998</v>
      </c>
      <c r="AP12" s="279">
        <f t="shared" si="3"/>
        <v>4981109.34</v>
      </c>
      <c r="AQ12" s="287">
        <f t="shared" si="4"/>
        <v>5773326.9699999997</v>
      </c>
      <c r="AR12" s="261">
        <f t="shared" si="5"/>
        <v>-792217.62999999989</v>
      </c>
    </row>
    <row r="13" spans="1:44" ht="15" thickBot="1" x14ac:dyDescent="0.25">
      <c r="A13" s="249" t="s">
        <v>300</v>
      </c>
      <c r="B13" s="249" t="s">
        <v>41</v>
      </c>
      <c r="C13" s="288">
        <v>5402</v>
      </c>
      <c r="D13" s="289" t="s">
        <v>814</v>
      </c>
      <c r="E13" s="44" t="s">
        <v>2600</v>
      </c>
      <c r="F13" s="88">
        <v>1220647.08</v>
      </c>
      <c r="G13" s="88">
        <v>1700</v>
      </c>
      <c r="H13" s="88">
        <v>263306.39</v>
      </c>
      <c r="K13" s="44">
        <v>68568.289999999994</v>
      </c>
      <c r="L13" s="44">
        <v>791459.68</v>
      </c>
      <c r="O13" s="231">
        <v>2000</v>
      </c>
      <c r="P13" s="231">
        <v>52744.49</v>
      </c>
      <c r="R13" s="231">
        <v>0</v>
      </c>
      <c r="U13" s="44">
        <v>1430189.73</v>
      </c>
      <c r="V13" s="44">
        <v>1097038.29</v>
      </c>
      <c r="X13" s="73">
        <v>1209936.3600000001</v>
      </c>
      <c r="Y13" s="73">
        <v>64150</v>
      </c>
      <c r="Z13" s="73">
        <v>5158.97</v>
      </c>
      <c r="AB13" s="73">
        <v>2159967</v>
      </c>
      <c r="AC13" s="73">
        <v>392512</v>
      </c>
      <c r="AD13" s="89">
        <v>2748035</v>
      </c>
      <c r="AF13" s="89">
        <v>15880</v>
      </c>
      <c r="AG13" s="89">
        <v>12182</v>
      </c>
      <c r="AH13" s="89">
        <v>1074053.08</v>
      </c>
      <c r="AI13" s="89">
        <v>217865.32</v>
      </c>
      <c r="AM13" s="259">
        <f t="shared" si="1"/>
        <v>1485653.4700000002</v>
      </c>
      <c r="AN13" s="260">
        <f t="shared" si="2"/>
        <v>54744.49</v>
      </c>
      <c r="AO13" s="284">
        <f t="shared" si="6"/>
        <v>1430908.9800000002</v>
      </c>
      <c r="AP13" s="279">
        <f t="shared" si="3"/>
        <v>3831724.33</v>
      </c>
      <c r="AQ13" s="287">
        <f t="shared" si="4"/>
        <v>4068015.4</v>
      </c>
      <c r="AR13" s="261">
        <f t="shared" si="5"/>
        <v>-236291.06999999983</v>
      </c>
    </row>
    <row r="14" spans="1:44" ht="15" thickBot="1" x14ac:dyDescent="0.25">
      <c r="A14" s="249" t="s">
        <v>300</v>
      </c>
      <c r="B14" s="249" t="s">
        <v>41</v>
      </c>
      <c r="C14" s="288">
        <v>4534</v>
      </c>
      <c r="D14" s="289" t="s">
        <v>815</v>
      </c>
      <c r="E14" s="44" t="s">
        <v>2601</v>
      </c>
      <c r="F14" s="88">
        <v>254981.94</v>
      </c>
      <c r="G14" s="88">
        <v>1252.5</v>
      </c>
      <c r="H14" s="88">
        <v>329236.33</v>
      </c>
      <c r="K14" s="44">
        <v>2005274.24</v>
      </c>
      <c r="L14" s="44">
        <v>301914.31</v>
      </c>
      <c r="O14" s="231">
        <v>0</v>
      </c>
      <c r="P14" s="231">
        <v>37282.699999999997</v>
      </c>
      <c r="R14" s="231">
        <v>0</v>
      </c>
      <c r="U14" s="44">
        <v>1485006.39</v>
      </c>
      <c r="V14" s="44">
        <v>1718005.94</v>
      </c>
      <c r="X14" s="73">
        <v>1457112.09</v>
      </c>
      <c r="Z14" s="73">
        <v>1832.77</v>
      </c>
      <c r="AB14" s="73">
        <v>1660092</v>
      </c>
      <c r="AC14" s="73">
        <v>157400</v>
      </c>
      <c r="AD14" s="89">
        <v>2387520</v>
      </c>
      <c r="AF14" s="89">
        <v>13600</v>
      </c>
      <c r="AG14" s="89">
        <v>10612</v>
      </c>
      <c r="AH14" s="89">
        <v>991533.68</v>
      </c>
      <c r="AI14" s="89">
        <v>220806.89</v>
      </c>
      <c r="AM14" s="259">
        <f t="shared" si="1"/>
        <v>585470.77</v>
      </c>
      <c r="AN14" s="260">
        <f t="shared" si="2"/>
        <v>37282.699999999997</v>
      </c>
      <c r="AO14" s="284">
        <f t="shared" si="6"/>
        <v>548188.07000000007</v>
      </c>
      <c r="AP14" s="279">
        <f t="shared" si="3"/>
        <v>3276436.8600000003</v>
      </c>
      <c r="AQ14" s="287">
        <f t="shared" si="4"/>
        <v>3624072.5700000003</v>
      </c>
      <c r="AR14" s="261">
        <f t="shared" si="5"/>
        <v>-347635.70999999996</v>
      </c>
    </row>
    <row r="15" spans="1:44" ht="15" thickBot="1" x14ac:dyDescent="0.25">
      <c r="A15" s="249" t="s">
        <v>300</v>
      </c>
      <c r="B15" s="249" t="s">
        <v>41</v>
      </c>
      <c r="C15" s="288">
        <v>8215</v>
      </c>
      <c r="D15" s="289" t="s">
        <v>816</v>
      </c>
      <c r="E15" s="44" t="s">
        <v>2602</v>
      </c>
      <c r="F15" s="88">
        <v>428987.06</v>
      </c>
      <c r="G15" s="88">
        <v>46470.5</v>
      </c>
      <c r="H15" s="88">
        <v>703212.39</v>
      </c>
      <c r="K15" s="44">
        <v>1572970.63</v>
      </c>
      <c r="L15" s="44">
        <v>142340.59</v>
      </c>
      <c r="P15" s="231">
        <v>173131.1</v>
      </c>
      <c r="Q15" s="231">
        <v>62009.2</v>
      </c>
      <c r="R15" s="231">
        <v>887655</v>
      </c>
      <c r="U15" s="44">
        <v>-344979</v>
      </c>
      <c r="V15" s="44">
        <v>3950541.16</v>
      </c>
      <c r="X15" s="73">
        <v>2593193.04</v>
      </c>
      <c r="Z15" s="73">
        <v>3994.89</v>
      </c>
      <c r="AB15" s="73">
        <v>1560884</v>
      </c>
      <c r="AC15" s="73">
        <v>746590</v>
      </c>
      <c r="AD15" s="89">
        <v>2801738</v>
      </c>
      <c r="AF15" s="89">
        <v>21651</v>
      </c>
      <c r="AH15" s="89">
        <v>3660445.96</v>
      </c>
      <c r="AI15" s="89">
        <v>42653.26</v>
      </c>
      <c r="AL15" s="89">
        <v>212550</v>
      </c>
      <c r="AM15" s="259">
        <f t="shared" si="1"/>
        <v>1178669.95</v>
      </c>
      <c r="AN15" s="260">
        <f t="shared" si="2"/>
        <v>1122795.3</v>
      </c>
      <c r="AO15" s="284">
        <f t="shared" si="6"/>
        <v>55874.649999999907</v>
      </c>
      <c r="AP15" s="279">
        <f t="shared" si="3"/>
        <v>4904661.93</v>
      </c>
      <c r="AQ15" s="287">
        <f t="shared" si="4"/>
        <v>6739038.2199999997</v>
      </c>
      <c r="AR15" s="261">
        <f t="shared" si="5"/>
        <v>-1834376.29</v>
      </c>
    </row>
    <row r="16" spans="1:44" ht="15" thickBot="1" x14ac:dyDescent="0.25">
      <c r="A16" s="249" t="s">
        <v>300</v>
      </c>
      <c r="B16" s="249" t="s">
        <v>41</v>
      </c>
      <c r="C16" s="288">
        <v>8736</v>
      </c>
      <c r="D16" s="289" t="s">
        <v>817</v>
      </c>
      <c r="E16" s="44" t="s">
        <v>2603</v>
      </c>
      <c r="F16" s="88">
        <v>653619.93000000005</v>
      </c>
      <c r="G16" s="88">
        <v>8831</v>
      </c>
      <c r="H16" s="88">
        <v>579939.68999999994</v>
      </c>
      <c r="K16" s="44">
        <v>821623.43</v>
      </c>
      <c r="L16" s="44">
        <v>884401.17</v>
      </c>
      <c r="P16" s="231">
        <v>72548.88</v>
      </c>
      <c r="Q16" s="231">
        <v>5000</v>
      </c>
      <c r="R16" s="231">
        <v>1585.04</v>
      </c>
      <c r="U16" s="44">
        <v>1575411.38</v>
      </c>
      <c r="V16" s="44">
        <v>2643840</v>
      </c>
      <c r="X16" s="73">
        <v>2320540.6</v>
      </c>
      <c r="Y16" s="73">
        <v>148400</v>
      </c>
      <c r="Z16" s="73">
        <v>5895.33</v>
      </c>
      <c r="AB16" s="73">
        <v>1725704</v>
      </c>
      <c r="AC16" s="73">
        <v>301200</v>
      </c>
      <c r="AD16" s="89">
        <v>3101262</v>
      </c>
      <c r="AH16" s="89">
        <v>2279268.16</v>
      </c>
      <c r="AI16" s="89">
        <v>441099.85</v>
      </c>
      <c r="AL16" s="89">
        <v>30080</v>
      </c>
      <c r="AM16" s="259">
        <f t="shared" si="1"/>
        <v>1242390.6200000001</v>
      </c>
      <c r="AN16" s="260">
        <f t="shared" si="2"/>
        <v>79133.919999999998</v>
      </c>
      <c r="AO16" s="284">
        <f t="shared" si="6"/>
        <v>1163256.7000000002</v>
      </c>
      <c r="AP16" s="279">
        <f t="shared" si="3"/>
        <v>4501739.93</v>
      </c>
      <c r="AQ16" s="287">
        <f t="shared" si="4"/>
        <v>5851710.0099999998</v>
      </c>
      <c r="AR16" s="261">
        <f t="shared" si="5"/>
        <v>-1349970.08</v>
      </c>
    </row>
    <row r="17" spans="1:44" ht="15" thickBot="1" x14ac:dyDescent="0.25">
      <c r="A17" s="249" t="s">
        <v>300</v>
      </c>
      <c r="B17" s="249" t="s">
        <v>41</v>
      </c>
      <c r="C17" s="288">
        <v>4649</v>
      </c>
      <c r="D17" s="289" t="s">
        <v>818</v>
      </c>
      <c r="E17" s="44" t="s">
        <v>2604</v>
      </c>
      <c r="F17" s="88">
        <v>145153.34</v>
      </c>
      <c r="G17" s="88">
        <v>4000</v>
      </c>
      <c r="H17" s="88">
        <v>349981.2</v>
      </c>
      <c r="K17" s="44">
        <v>683931.82</v>
      </c>
      <c r="L17" s="44">
        <v>11305.96</v>
      </c>
      <c r="P17" s="231">
        <v>64800</v>
      </c>
      <c r="R17" s="231">
        <v>0</v>
      </c>
      <c r="U17" s="44">
        <v>-611498.55000000005</v>
      </c>
      <c r="V17" s="44">
        <v>2287723.02</v>
      </c>
      <c r="X17" s="73">
        <v>1673340.84</v>
      </c>
      <c r="Y17" s="73">
        <v>152100</v>
      </c>
      <c r="Z17" s="73">
        <v>2400.5</v>
      </c>
      <c r="AB17" s="73">
        <v>2889712.5</v>
      </c>
      <c r="AC17" s="73">
        <v>146800</v>
      </c>
      <c r="AD17" s="89">
        <v>3833725.5</v>
      </c>
      <c r="AH17" s="89">
        <v>1449437.49</v>
      </c>
      <c r="AI17" s="89">
        <v>127843</v>
      </c>
      <c r="AM17" s="259">
        <f t="shared" si="1"/>
        <v>499134.54000000004</v>
      </c>
      <c r="AN17" s="260">
        <f t="shared" si="2"/>
        <v>64800</v>
      </c>
      <c r="AO17" s="284">
        <f t="shared" si="6"/>
        <v>434334.54000000004</v>
      </c>
      <c r="AP17" s="279">
        <f t="shared" si="3"/>
        <v>4864353.84</v>
      </c>
      <c r="AQ17" s="287">
        <f t="shared" si="4"/>
        <v>5411005.9900000002</v>
      </c>
      <c r="AR17" s="261">
        <f t="shared" si="5"/>
        <v>-546652.15000000037</v>
      </c>
    </row>
    <row r="18" spans="1:44" ht="15" thickBot="1" x14ac:dyDescent="0.25">
      <c r="A18" s="249" t="s">
        <v>300</v>
      </c>
      <c r="B18" s="249" t="s">
        <v>41</v>
      </c>
      <c r="C18" s="288">
        <v>8434</v>
      </c>
      <c r="D18" s="289" t="s">
        <v>819</v>
      </c>
      <c r="E18" s="44" t="s">
        <v>2605</v>
      </c>
      <c r="F18" s="88">
        <v>712866.56</v>
      </c>
      <c r="G18" s="88">
        <v>2387.25</v>
      </c>
      <c r="H18" s="88">
        <v>636060.41</v>
      </c>
      <c r="K18" s="44">
        <v>646365.41</v>
      </c>
      <c r="L18" s="44">
        <v>802608.94</v>
      </c>
      <c r="P18" s="231">
        <v>170105.08</v>
      </c>
      <c r="R18" s="231">
        <v>1524</v>
      </c>
      <c r="U18" s="44">
        <v>3224346.95</v>
      </c>
      <c r="V18" s="44">
        <v>312292.87</v>
      </c>
      <c r="X18" s="73">
        <v>2302517.67</v>
      </c>
      <c r="Y18" s="73">
        <v>262163</v>
      </c>
      <c r="Z18" s="73">
        <v>5919.87</v>
      </c>
      <c r="AB18" s="73">
        <v>2683086</v>
      </c>
      <c r="AC18" s="73">
        <v>286700</v>
      </c>
      <c r="AD18" s="89">
        <v>3947523</v>
      </c>
      <c r="AF18" s="89">
        <v>56950</v>
      </c>
      <c r="AG18" s="89">
        <v>5720</v>
      </c>
      <c r="AH18" s="89">
        <v>1975023.79</v>
      </c>
      <c r="AI18" s="89">
        <v>257720.53</v>
      </c>
      <c r="AL18" s="89">
        <v>205429.55</v>
      </c>
      <c r="AM18" s="259">
        <f t="shared" si="1"/>
        <v>1351314.2200000002</v>
      </c>
      <c r="AN18" s="260">
        <f t="shared" si="2"/>
        <v>171629.08</v>
      </c>
      <c r="AO18" s="284">
        <f t="shared" si="6"/>
        <v>1179685.1400000001</v>
      </c>
      <c r="AP18" s="279">
        <f t="shared" si="3"/>
        <v>5540386.54</v>
      </c>
      <c r="AQ18" s="287">
        <f t="shared" si="4"/>
        <v>6448366.8700000001</v>
      </c>
      <c r="AR18" s="261">
        <f t="shared" si="5"/>
        <v>-907980.33000000007</v>
      </c>
    </row>
    <row r="19" spans="1:44" ht="15" thickBot="1" x14ac:dyDescent="0.25">
      <c r="A19" s="249" t="s">
        <v>300</v>
      </c>
      <c r="B19" s="249" t="s">
        <v>41</v>
      </c>
      <c r="C19" s="288">
        <v>9149</v>
      </c>
      <c r="D19" s="289" t="s">
        <v>820</v>
      </c>
      <c r="E19" s="44" t="s">
        <v>2606</v>
      </c>
      <c r="F19" s="88">
        <v>1896605.46</v>
      </c>
      <c r="G19" s="88">
        <v>8200</v>
      </c>
      <c r="H19" s="88">
        <v>593711.98</v>
      </c>
      <c r="K19" s="44">
        <v>311245.37</v>
      </c>
      <c r="L19" s="44">
        <v>534594.73</v>
      </c>
      <c r="P19" s="231">
        <v>87849.22</v>
      </c>
      <c r="Q19" s="231">
        <v>15000</v>
      </c>
      <c r="R19" s="231">
        <v>1370.06</v>
      </c>
      <c r="U19" s="44">
        <v>2227316.5</v>
      </c>
      <c r="V19" s="44">
        <v>928313.81</v>
      </c>
      <c r="X19" s="73">
        <v>2599498.12</v>
      </c>
      <c r="Y19" s="73">
        <v>98900</v>
      </c>
      <c r="Z19" s="73">
        <v>8424.2000000000007</v>
      </c>
      <c r="AB19" s="73">
        <v>3478429</v>
      </c>
      <c r="AC19" s="73">
        <v>310200</v>
      </c>
      <c r="AD19" s="89">
        <v>4903329.5</v>
      </c>
      <c r="AF19" s="89">
        <v>42894</v>
      </c>
      <c r="AH19" s="89">
        <v>1339562.05</v>
      </c>
      <c r="AI19" s="89">
        <v>118557.82</v>
      </c>
      <c r="AL19" s="89">
        <v>6600</v>
      </c>
      <c r="AM19" s="259">
        <f t="shared" si="1"/>
        <v>2498517.44</v>
      </c>
      <c r="AN19" s="260">
        <f t="shared" si="2"/>
        <v>104219.28</v>
      </c>
      <c r="AO19" s="284">
        <f t="shared" si="6"/>
        <v>2394298.16</v>
      </c>
      <c r="AP19" s="279">
        <f t="shared" si="3"/>
        <v>6495451.3200000003</v>
      </c>
      <c r="AQ19" s="287">
        <f t="shared" si="4"/>
        <v>6410943.3700000001</v>
      </c>
      <c r="AR19" s="261">
        <f t="shared" si="5"/>
        <v>84507.950000000186</v>
      </c>
    </row>
    <row r="20" spans="1:44" ht="15" thickBot="1" x14ac:dyDescent="0.25">
      <c r="A20" s="249" t="s">
        <v>300</v>
      </c>
      <c r="B20" s="249" t="s">
        <v>41</v>
      </c>
      <c r="C20" s="288">
        <v>6199</v>
      </c>
      <c r="D20" s="289" t="s">
        <v>821</v>
      </c>
      <c r="E20" s="44" t="s">
        <v>2607</v>
      </c>
      <c r="F20" s="88">
        <v>1573192.33</v>
      </c>
      <c r="G20" s="88">
        <v>21500</v>
      </c>
      <c r="H20" s="88">
        <v>453306.06</v>
      </c>
      <c r="K20" s="44">
        <v>307396.65999999997</v>
      </c>
      <c r="L20" s="44">
        <v>892204.33</v>
      </c>
      <c r="O20" s="231">
        <v>2300</v>
      </c>
      <c r="P20" s="231">
        <v>100090</v>
      </c>
      <c r="R20" s="231">
        <v>0</v>
      </c>
      <c r="S20" s="44">
        <v>217250</v>
      </c>
      <c r="U20" s="44">
        <v>3138033.09</v>
      </c>
      <c r="V20" s="44">
        <v>955989.15</v>
      </c>
      <c r="X20" s="73">
        <v>1368174.24</v>
      </c>
      <c r="Z20" s="73">
        <v>6998.19</v>
      </c>
      <c r="AB20" s="73">
        <v>2804640.3</v>
      </c>
      <c r="AC20" s="73">
        <v>314200</v>
      </c>
      <c r="AD20" s="89">
        <v>3730018.3</v>
      </c>
      <c r="AG20" s="89">
        <v>19344</v>
      </c>
      <c r="AH20" s="89">
        <v>1600792.48</v>
      </c>
      <c r="AI20" s="89">
        <v>309920.81</v>
      </c>
      <c r="AM20" s="259">
        <f t="shared" si="1"/>
        <v>2047998.3900000001</v>
      </c>
      <c r="AN20" s="260">
        <f t="shared" si="2"/>
        <v>102390</v>
      </c>
      <c r="AO20" s="284">
        <f t="shared" si="6"/>
        <v>1945608.3900000001</v>
      </c>
      <c r="AP20" s="279">
        <f t="shared" si="3"/>
        <v>4494012.7299999995</v>
      </c>
      <c r="AQ20" s="287">
        <f t="shared" si="4"/>
        <v>5660075.5899999989</v>
      </c>
      <c r="AR20" s="261">
        <f t="shared" si="5"/>
        <v>-1166062.8599999994</v>
      </c>
    </row>
    <row r="21" spans="1:44" ht="15" thickBot="1" x14ac:dyDescent="0.25">
      <c r="A21" s="249" t="s">
        <v>300</v>
      </c>
      <c r="B21" s="249" t="s">
        <v>41</v>
      </c>
      <c r="C21" s="288">
        <v>5135</v>
      </c>
      <c r="D21" s="289" t="s">
        <v>822</v>
      </c>
      <c r="E21" s="44" t="s">
        <v>2608</v>
      </c>
      <c r="F21" s="88">
        <v>189630.76</v>
      </c>
      <c r="G21" s="88">
        <v>13890.8</v>
      </c>
      <c r="H21" s="88">
        <v>364035.51</v>
      </c>
      <c r="K21" s="44">
        <v>769748.97</v>
      </c>
      <c r="L21" s="44">
        <v>257586.29</v>
      </c>
      <c r="O21" s="231">
        <v>0</v>
      </c>
      <c r="P21" s="231">
        <v>99350</v>
      </c>
      <c r="R21" s="231">
        <v>0</v>
      </c>
      <c r="U21" s="44">
        <v>446953.43</v>
      </c>
      <c r="V21" s="44">
        <v>1540469.93</v>
      </c>
      <c r="X21" s="73">
        <v>1661770.65</v>
      </c>
      <c r="Y21" s="73">
        <v>289475</v>
      </c>
      <c r="Z21" s="73">
        <v>2044.45</v>
      </c>
      <c r="AB21" s="73">
        <v>399021</v>
      </c>
      <c r="AC21" s="73">
        <v>378200</v>
      </c>
      <c r="AD21" s="89">
        <v>1462500</v>
      </c>
      <c r="AF21" s="89">
        <v>360</v>
      </c>
      <c r="AG21" s="89">
        <v>1200</v>
      </c>
      <c r="AH21" s="89">
        <v>1409529.34</v>
      </c>
      <c r="AI21" s="89">
        <v>348802.79</v>
      </c>
      <c r="AM21" s="259">
        <f t="shared" si="1"/>
        <v>567557.07000000007</v>
      </c>
      <c r="AN21" s="260">
        <f t="shared" si="2"/>
        <v>99350</v>
      </c>
      <c r="AO21" s="284">
        <f t="shared" si="6"/>
        <v>468207.07000000007</v>
      </c>
      <c r="AP21" s="279">
        <f t="shared" si="3"/>
        <v>2730511.0999999996</v>
      </c>
      <c r="AQ21" s="287">
        <f t="shared" si="4"/>
        <v>3222392.13</v>
      </c>
      <c r="AR21" s="261">
        <f t="shared" si="5"/>
        <v>-491881.03000000026</v>
      </c>
    </row>
    <row r="22" spans="1:44" ht="15" thickBot="1" x14ac:dyDescent="0.25">
      <c r="A22" s="249" t="s">
        <v>300</v>
      </c>
      <c r="B22" s="249" t="s">
        <v>41</v>
      </c>
      <c r="C22" s="288">
        <v>10482</v>
      </c>
      <c r="D22" s="289" t="s">
        <v>823</v>
      </c>
      <c r="E22" s="44" t="s">
        <v>2609</v>
      </c>
      <c r="F22" s="88">
        <v>2408672.7799999998</v>
      </c>
      <c r="G22" s="88">
        <v>9730</v>
      </c>
      <c r="H22" s="88">
        <v>809200.37</v>
      </c>
      <c r="K22" s="44">
        <v>408414.53</v>
      </c>
      <c r="L22" s="44">
        <v>106044.43</v>
      </c>
      <c r="P22" s="231">
        <v>68543.259999999995</v>
      </c>
      <c r="R22" s="231">
        <v>0</v>
      </c>
      <c r="U22" s="44">
        <v>1218284.1200000001</v>
      </c>
      <c r="V22" s="44">
        <v>2399548.4500000002</v>
      </c>
      <c r="X22" s="73">
        <v>3190704.57</v>
      </c>
      <c r="Y22" s="73">
        <v>260096</v>
      </c>
      <c r="Z22" s="73">
        <v>10302.48</v>
      </c>
      <c r="AB22" s="73">
        <v>3970181</v>
      </c>
      <c r="AC22" s="73">
        <v>358515</v>
      </c>
      <c r="AD22" s="89">
        <v>5532226</v>
      </c>
      <c r="AF22" s="89">
        <v>80268</v>
      </c>
      <c r="AH22" s="89">
        <v>1991291.89</v>
      </c>
      <c r="AI22" s="89">
        <v>49941.88</v>
      </c>
      <c r="AL22" s="89">
        <v>80385</v>
      </c>
      <c r="AM22" s="259">
        <f t="shared" si="1"/>
        <v>3227603.15</v>
      </c>
      <c r="AN22" s="260">
        <f t="shared" si="2"/>
        <v>68543.259999999995</v>
      </c>
      <c r="AO22" s="284">
        <f t="shared" si="6"/>
        <v>3159059.89</v>
      </c>
      <c r="AP22" s="279">
        <f t="shared" si="3"/>
        <v>7789799.0499999998</v>
      </c>
      <c r="AQ22" s="287">
        <f t="shared" si="4"/>
        <v>7734112.7699999996</v>
      </c>
      <c r="AR22" s="261">
        <f t="shared" si="5"/>
        <v>55686.280000000261</v>
      </c>
    </row>
    <row r="23" spans="1:44" ht="15" thickBot="1" x14ac:dyDescent="0.25">
      <c r="A23" s="249" t="s">
        <v>300</v>
      </c>
      <c r="B23" s="249" t="s">
        <v>41</v>
      </c>
      <c r="C23" s="288">
        <v>8929</v>
      </c>
      <c r="D23" s="289" t="s">
        <v>824</v>
      </c>
      <c r="E23" s="44" t="s">
        <v>2610</v>
      </c>
      <c r="F23" s="88">
        <v>502090.88</v>
      </c>
      <c r="G23" s="88">
        <v>19471.25</v>
      </c>
      <c r="H23" s="88">
        <v>433821.03</v>
      </c>
      <c r="K23" s="44">
        <v>536169.1</v>
      </c>
      <c r="L23" s="44">
        <v>1445202.89</v>
      </c>
      <c r="O23" s="231">
        <v>0</v>
      </c>
      <c r="P23" s="231">
        <v>62816.31</v>
      </c>
      <c r="Q23" s="231">
        <v>26066</v>
      </c>
      <c r="R23" s="231">
        <v>0</v>
      </c>
      <c r="U23" s="44">
        <v>-372836.9</v>
      </c>
      <c r="V23" s="44">
        <v>3847094.62</v>
      </c>
      <c r="X23" s="73">
        <v>2180073.85</v>
      </c>
      <c r="Y23" s="73">
        <v>239305</v>
      </c>
      <c r="Z23" s="73">
        <v>3010.44</v>
      </c>
      <c r="AB23" s="73">
        <v>3607134</v>
      </c>
      <c r="AC23" s="73">
        <v>410500</v>
      </c>
      <c r="AD23" s="89">
        <v>4892512</v>
      </c>
      <c r="AF23" s="89">
        <v>14618</v>
      </c>
      <c r="AG23" s="89">
        <v>26996</v>
      </c>
      <c r="AH23" s="89">
        <v>1583442.64</v>
      </c>
      <c r="AI23" s="89">
        <v>548839.53</v>
      </c>
      <c r="AM23" s="259">
        <f t="shared" si="1"/>
        <v>955383.16</v>
      </c>
      <c r="AN23" s="260">
        <f t="shared" si="2"/>
        <v>88882.31</v>
      </c>
      <c r="AO23" s="284">
        <f t="shared" si="6"/>
        <v>866500.85000000009</v>
      </c>
      <c r="AP23" s="279">
        <f t="shared" si="3"/>
        <v>6440023.29</v>
      </c>
      <c r="AQ23" s="287">
        <f t="shared" si="4"/>
        <v>7066408.1699999999</v>
      </c>
      <c r="AR23" s="261">
        <f t="shared" si="5"/>
        <v>-626384.87999999989</v>
      </c>
    </row>
    <row r="24" spans="1:44" ht="15" thickBot="1" x14ac:dyDescent="0.25">
      <c r="A24" s="249" t="s">
        <v>300</v>
      </c>
      <c r="B24" s="249" t="s">
        <v>41</v>
      </c>
      <c r="C24" s="288">
        <v>13938</v>
      </c>
      <c r="D24" s="289" t="s">
        <v>825</v>
      </c>
      <c r="E24" s="44" t="s">
        <v>2611</v>
      </c>
      <c r="F24" s="88">
        <v>1572034.68</v>
      </c>
      <c r="G24" s="88">
        <v>35732.5</v>
      </c>
      <c r="H24" s="88">
        <v>699687.92</v>
      </c>
      <c r="K24" s="44">
        <v>4</v>
      </c>
      <c r="L24" s="44">
        <v>915869.69</v>
      </c>
      <c r="O24" s="231">
        <v>4500</v>
      </c>
      <c r="P24" s="231">
        <v>89692.44</v>
      </c>
      <c r="Q24" s="231">
        <v>45590</v>
      </c>
      <c r="R24" s="231">
        <v>0</v>
      </c>
      <c r="U24" s="44">
        <v>1318821.83</v>
      </c>
      <c r="V24" s="44">
        <v>2781867.7</v>
      </c>
      <c r="X24" s="73">
        <v>3069037.84</v>
      </c>
      <c r="Y24" s="73">
        <v>50000</v>
      </c>
      <c r="Z24" s="73">
        <v>7627.43</v>
      </c>
      <c r="AB24" s="73">
        <v>4381422</v>
      </c>
      <c r="AC24" s="73">
        <v>525500</v>
      </c>
      <c r="AD24" s="89">
        <v>6098428</v>
      </c>
      <c r="AF24" s="89">
        <v>115087</v>
      </c>
      <c r="AG24" s="89">
        <v>31380</v>
      </c>
      <c r="AH24" s="89">
        <v>2144813.1</v>
      </c>
      <c r="AI24" s="89">
        <v>260227.14</v>
      </c>
      <c r="AL24" s="89">
        <v>400795.21</v>
      </c>
      <c r="AM24" s="259">
        <f t="shared" si="1"/>
        <v>2307455.1</v>
      </c>
      <c r="AN24" s="260">
        <f t="shared" si="2"/>
        <v>139782.44</v>
      </c>
      <c r="AO24" s="284">
        <f t="shared" si="6"/>
        <v>2167672.66</v>
      </c>
      <c r="AP24" s="279">
        <f t="shared" si="3"/>
        <v>8033587.2699999996</v>
      </c>
      <c r="AQ24" s="287">
        <f t="shared" si="4"/>
        <v>9050730.4500000011</v>
      </c>
      <c r="AR24" s="261">
        <f t="shared" si="5"/>
        <v>-1017143.1800000016</v>
      </c>
    </row>
    <row r="25" spans="1:44" ht="15" thickBot="1" x14ac:dyDescent="0.25">
      <c r="A25" s="249" t="s">
        <v>300</v>
      </c>
      <c r="B25" s="249" t="s">
        <v>41</v>
      </c>
      <c r="C25" s="288">
        <v>6484</v>
      </c>
      <c r="D25" s="289" t="s">
        <v>826</v>
      </c>
      <c r="E25" s="44" t="s">
        <v>2612</v>
      </c>
      <c r="F25" s="88">
        <v>989908.77</v>
      </c>
      <c r="G25" s="88">
        <v>12242.05</v>
      </c>
      <c r="H25" s="88">
        <v>509391.11</v>
      </c>
      <c r="K25" s="44">
        <v>517371.46</v>
      </c>
      <c r="L25" s="44">
        <v>206851.43</v>
      </c>
      <c r="O25" s="231">
        <v>67051</v>
      </c>
      <c r="P25" s="231">
        <v>118899.42</v>
      </c>
      <c r="Q25" s="231">
        <v>200</v>
      </c>
      <c r="R25" s="231">
        <v>0</v>
      </c>
      <c r="U25" s="44">
        <v>1104885.44</v>
      </c>
      <c r="V25" s="44">
        <v>1887309.56</v>
      </c>
      <c r="X25" s="73">
        <v>1595518.42</v>
      </c>
      <c r="Y25" s="73">
        <v>99840</v>
      </c>
      <c r="Z25" s="73">
        <v>4911.96</v>
      </c>
      <c r="AB25" s="73">
        <v>3663737.5</v>
      </c>
      <c r="AC25" s="73">
        <v>327772</v>
      </c>
      <c r="AD25" s="89">
        <v>4733846.22</v>
      </c>
      <c r="AF25" s="89">
        <v>1440</v>
      </c>
      <c r="AG25" s="89">
        <v>2400</v>
      </c>
      <c r="AH25" s="89">
        <v>1658242.4</v>
      </c>
      <c r="AI25" s="89">
        <v>238431.86</v>
      </c>
      <c r="AM25" s="259">
        <f t="shared" si="1"/>
        <v>1511541.9300000002</v>
      </c>
      <c r="AN25" s="260">
        <f t="shared" si="2"/>
        <v>186150.41999999998</v>
      </c>
      <c r="AO25" s="284">
        <f t="shared" si="6"/>
        <v>1325391.5100000002</v>
      </c>
      <c r="AP25" s="279">
        <f t="shared" si="3"/>
        <v>5691779.8799999999</v>
      </c>
      <c r="AQ25" s="287">
        <f t="shared" si="4"/>
        <v>6634360.4799999995</v>
      </c>
      <c r="AR25" s="261">
        <f t="shared" si="5"/>
        <v>-942580.59999999963</v>
      </c>
    </row>
    <row r="26" spans="1:44" ht="15" thickBot="1" x14ac:dyDescent="0.25">
      <c r="A26" s="249" t="s">
        <v>300</v>
      </c>
      <c r="B26" s="249" t="s">
        <v>41</v>
      </c>
      <c r="C26" s="288">
        <v>4852</v>
      </c>
      <c r="D26" s="289" t="s">
        <v>827</v>
      </c>
      <c r="E26" s="44" t="s">
        <v>2613</v>
      </c>
      <c r="F26" s="88">
        <v>810576.93</v>
      </c>
      <c r="G26" s="88">
        <v>14500</v>
      </c>
      <c r="H26" s="88">
        <v>327095.17</v>
      </c>
      <c r="K26" s="44">
        <v>1096038.8600000001</v>
      </c>
      <c r="L26" s="44">
        <v>281999.64</v>
      </c>
      <c r="O26" s="231">
        <v>15719</v>
      </c>
      <c r="P26" s="231">
        <v>75600</v>
      </c>
      <c r="Q26" s="231">
        <v>34.92</v>
      </c>
      <c r="U26" s="44">
        <v>756117.4</v>
      </c>
      <c r="V26" s="44">
        <v>2302867.0299999998</v>
      </c>
      <c r="X26" s="73">
        <v>1200287.98</v>
      </c>
      <c r="Y26" s="73">
        <v>100000</v>
      </c>
      <c r="Z26" s="73">
        <v>3892.26</v>
      </c>
      <c r="AB26" s="73">
        <v>1776446</v>
      </c>
      <c r="AC26" s="73">
        <v>167372</v>
      </c>
      <c r="AD26" s="89">
        <v>2350845</v>
      </c>
      <c r="AF26" s="89">
        <v>108338</v>
      </c>
      <c r="AG26" s="89">
        <v>3320</v>
      </c>
      <c r="AH26" s="89">
        <v>1153641.43</v>
      </c>
      <c r="AI26" s="89">
        <v>251981.56</v>
      </c>
      <c r="AM26" s="259">
        <f t="shared" si="1"/>
        <v>1152172.1000000001</v>
      </c>
      <c r="AN26" s="260">
        <f t="shared" si="2"/>
        <v>91353.919999999998</v>
      </c>
      <c r="AO26" s="284">
        <f t="shared" si="6"/>
        <v>1060818.1800000002</v>
      </c>
      <c r="AP26" s="279">
        <f t="shared" si="3"/>
        <v>3247998.24</v>
      </c>
      <c r="AQ26" s="287">
        <f t="shared" si="4"/>
        <v>3868125.9899999998</v>
      </c>
      <c r="AR26" s="261">
        <f t="shared" si="5"/>
        <v>-620127.74999999953</v>
      </c>
    </row>
    <row r="27" spans="1:44" ht="15" thickBot="1" x14ac:dyDescent="0.25">
      <c r="A27" s="249" t="s">
        <v>300</v>
      </c>
      <c r="B27" s="249" t="s">
        <v>41</v>
      </c>
      <c r="C27" s="288">
        <v>5055</v>
      </c>
      <c r="D27" s="289" t="s">
        <v>828</v>
      </c>
      <c r="E27" s="44" t="s">
        <v>2614</v>
      </c>
      <c r="F27" s="88">
        <v>282838.81</v>
      </c>
      <c r="G27" s="88">
        <v>3100</v>
      </c>
      <c r="H27" s="88">
        <v>470900.73</v>
      </c>
      <c r="K27" s="44">
        <v>217535.4</v>
      </c>
      <c r="L27" s="44">
        <v>521062.26</v>
      </c>
      <c r="P27" s="231">
        <v>46722.27</v>
      </c>
      <c r="R27" s="231">
        <v>0</v>
      </c>
      <c r="U27" s="44">
        <v>243712.08</v>
      </c>
      <c r="V27" s="44">
        <v>1722667.58</v>
      </c>
      <c r="X27" s="73">
        <v>1634062.6</v>
      </c>
      <c r="Y27" s="73">
        <v>247331</v>
      </c>
      <c r="Z27" s="73">
        <v>2408.36</v>
      </c>
      <c r="AB27" s="73">
        <v>1092315</v>
      </c>
      <c r="AC27" s="73">
        <v>202200</v>
      </c>
      <c r="AD27" s="89">
        <v>2117893.16</v>
      </c>
      <c r="AH27" s="89">
        <v>1349924.54</v>
      </c>
      <c r="AI27" s="89">
        <v>228163.99</v>
      </c>
      <c r="AM27" s="259">
        <f t="shared" si="1"/>
        <v>756839.54</v>
      </c>
      <c r="AN27" s="260">
        <f t="shared" si="2"/>
        <v>46722.27</v>
      </c>
      <c r="AO27" s="284">
        <f t="shared" si="6"/>
        <v>710117.27</v>
      </c>
      <c r="AP27" s="279">
        <f t="shared" si="3"/>
        <v>3178316.96</v>
      </c>
      <c r="AQ27" s="287">
        <f t="shared" si="4"/>
        <v>3695981.6900000004</v>
      </c>
      <c r="AR27" s="261">
        <f t="shared" si="5"/>
        <v>-517664.73000000045</v>
      </c>
    </row>
    <row r="28" spans="1:44" ht="15" thickBot="1" x14ac:dyDescent="0.25">
      <c r="A28" s="249" t="s">
        <v>300</v>
      </c>
      <c r="B28" s="249" t="s">
        <v>41</v>
      </c>
      <c r="C28" s="288">
        <v>5073</v>
      </c>
      <c r="D28" s="289" t="s">
        <v>829</v>
      </c>
      <c r="E28" s="44" t="s">
        <v>2615</v>
      </c>
      <c r="F28" s="88">
        <v>765176.01</v>
      </c>
      <c r="G28" s="88">
        <v>5800</v>
      </c>
      <c r="H28" s="88">
        <v>542240.93000000005</v>
      </c>
      <c r="I28" s="88">
        <v>0</v>
      </c>
      <c r="J28" s="44">
        <v>0</v>
      </c>
      <c r="K28" s="44">
        <v>164338.35999999999</v>
      </c>
      <c r="L28" s="44">
        <v>467728.58</v>
      </c>
      <c r="M28" s="44">
        <v>0</v>
      </c>
      <c r="N28" s="44">
        <v>0</v>
      </c>
      <c r="O28" s="231">
        <v>0</v>
      </c>
      <c r="P28" s="231">
        <v>244843.87</v>
      </c>
      <c r="Q28" s="231">
        <v>19587</v>
      </c>
      <c r="R28" s="231">
        <v>0</v>
      </c>
      <c r="S28" s="44">
        <v>0</v>
      </c>
      <c r="T28" s="44">
        <v>0</v>
      </c>
      <c r="U28" s="44">
        <v>715390.26</v>
      </c>
      <c r="V28" s="44">
        <v>2074532.05</v>
      </c>
      <c r="X28" s="73">
        <v>1356158.19</v>
      </c>
      <c r="Z28" s="73">
        <v>3544.01</v>
      </c>
      <c r="AB28" s="73">
        <v>2217022.5</v>
      </c>
      <c r="AC28" s="73">
        <v>167400</v>
      </c>
      <c r="AD28" s="89">
        <v>2952958.5</v>
      </c>
      <c r="AF28" s="89">
        <v>120</v>
      </c>
      <c r="AG28" s="89">
        <v>16864</v>
      </c>
      <c r="AH28" s="89">
        <v>1124834.2</v>
      </c>
      <c r="AI28" s="89">
        <v>758417.3</v>
      </c>
      <c r="AM28" s="259">
        <f t="shared" si="1"/>
        <v>1313216.94</v>
      </c>
      <c r="AN28" s="260">
        <f t="shared" si="2"/>
        <v>264430.87</v>
      </c>
      <c r="AO28" s="284">
        <f t="shared" si="6"/>
        <v>1048786.0699999998</v>
      </c>
      <c r="AP28" s="279">
        <f t="shared" si="3"/>
        <v>3744124.7</v>
      </c>
      <c r="AQ28" s="287">
        <f t="shared" si="4"/>
        <v>4853194</v>
      </c>
      <c r="AR28" s="261">
        <f t="shared" si="5"/>
        <v>-1109069.2999999998</v>
      </c>
    </row>
    <row r="29" spans="1:44" ht="15" thickBot="1" x14ac:dyDescent="0.25">
      <c r="A29" s="249" t="s">
        <v>300</v>
      </c>
      <c r="B29" s="249" t="s">
        <v>41</v>
      </c>
      <c r="C29" s="288">
        <v>4573</v>
      </c>
      <c r="D29" s="289" t="s">
        <v>1421</v>
      </c>
      <c r="E29" s="44" t="s">
        <v>2616</v>
      </c>
      <c r="F29" s="88">
        <v>192006.31</v>
      </c>
      <c r="G29" s="88">
        <v>17490.990000000002</v>
      </c>
      <c r="H29" s="88">
        <v>122914.8</v>
      </c>
      <c r="K29" s="44">
        <v>611405.27</v>
      </c>
      <c r="L29" s="44">
        <v>318181.02</v>
      </c>
      <c r="O29" s="231">
        <v>9150</v>
      </c>
      <c r="P29" s="231">
        <v>66768.539999999994</v>
      </c>
      <c r="R29" s="231">
        <v>0</v>
      </c>
      <c r="U29" s="44">
        <v>987968.62</v>
      </c>
      <c r="V29" s="44">
        <v>900591.29</v>
      </c>
      <c r="X29" s="73">
        <v>1134574.32</v>
      </c>
      <c r="Y29" s="73">
        <v>79400</v>
      </c>
      <c r="Z29" s="73">
        <v>1570.06</v>
      </c>
      <c r="AB29" s="73">
        <v>1704118.7</v>
      </c>
      <c r="AC29" s="73">
        <v>221400</v>
      </c>
      <c r="AD29" s="89">
        <v>2416918.7000000002</v>
      </c>
      <c r="AF29" s="89">
        <v>42841</v>
      </c>
      <c r="AH29" s="89">
        <v>1129133.76</v>
      </c>
      <c r="AI29" s="89">
        <v>254649.68</v>
      </c>
      <c r="AM29" s="259">
        <f t="shared" si="1"/>
        <v>332412.09999999998</v>
      </c>
      <c r="AN29" s="260">
        <f t="shared" si="2"/>
        <v>75918.539999999994</v>
      </c>
      <c r="AO29" s="284">
        <f t="shared" si="6"/>
        <v>256493.56</v>
      </c>
      <c r="AP29" s="279">
        <f t="shared" si="3"/>
        <v>3141063.08</v>
      </c>
      <c r="AQ29" s="287">
        <f t="shared" si="4"/>
        <v>3843543.14</v>
      </c>
      <c r="AR29" s="261">
        <f t="shared" si="5"/>
        <v>-702480.06</v>
      </c>
    </row>
    <row r="30" spans="1:44" ht="15" thickBot="1" x14ac:dyDescent="0.25">
      <c r="A30" s="249" t="s">
        <v>300</v>
      </c>
      <c r="B30" s="249" t="s">
        <v>41</v>
      </c>
      <c r="C30" s="288">
        <v>7350</v>
      </c>
      <c r="D30" s="289" t="s">
        <v>831</v>
      </c>
      <c r="E30" s="44" t="s">
        <v>2617</v>
      </c>
      <c r="F30" s="88">
        <v>525023.98</v>
      </c>
      <c r="G30" s="88">
        <v>18473.5</v>
      </c>
      <c r="H30" s="88">
        <v>263747.23</v>
      </c>
      <c r="K30" s="44">
        <v>587789.09</v>
      </c>
      <c r="L30" s="44">
        <v>952848.41</v>
      </c>
      <c r="O30" s="231">
        <v>6000</v>
      </c>
      <c r="P30" s="231">
        <v>54050</v>
      </c>
      <c r="Q30" s="231">
        <v>0</v>
      </c>
      <c r="R30" s="231">
        <v>476.94</v>
      </c>
      <c r="U30" s="44">
        <v>722326.23</v>
      </c>
      <c r="V30" s="44">
        <v>2673935.1</v>
      </c>
      <c r="X30" s="73">
        <v>1771628.79</v>
      </c>
      <c r="Y30" s="73">
        <v>129800</v>
      </c>
      <c r="Z30" s="73">
        <v>3938.53</v>
      </c>
      <c r="AB30" s="73">
        <v>2354437</v>
      </c>
      <c r="AC30" s="73">
        <v>474820</v>
      </c>
      <c r="AD30" s="89">
        <v>3692307</v>
      </c>
      <c r="AF30" s="89">
        <v>164110</v>
      </c>
      <c r="AG30" s="89">
        <v>1200</v>
      </c>
      <c r="AH30" s="89">
        <v>1554605.1</v>
      </c>
      <c r="AI30" s="89">
        <v>431308.28</v>
      </c>
      <c r="AM30" s="259">
        <f t="shared" si="1"/>
        <v>807244.71</v>
      </c>
      <c r="AN30" s="260">
        <f t="shared" si="2"/>
        <v>60526.94</v>
      </c>
      <c r="AO30" s="284">
        <f t="shared" si="6"/>
        <v>746717.77</v>
      </c>
      <c r="AP30" s="279">
        <f t="shared" si="3"/>
        <v>4734624.32</v>
      </c>
      <c r="AQ30" s="287">
        <f t="shared" si="4"/>
        <v>5843530.3799999999</v>
      </c>
      <c r="AR30" s="261">
        <f t="shared" si="5"/>
        <v>-1108906.0599999996</v>
      </c>
    </row>
    <row r="31" spans="1:44" ht="15" thickBot="1" x14ac:dyDescent="0.25">
      <c r="A31" s="249" t="s">
        <v>300</v>
      </c>
      <c r="B31" s="249" t="s">
        <v>41</v>
      </c>
      <c r="C31" s="288">
        <v>5666</v>
      </c>
      <c r="D31" s="289" t="s">
        <v>832</v>
      </c>
      <c r="E31" s="44" t="s">
        <v>2618</v>
      </c>
      <c r="F31" s="88">
        <v>1718636.7</v>
      </c>
      <c r="G31" s="88">
        <v>12200</v>
      </c>
      <c r="H31" s="88">
        <v>317516.31</v>
      </c>
      <c r="K31" s="44">
        <v>511882.04</v>
      </c>
      <c r="L31" s="44">
        <v>182176.68</v>
      </c>
      <c r="O31" s="231">
        <v>0</v>
      </c>
      <c r="P31" s="231">
        <v>51037.77</v>
      </c>
      <c r="R31" s="231">
        <v>712</v>
      </c>
      <c r="U31" s="44">
        <v>1237241.79</v>
      </c>
      <c r="V31" s="44">
        <v>1942985.43</v>
      </c>
      <c r="X31" s="73">
        <v>1582417.56</v>
      </c>
      <c r="Y31" s="73">
        <v>176250</v>
      </c>
      <c r="Z31" s="73">
        <v>7295.41</v>
      </c>
      <c r="AB31" s="73">
        <v>1229823</v>
      </c>
      <c r="AC31" s="73">
        <v>220436</v>
      </c>
      <c r="AD31" s="89">
        <v>1890395</v>
      </c>
      <c r="AF31" s="89">
        <v>36734</v>
      </c>
      <c r="AG31" s="89">
        <v>800</v>
      </c>
      <c r="AH31" s="89">
        <v>1485367.39</v>
      </c>
      <c r="AI31" s="89">
        <v>292490.84000000003</v>
      </c>
      <c r="AM31" s="259">
        <f t="shared" si="1"/>
        <v>2048353.01</v>
      </c>
      <c r="AN31" s="260">
        <f t="shared" si="2"/>
        <v>51749.77</v>
      </c>
      <c r="AO31" s="284">
        <f t="shared" si="6"/>
        <v>1996603.24</v>
      </c>
      <c r="AP31" s="279">
        <f t="shared" si="3"/>
        <v>3216221.9699999997</v>
      </c>
      <c r="AQ31" s="287">
        <f t="shared" si="4"/>
        <v>3705787.2299999995</v>
      </c>
      <c r="AR31" s="261">
        <f t="shared" si="5"/>
        <v>-489565.25999999978</v>
      </c>
    </row>
    <row r="32" spans="1:44" ht="15" thickBot="1" x14ac:dyDescent="0.25">
      <c r="A32" s="249" t="s">
        <v>300</v>
      </c>
      <c r="B32" s="249" t="s">
        <v>41</v>
      </c>
      <c r="C32" s="288">
        <v>5772</v>
      </c>
      <c r="D32" s="289" t="s">
        <v>833</v>
      </c>
      <c r="E32" s="44" t="s">
        <v>2619</v>
      </c>
      <c r="F32" s="88">
        <v>651752.34</v>
      </c>
      <c r="G32" s="88">
        <v>4788.5</v>
      </c>
      <c r="H32" s="88">
        <v>354810.76</v>
      </c>
      <c r="K32" s="44">
        <v>14365.27</v>
      </c>
      <c r="L32" s="44">
        <v>134437.14000000001</v>
      </c>
      <c r="O32" s="231">
        <v>0</v>
      </c>
      <c r="P32" s="231">
        <v>70561.75</v>
      </c>
      <c r="Q32" s="231">
        <v>11000</v>
      </c>
      <c r="R32" s="231">
        <v>0</v>
      </c>
      <c r="U32" s="44">
        <v>-990792.44</v>
      </c>
      <c r="V32" s="44">
        <v>2306439.37</v>
      </c>
      <c r="X32" s="73">
        <v>1526358.05</v>
      </c>
      <c r="Y32" s="73">
        <v>263770</v>
      </c>
      <c r="Z32" s="73">
        <v>3327.97</v>
      </c>
      <c r="AB32" s="73">
        <v>2495878</v>
      </c>
      <c r="AC32" s="73">
        <v>177116</v>
      </c>
      <c r="AD32" s="89">
        <v>3204883</v>
      </c>
      <c r="AF32" s="89">
        <v>25024</v>
      </c>
      <c r="AG32" s="89">
        <v>17544</v>
      </c>
      <c r="AH32" s="89">
        <v>1440676.87</v>
      </c>
      <c r="AI32" s="89">
        <v>15376.82</v>
      </c>
      <c r="AM32" s="259">
        <f t="shared" si="1"/>
        <v>1011351.6</v>
      </c>
      <c r="AN32" s="260">
        <f t="shared" si="2"/>
        <v>81561.75</v>
      </c>
      <c r="AO32" s="284">
        <f t="shared" si="6"/>
        <v>929789.85</v>
      </c>
      <c r="AP32" s="279">
        <f t="shared" si="3"/>
        <v>4466450.0199999996</v>
      </c>
      <c r="AQ32" s="287">
        <f t="shared" si="4"/>
        <v>4703504.6900000004</v>
      </c>
      <c r="AR32" s="261">
        <f t="shared" si="5"/>
        <v>-237054.67000000086</v>
      </c>
    </row>
    <row r="33" spans="1:44" ht="15" thickBot="1" x14ac:dyDescent="0.25">
      <c r="A33" s="249" t="s">
        <v>300</v>
      </c>
      <c r="B33" s="249" t="s">
        <v>41</v>
      </c>
      <c r="C33" s="288">
        <v>3690</v>
      </c>
      <c r="D33" s="289" t="s">
        <v>834</v>
      </c>
      <c r="E33" s="44" t="s">
        <v>2620</v>
      </c>
      <c r="F33" s="88">
        <v>853918.4</v>
      </c>
      <c r="G33" s="88">
        <v>6598.67</v>
      </c>
      <c r="H33" s="88">
        <v>238067.87</v>
      </c>
      <c r="K33" s="44">
        <v>294016.27</v>
      </c>
      <c r="L33" s="44">
        <v>500817.38</v>
      </c>
      <c r="P33" s="231">
        <v>42175.85</v>
      </c>
      <c r="Q33" s="231">
        <v>5000</v>
      </c>
      <c r="R33" s="231">
        <v>0</v>
      </c>
      <c r="U33" s="44">
        <v>201246.5</v>
      </c>
      <c r="V33" s="44">
        <v>1600056.47</v>
      </c>
      <c r="X33" s="73">
        <v>1369818.87</v>
      </c>
      <c r="Y33" s="73">
        <v>233322.5</v>
      </c>
      <c r="Z33" s="73">
        <v>3334.28</v>
      </c>
      <c r="AB33" s="73">
        <v>1849082</v>
      </c>
      <c r="AC33" s="73">
        <v>156600</v>
      </c>
      <c r="AD33" s="89">
        <v>2284724</v>
      </c>
      <c r="AG33" s="89">
        <v>9872</v>
      </c>
      <c r="AH33" s="89">
        <v>1024006.04</v>
      </c>
      <c r="AI33" s="89">
        <v>248615.84</v>
      </c>
      <c r="AM33" s="259">
        <f t="shared" si="1"/>
        <v>1098584.94</v>
      </c>
      <c r="AN33" s="260">
        <f t="shared" si="2"/>
        <v>47175.85</v>
      </c>
      <c r="AO33" s="284">
        <f t="shared" si="6"/>
        <v>1051409.0899999999</v>
      </c>
      <c r="AP33" s="279">
        <f t="shared" si="3"/>
        <v>3612157.6500000004</v>
      </c>
      <c r="AQ33" s="287">
        <f t="shared" si="4"/>
        <v>3567217.88</v>
      </c>
      <c r="AR33" s="261">
        <f t="shared" si="5"/>
        <v>44939.770000000484</v>
      </c>
    </row>
    <row r="34" spans="1:44" ht="15" thickBot="1" x14ac:dyDescent="0.25">
      <c r="A34" s="249" t="s">
        <v>300</v>
      </c>
      <c r="B34" s="249" t="s">
        <v>41</v>
      </c>
      <c r="C34" s="288">
        <v>6191</v>
      </c>
      <c r="D34" s="289" t="s">
        <v>835</v>
      </c>
      <c r="E34" s="44" t="s">
        <v>2765</v>
      </c>
      <c r="F34" s="88">
        <v>613226.63</v>
      </c>
      <c r="G34" s="88">
        <v>24386.5</v>
      </c>
      <c r="H34" s="88">
        <v>485417.34</v>
      </c>
      <c r="K34" s="44">
        <v>74155.070000000007</v>
      </c>
      <c r="L34" s="44">
        <v>608519.93000000005</v>
      </c>
      <c r="O34" s="231">
        <v>2760</v>
      </c>
      <c r="P34" s="231">
        <v>52795.53</v>
      </c>
      <c r="Q34" s="231">
        <v>15094</v>
      </c>
      <c r="R34" s="231">
        <v>0</v>
      </c>
      <c r="U34" s="44">
        <v>-463457.76</v>
      </c>
      <c r="V34" s="44">
        <v>2970314.75</v>
      </c>
      <c r="X34" s="73">
        <v>1892057.46</v>
      </c>
      <c r="Y34" s="73">
        <v>198150</v>
      </c>
      <c r="Z34" s="73">
        <v>2813.83</v>
      </c>
      <c r="AB34" s="73">
        <v>1591606</v>
      </c>
      <c r="AC34" s="73">
        <v>168900</v>
      </c>
      <c r="AD34" s="89">
        <v>2492886</v>
      </c>
      <c r="AG34" s="89">
        <v>37987</v>
      </c>
      <c r="AH34" s="89">
        <v>1402908.75</v>
      </c>
      <c r="AI34" s="89">
        <v>690426.59</v>
      </c>
      <c r="AK34" s="89">
        <v>1120</v>
      </c>
      <c r="AM34" s="259">
        <f t="shared" si="1"/>
        <v>1123030.47</v>
      </c>
      <c r="AN34" s="260">
        <f t="shared" si="2"/>
        <v>70649.53</v>
      </c>
      <c r="AO34" s="284">
        <f t="shared" si="6"/>
        <v>1052380.94</v>
      </c>
      <c r="AP34" s="279">
        <f t="shared" si="3"/>
        <v>3853527.29</v>
      </c>
      <c r="AQ34" s="287">
        <f t="shared" si="4"/>
        <v>4625328.34</v>
      </c>
      <c r="AR34" s="261">
        <f t="shared" si="5"/>
        <v>-771801.04999999981</v>
      </c>
    </row>
    <row r="35" spans="1:44" ht="15" thickBot="1" x14ac:dyDescent="0.25">
      <c r="A35" s="249" t="s">
        <v>300</v>
      </c>
      <c r="B35" s="249" t="s">
        <v>41</v>
      </c>
      <c r="C35" s="288">
        <v>8132</v>
      </c>
      <c r="D35" s="289" t="s">
        <v>836</v>
      </c>
      <c r="E35" s="44" t="s">
        <v>2766</v>
      </c>
      <c r="F35" s="88">
        <v>1081058.6599999999</v>
      </c>
      <c r="G35" s="88">
        <v>95145</v>
      </c>
      <c r="H35" s="88">
        <v>323330.90000000002</v>
      </c>
      <c r="K35" s="44">
        <v>1157178.58</v>
      </c>
      <c r="L35" s="44">
        <v>811216.08</v>
      </c>
      <c r="O35" s="231">
        <v>0</v>
      </c>
      <c r="P35" s="231">
        <v>89811.68</v>
      </c>
      <c r="R35" s="231">
        <v>0</v>
      </c>
      <c r="S35" s="44">
        <v>15000</v>
      </c>
      <c r="U35" s="44">
        <v>717701.59</v>
      </c>
      <c r="V35" s="44">
        <v>3203233.17</v>
      </c>
      <c r="X35" s="73">
        <v>2530801.1800000002</v>
      </c>
      <c r="Y35" s="73">
        <v>344377</v>
      </c>
      <c r="Z35" s="73">
        <v>5368.23</v>
      </c>
      <c r="AB35" s="73">
        <v>1063153</v>
      </c>
      <c r="AC35" s="73">
        <v>283488</v>
      </c>
      <c r="AD35" s="89">
        <v>2571802</v>
      </c>
      <c r="AF35" s="89">
        <v>157674.71</v>
      </c>
      <c r="AH35" s="89">
        <v>1776554.85</v>
      </c>
      <c r="AI35" s="89">
        <v>278973.07</v>
      </c>
      <c r="AM35" s="259">
        <f t="shared" si="1"/>
        <v>1499534.56</v>
      </c>
      <c r="AN35" s="260">
        <f t="shared" si="2"/>
        <v>89811.68</v>
      </c>
      <c r="AO35" s="284">
        <f t="shared" si="6"/>
        <v>1409722.8800000001</v>
      </c>
      <c r="AP35" s="279">
        <f t="shared" si="3"/>
        <v>4227187.41</v>
      </c>
      <c r="AQ35" s="287">
        <f t="shared" si="4"/>
        <v>4785004.6300000008</v>
      </c>
      <c r="AR35" s="261">
        <f t="shared" si="5"/>
        <v>-557817.22000000067</v>
      </c>
    </row>
    <row r="36" spans="1:44" ht="15" thickBot="1" x14ac:dyDescent="0.25">
      <c r="A36" s="249" t="s">
        <v>300</v>
      </c>
      <c r="B36" s="249" t="s">
        <v>41</v>
      </c>
      <c r="C36" s="288">
        <v>2634</v>
      </c>
      <c r="D36" s="289" t="s">
        <v>837</v>
      </c>
      <c r="E36" s="44" t="s">
        <v>2767</v>
      </c>
      <c r="F36" s="88">
        <v>415793.29</v>
      </c>
      <c r="G36" s="88">
        <v>60668.81</v>
      </c>
      <c r="H36" s="88">
        <v>245967.53</v>
      </c>
      <c r="K36" s="44">
        <v>55110.15</v>
      </c>
      <c r="L36" s="44">
        <v>124748.35</v>
      </c>
      <c r="P36" s="231">
        <v>35312.78</v>
      </c>
      <c r="Q36" s="231">
        <v>15346</v>
      </c>
      <c r="R36" s="231">
        <v>3555</v>
      </c>
      <c r="U36" s="44">
        <v>-1139963.75</v>
      </c>
      <c r="V36" s="44">
        <v>2001291.5</v>
      </c>
      <c r="X36" s="73">
        <v>1106705.6200000001</v>
      </c>
      <c r="Z36" s="73">
        <v>2177.6999999999998</v>
      </c>
      <c r="AB36" s="73">
        <v>1213627</v>
      </c>
      <c r="AC36" s="73">
        <v>180888</v>
      </c>
      <c r="AD36" s="89">
        <v>1670724</v>
      </c>
      <c r="AF36" s="89">
        <v>6760</v>
      </c>
      <c r="AG36" s="89">
        <v>4438</v>
      </c>
      <c r="AH36" s="89">
        <v>738669.9</v>
      </c>
      <c r="AI36" s="89">
        <v>96059.82</v>
      </c>
      <c r="AM36" s="259">
        <f t="shared" si="1"/>
        <v>722429.63</v>
      </c>
      <c r="AN36" s="260">
        <f t="shared" si="2"/>
        <v>54213.78</v>
      </c>
      <c r="AO36" s="284">
        <f t="shared" si="6"/>
        <v>668215.85</v>
      </c>
      <c r="AP36" s="279">
        <f t="shared" si="3"/>
        <v>2503398.3200000003</v>
      </c>
      <c r="AQ36" s="287">
        <f t="shared" si="4"/>
        <v>2516651.7199999997</v>
      </c>
      <c r="AR36" s="261">
        <f t="shared" si="5"/>
        <v>-13253.399999999441</v>
      </c>
    </row>
    <row r="37" spans="1:44" ht="15" thickBot="1" x14ac:dyDescent="0.25">
      <c r="A37" s="249" t="s">
        <v>300</v>
      </c>
      <c r="B37" s="249" t="s">
        <v>41</v>
      </c>
      <c r="C37" s="288">
        <v>5394</v>
      </c>
      <c r="D37" s="289" t="s">
        <v>838</v>
      </c>
      <c r="E37" s="44" t="s">
        <v>2793</v>
      </c>
      <c r="F37" s="88">
        <v>415396.54</v>
      </c>
      <c r="G37" s="88">
        <v>28312.51</v>
      </c>
      <c r="H37" s="88">
        <v>300875.31</v>
      </c>
      <c r="K37" s="44">
        <v>1528843.92</v>
      </c>
      <c r="L37" s="44">
        <v>795332.75</v>
      </c>
      <c r="P37" s="231">
        <v>47266.02</v>
      </c>
      <c r="R37" s="231">
        <v>40088.54</v>
      </c>
      <c r="U37" s="44">
        <v>-259662.63</v>
      </c>
      <c r="V37" s="44">
        <v>3800882.66</v>
      </c>
      <c r="X37" s="73">
        <v>1418091.01</v>
      </c>
      <c r="Y37" s="73">
        <v>40000</v>
      </c>
      <c r="Z37" s="73">
        <v>2458.25</v>
      </c>
      <c r="AC37" s="73">
        <v>175600</v>
      </c>
      <c r="AD37" s="89">
        <v>669861</v>
      </c>
      <c r="AH37" s="89">
        <v>1216384.8999999999</v>
      </c>
      <c r="AI37" s="89">
        <v>309716.92</v>
      </c>
      <c r="AM37" s="259">
        <f t="shared" si="1"/>
        <v>744584.36</v>
      </c>
      <c r="AN37" s="260">
        <f t="shared" si="2"/>
        <v>87354.559999999998</v>
      </c>
      <c r="AO37" s="284">
        <f t="shared" si="6"/>
        <v>657229.80000000005</v>
      </c>
      <c r="AP37" s="279">
        <f t="shared" si="3"/>
        <v>1636149.26</v>
      </c>
      <c r="AQ37" s="287">
        <f t="shared" si="4"/>
        <v>2195962.8199999998</v>
      </c>
      <c r="AR37" s="261">
        <f t="shared" si="5"/>
        <v>-559813.55999999982</v>
      </c>
    </row>
    <row r="38" spans="1:44" ht="15" thickBot="1" x14ac:dyDescent="0.25">
      <c r="A38" s="249" t="s">
        <v>304</v>
      </c>
      <c r="B38" s="249" t="s">
        <v>42</v>
      </c>
      <c r="C38" s="288">
        <v>3425</v>
      </c>
      <c r="D38" s="289" t="s">
        <v>839</v>
      </c>
      <c r="E38" s="44" t="s">
        <v>2621</v>
      </c>
      <c r="F38" s="88">
        <v>991672.08</v>
      </c>
      <c r="G38" s="88">
        <v>7625.25</v>
      </c>
      <c r="H38" s="88">
        <v>61424.45</v>
      </c>
      <c r="K38" s="44">
        <v>529556.75</v>
      </c>
      <c r="L38" s="44">
        <v>233898.6</v>
      </c>
      <c r="O38" s="231">
        <v>0</v>
      </c>
      <c r="P38" s="231">
        <v>39365</v>
      </c>
      <c r="Q38" s="231">
        <v>0</v>
      </c>
      <c r="R38" s="231">
        <v>667.29</v>
      </c>
      <c r="S38" s="44">
        <v>202576</v>
      </c>
      <c r="U38" s="44">
        <v>-387125.43</v>
      </c>
      <c r="V38" s="44">
        <v>2024806.3999999999</v>
      </c>
      <c r="X38" s="73">
        <v>2204674.0699999998</v>
      </c>
      <c r="Z38" s="73">
        <v>3334.81</v>
      </c>
      <c r="AB38" s="73">
        <v>1439881</v>
      </c>
      <c r="AC38" s="73">
        <v>167856.35</v>
      </c>
      <c r="AD38" s="89">
        <v>2230536</v>
      </c>
      <c r="AF38" s="89">
        <v>5480</v>
      </c>
      <c r="AG38" s="89">
        <v>3000</v>
      </c>
      <c r="AH38" s="89">
        <v>1381931.15</v>
      </c>
      <c r="AI38" s="89">
        <v>159416.71</v>
      </c>
      <c r="AL38" s="89">
        <v>91494.5</v>
      </c>
      <c r="AM38" s="259">
        <f t="shared" si="1"/>
        <v>1060721.78</v>
      </c>
      <c r="AN38" s="260">
        <f t="shared" si="2"/>
        <v>40032.29</v>
      </c>
      <c r="AO38" s="284">
        <f t="shared" si="6"/>
        <v>1020689.49</v>
      </c>
      <c r="AP38" s="279">
        <f t="shared" si="3"/>
        <v>3815746.23</v>
      </c>
      <c r="AQ38" s="287">
        <f t="shared" si="4"/>
        <v>3871858.36</v>
      </c>
      <c r="AR38" s="261">
        <f t="shared" si="5"/>
        <v>-56112.129999999888</v>
      </c>
    </row>
    <row r="39" spans="1:44" ht="15" thickBot="1" x14ac:dyDescent="0.25">
      <c r="A39" s="249" t="s">
        <v>304</v>
      </c>
      <c r="B39" s="249" t="s">
        <v>42</v>
      </c>
      <c r="C39" s="288">
        <v>4047</v>
      </c>
      <c r="D39" s="289" t="s">
        <v>840</v>
      </c>
      <c r="E39" s="44" t="s">
        <v>2622</v>
      </c>
      <c r="F39" s="88">
        <v>1295992.57</v>
      </c>
      <c r="G39" s="88">
        <v>27218.47</v>
      </c>
      <c r="H39" s="88">
        <v>74003.179999999993</v>
      </c>
      <c r="K39" s="44">
        <v>305032.21999999997</v>
      </c>
      <c r="L39" s="44">
        <v>246807.81</v>
      </c>
      <c r="O39" s="231">
        <v>1500</v>
      </c>
      <c r="P39" s="231">
        <v>28518.17</v>
      </c>
      <c r="Q39" s="231">
        <v>9000</v>
      </c>
      <c r="R39" s="231">
        <v>567.29</v>
      </c>
      <c r="U39" s="44">
        <v>-453059.52</v>
      </c>
      <c r="V39" s="44">
        <v>2381908.6800000002</v>
      </c>
      <c r="X39" s="73">
        <v>2288619.5499999998</v>
      </c>
      <c r="Z39" s="73">
        <v>4693.7700000000004</v>
      </c>
      <c r="AB39" s="73">
        <v>1389436.9</v>
      </c>
      <c r="AC39" s="73">
        <v>149287.17000000001</v>
      </c>
      <c r="AD39" s="89">
        <v>2198969.9</v>
      </c>
      <c r="AF39" s="89">
        <v>7830</v>
      </c>
      <c r="AH39" s="89">
        <v>1325277.3999999999</v>
      </c>
      <c r="AI39" s="89">
        <v>215583.46</v>
      </c>
      <c r="AL39" s="89">
        <v>103757</v>
      </c>
      <c r="AM39" s="259">
        <f t="shared" si="1"/>
        <v>1397214.22</v>
      </c>
      <c r="AN39" s="260">
        <f t="shared" si="2"/>
        <v>39585.46</v>
      </c>
      <c r="AO39" s="284">
        <f t="shared" si="6"/>
        <v>1357628.76</v>
      </c>
      <c r="AP39" s="279">
        <f t="shared" si="3"/>
        <v>3832037.3899999997</v>
      </c>
      <c r="AQ39" s="287">
        <f t="shared" si="4"/>
        <v>3851417.76</v>
      </c>
      <c r="AR39" s="261">
        <f t="shared" si="5"/>
        <v>-19380.370000000112</v>
      </c>
    </row>
    <row r="40" spans="1:44" ht="15" thickBot="1" x14ac:dyDescent="0.25">
      <c r="A40" s="249" t="s">
        <v>304</v>
      </c>
      <c r="B40" s="249" t="s">
        <v>42</v>
      </c>
      <c r="C40" s="288">
        <v>3656</v>
      </c>
      <c r="D40" s="289" t="s">
        <v>841</v>
      </c>
      <c r="E40" s="44" t="s">
        <v>2623</v>
      </c>
      <c r="F40" s="88">
        <v>736059.94</v>
      </c>
      <c r="G40" s="88">
        <v>25129.4</v>
      </c>
      <c r="H40" s="88">
        <v>175753.25</v>
      </c>
      <c r="K40" s="44">
        <v>948150.84</v>
      </c>
      <c r="L40" s="44">
        <v>229709.14</v>
      </c>
      <c r="O40" s="231">
        <v>0</v>
      </c>
      <c r="P40" s="231">
        <v>34548.04</v>
      </c>
      <c r="R40" s="231">
        <v>1397</v>
      </c>
      <c r="S40" s="44">
        <v>0</v>
      </c>
      <c r="U40" s="44">
        <v>-396394.32</v>
      </c>
      <c r="V40" s="44">
        <v>2692203.68</v>
      </c>
      <c r="X40" s="73">
        <v>2190293.9</v>
      </c>
      <c r="Z40" s="73">
        <v>1926.58</v>
      </c>
      <c r="AB40" s="73">
        <v>2513683.2000000002</v>
      </c>
      <c r="AC40" s="73">
        <v>160226</v>
      </c>
      <c r="AD40" s="89">
        <v>3042689.4</v>
      </c>
      <c r="AF40" s="89">
        <v>2880</v>
      </c>
      <c r="AH40" s="89">
        <v>1446420.27</v>
      </c>
      <c r="AI40" s="89">
        <v>273030.87</v>
      </c>
      <c r="AL40" s="89">
        <v>318060.96999999997</v>
      </c>
      <c r="AM40" s="259">
        <f t="shared" si="1"/>
        <v>936942.59</v>
      </c>
      <c r="AN40" s="260">
        <f t="shared" si="2"/>
        <v>35945.040000000001</v>
      </c>
      <c r="AO40" s="284">
        <f t="shared" si="6"/>
        <v>900997.54999999993</v>
      </c>
      <c r="AP40" s="279">
        <f t="shared" si="3"/>
        <v>4866129.68</v>
      </c>
      <c r="AQ40" s="287">
        <f t="shared" si="4"/>
        <v>5083081.51</v>
      </c>
      <c r="AR40" s="261">
        <f t="shared" si="5"/>
        <v>-216951.83000000007</v>
      </c>
    </row>
    <row r="41" spans="1:44" ht="15" thickBot="1" x14ac:dyDescent="0.25">
      <c r="A41" s="249" t="s">
        <v>304</v>
      </c>
      <c r="B41" s="249" t="s">
        <v>42</v>
      </c>
      <c r="C41" s="288">
        <v>3640</v>
      </c>
      <c r="D41" s="289" t="s">
        <v>842</v>
      </c>
      <c r="E41" s="44" t="s">
        <v>2624</v>
      </c>
      <c r="F41" s="88">
        <v>490112.31</v>
      </c>
      <c r="G41" s="88">
        <v>25084</v>
      </c>
      <c r="H41" s="88">
        <v>83963.91</v>
      </c>
      <c r="K41" s="44">
        <v>273549.59000000003</v>
      </c>
      <c r="L41" s="44">
        <v>165046.18</v>
      </c>
      <c r="O41" s="231">
        <v>3500</v>
      </c>
      <c r="P41" s="231">
        <v>44817</v>
      </c>
      <c r="Q41" s="231">
        <v>13040</v>
      </c>
      <c r="R41" s="231">
        <v>101</v>
      </c>
      <c r="S41" s="44">
        <v>15300</v>
      </c>
      <c r="U41" s="44">
        <v>-2042771.98</v>
      </c>
      <c r="V41" s="44">
        <v>2888756.2</v>
      </c>
      <c r="X41" s="73">
        <v>2439086.85</v>
      </c>
      <c r="Z41" s="73">
        <v>1284.9100000000001</v>
      </c>
      <c r="AB41" s="73">
        <v>1910343</v>
      </c>
      <c r="AC41" s="73">
        <v>80942.39</v>
      </c>
      <c r="AD41" s="89">
        <v>2661337</v>
      </c>
      <c r="AF41" s="89">
        <v>3220</v>
      </c>
      <c r="AG41" s="89">
        <v>2400</v>
      </c>
      <c r="AH41" s="89">
        <v>1149350.3</v>
      </c>
      <c r="AI41" s="89">
        <v>223048.68</v>
      </c>
      <c r="AL41" s="89">
        <v>277287.40000000002</v>
      </c>
      <c r="AM41" s="259">
        <f t="shared" si="1"/>
        <v>599160.22</v>
      </c>
      <c r="AN41" s="260">
        <f t="shared" si="2"/>
        <v>61458</v>
      </c>
      <c r="AO41" s="284">
        <f t="shared" si="6"/>
        <v>537702.22</v>
      </c>
      <c r="AP41" s="279">
        <f t="shared" si="3"/>
        <v>4431657.1499999994</v>
      </c>
      <c r="AQ41" s="287">
        <f t="shared" si="4"/>
        <v>4316643.38</v>
      </c>
      <c r="AR41" s="261">
        <f t="shared" si="5"/>
        <v>115013.76999999955</v>
      </c>
    </row>
    <row r="42" spans="1:44" ht="15" thickBot="1" x14ac:dyDescent="0.25">
      <c r="A42" s="249" t="s">
        <v>304</v>
      </c>
      <c r="B42" s="249" t="s">
        <v>42</v>
      </c>
      <c r="C42" s="288">
        <v>7398</v>
      </c>
      <c r="D42" s="289" t="s">
        <v>843</v>
      </c>
      <c r="E42" s="44" t="s">
        <v>2625</v>
      </c>
      <c r="F42" s="88">
        <v>1334143.21</v>
      </c>
      <c r="G42" s="88">
        <v>30000</v>
      </c>
      <c r="H42" s="88">
        <v>65979.48</v>
      </c>
      <c r="K42" s="44">
        <v>551970.04</v>
      </c>
      <c r="L42" s="44">
        <v>302341.3</v>
      </c>
      <c r="O42" s="231">
        <v>0</v>
      </c>
      <c r="P42" s="231">
        <v>70330.880000000005</v>
      </c>
      <c r="R42" s="231">
        <v>162.15</v>
      </c>
      <c r="S42" s="44">
        <v>83100</v>
      </c>
      <c r="U42" s="44">
        <v>-1501841.57</v>
      </c>
      <c r="V42" s="44">
        <v>3281518.85</v>
      </c>
      <c r="X42" s="73">
        <v>3662208.15</v>
      </c>
      <c r="Z42" s="73">
        <v>1734.94</v>
      </c>
      <c r="AB42" s="73">
        <v>3424643.5</v>
      </c>
      <c r="AC42" s="73">
        <v>399831.83</v>
      </c>
      <c r="AD42" s="89">
        <v>4489785.5</v>
      </c>
      <c r="AF42" s="89">
        <v>4200</v>
      </c>
      <c r="AG42" s="89">
        <v>15936</v>
      </c>
      <c r="AH42" s="89">
        <v>2023541.67</v>
      </c>
      <c r="AI42" s="89">
        <v>336094.85</v>
      </c>
      <c r="AJ42" s="89">
        <v>70484.899999999994</v>
      </c>
      <c r="AL42" s="89">
        <v>197211.78</v>
      </c>
      <c r="AM42" s="259">
        <f t="shared" si="1"/>
        <v>1430122.69</v>
      </c>
      <c r="AN42" s="260">
        <f t="shared" si="2"/>
        <v>70493.03</v>
      </c>
      <c r="AO42" s="284">
        <f t="shared" si="6"/>
        <v>1359629.66</v>
      </c>
      <c r="AP42" s="279">
        <f t="shared" si="3"/>
        <v>7488418.4199999999</v>
      </c>
      <c r="AQ42" s="287">
        <f t="shared" si="4"/>
        <v>7137254.7000000002</v>
      </c>
      <c r="AR42" s="261">
        <f t="shared" si="5"/>
        <v>351163.71999999974</v>
      </c>
    </row>
    <row r="43" spans="1:44" ht="15" thickBot="1" x14ac:dyDescent="0.25">
      <c r="A43" s="249" t="s">
        <v>304</v>
      </c>
      <c r="B43" s="249" t="s">
        <v>42</v>
      </c>
      <c r="C43" s="288">
        <v>7430</v>
      </c>
      <c r="D43" s="289" t="s">
        <v>844</v>
      </c>
      <c r="E43" s="44" t="s">
        <v>2626</v>
      </c>
      <c r="F43" s="88">
        <v>1626722.39</v>
      </c>
      <c r="G43" s="88">
        <v>18875.55</v>
      </c>
      <c r="H43" s="88">
        <v>87562.12</v>
      </c>
      <c r="K43" s="44">
        <v>145745.38</v>
      </c>
      <c r="L43" s="44">
        <v>769938.96</v>
      </c>
      <c r="O43" s="231">
        <v>6000</v>
      </c>
      <c r="P43" s="231">
        <v>43506.3</v>
      </c>
      <c r="R43" s="231">
        <v>1270.94</v>
      </c>
      <c r="S43" s="44">
        <v>330000</v>
      </c>
      <c r="U43" s="44">
        <v>-1966653.12</v>
      </c>
      <c r="V43" s="44">
        <v>3750097.45</v>
      </c>
      <c r="X43" s="73">
        <v>3925005.89</v>
      </c>
      <c r="Z43" s="73">
        <v>3820.55</v>
      </c>
      <c r="AB43" s="73">
        <v>2368674</v>
      </c>
      <c r="AC43" s="73">
        <v>473336.66</v>
      </c>
      <c r="AD43" s="89">
        <v>3588485</v>
      </c>
      <c r="AF43" s="89">
        <v>13640</v>
      </c>
      <c r="AH43" s="89">
        <v>2122028.59</v>
      </c>
      <c r="AI43" s="89">
        <v>344802.58</v>
      </c>
      <c r="AL43" s="89">
        <v>217258.1</v>
      </c>
      <c r="AM43" s="259">
        <f t="shared" si="1"/>
        <v>1733160.06</v>
      </c>
      <c r="AN43" s="260">
        <f t="shared" si="2"/>
        <v>50777.240000000005</v>
      </c>
      <c r="AO43" s="284">
        <f t="shared" si="6"/>
        <v>1682382.82</v>
      </c>
      <c r="AP43" s="279">
        <f t="shared" si="3"/>
        <v>6770837.0999999996</v>
      </c>
      <c r="AQ43" s="287">
        <f t="shared" si="4"/>
        <v>6286214.2699999996</v>
      </c>
      <c r="AR43" s="261">
        <f t="shared" si="5"/>
        <v>484622.83000000007</v>
      </c>
    </row>
    <row r="44" spans="1:44" ht="15" thickBot="1" x14ac:dyDescent="0.25">
      <c r="A44" s="249" t="s">
        <v>304</v>
      </c>
      <c r="B44" s="249" t="s">
        <v>42</v>
      </c>
      <c r="C44" s="288">
        <v>2978</v>
      </c>
      <c r="D44" s="289" t="s">
        <v>845</v>
      </c>
      <c r="E44" s="44" t="s">
        <v>2627</v>
      </c>
      <c r="F44" s="88">
        <v>708811.99</v>
      </c>
      <c r="G44" s="88">
        <v>6228.58</v>
      </c>
      <c r="H44" s="88">
        <v>75176.89</v>
      </c>
      <c r="K44" s="44">
        <v>357278.23</v>
      </c>
      <c r="L44" s="44">
        <v>256429.38</v>
      </c>
      <c r="O44" s="231">
        <v>16900</v>
      </c>
      <c r="P44" s="231">
        <v>23300</v>
      </c>
      <c r="Q44" s="231">
        <v>56958</v>
      </c>
      <c r="R44" s="231">
        <v>530</v>
      </c>
      <c r="U44" s="44">
        <v>-453257.64</v>
      </c>
      <c r="V44" s="44">
        <v>1851653.95</v>
      </c>
      <c r="X44" s="73">
        <v>2113544.25</v>
      </c>
      <c r="Z44" s="73">
        <v>2660.41</v>
      </c>
      <c r="AB44" s="73">
        <v>1236260.4099999999</v>
      </c>
      <c r="AC44" s="73">
        <v>179306.42</v>
      </c>
      <c r="AD44" s="89">
        <v>2093262.41</v>
      </c>
      <c r="AF44" s="89">
        <v>160</v>
      </c>
      <c r="AG44" s="89">
        <v>100</v>
      </c>
      <c r="AH44" s="89">
        <v>1256499.23</v>
      </c>
      <c r="AI44" s="89">
        <v>172438.91</v>
      </c>
      <c r="AL44" s="89">
        <v>101470.18</v>
      </c>
      <c r="AM44" s="259">
        <f t="shared" si="1"/>
        <v>790217.46</v>
      </c>
      <c r="AN44" s="260">
        <f t="shared" si="2"/>
        <v>97688</v>
      </c>
      <c r="AO44" s="284">
        <f t="shared" si="6"/>
        <v>692529.46</v>
      </c>
      <c r="AP44" s="279">
        <f t="shared" si="3"/>
        <v>3531771.49</v>
      </c>
      <c r="AQ44" s="287">
        <f t="shared" si="4"/>
        <v>3623930.73</v>
      </c>
      <c r="AR44" s="261">
        <f t="shared" si="5"/>
        <v>-92159.239999999758</v>
      </c>
    </row>
    <row r="45" spans="1:44" ht="15" thickBot="1" x14ac:dyDescent="0.25">
      <c r="A45" s="249" t="s">
        <v>304</v>
      </c>
      <c r="B45" s="249" t="s">
        <v>42</v>
      </c>
      <c r="C45" s="288">
        <v>3394</v>
      </c>
      <c r="D45" s="289" t="s">
        <v>846</v>
      </c>
      <c r="E45" s="44" t="s">
        <v>2768</v>
      </c>
      <c r="F45" s="88">
        <v>434557.1</v>
      </c>
      <c r="G45" s="88">
        <v>10276.01</v>
      </c>
      <c r="H45" s="88">
        <v>51161.59</v>
      </c>
      <c r="K45" s="44">
        <v>275197.14</v>
      </c>
      <c r="L45" s="44">
        <v>372128.95</v>
      </c>
      <c r="O45" s="231">
        <v>3000</v>
      </c>
      <c r="P45" s="231">
        <v>26200</v>
      </c>
      <c r="Q45" s="231">
        <v>0</v>
      </c>
      <c r="R45" s="231">
        <v>1136</v>
      </c>
      <c r="U45" s="44">
        <v>-664312.79</v>
      </c>
      <c r="V45" s="44">
        <v>1865771.67</v>
      </c>
      <c r="X45" s="73">
        <v>1776080.34</v>
      </c>
      <c r="Z45" s="73">
        <v>1348.01</v>
      </c>
      <c r="AB45" s="73">
        <v>1262265</v>
      </c>
      <c r="AC45" s="73">
        <v>294640.56</v>
      </c>
      <c r="AD45" s="89">
        <v>2180287</v>
      </c>
      <c r="AF45" s="89">
        <v>11304</v>
      </c>
      <c r="AH45" s="89">
        <v>990624.92</v>
      </c>
      <c r="AI45" s="89">
        <v>206625.14</v>
      </c>
      <c r="AL45" s="89">
        <v>33966.94</v>
      </c>
      <c r="AM45" s="259">
        <f t="shared" si="1"/>
        <v>495994.69999999995</v>
      </c>
      <c r="AN45" s="260">
        <f t="shared" si="2"/>
        <v>30336</v>
      </c>
      <c r="AO45" s="284">
        <f t="shared" si="6"/>
        <v>465658.69999999995</v>
      </c>
      <c r="AP45" s="279">
        <f t="shared" si="3"/>
        <v>3334333.91</v>
      </c>
      <c r="AQ45" s="287">
        <f t="shared" si="4"/>
        <v>3422808</v>
      </c>
      <c r="AR45" s="261">
        <f t="shared" si="5"/>
        <v>-88474.089999999851</v>
      </c>
    </row>
    <row r="46" spans="1:44" ht="15" thickBot="1" x14ac:dyDescent="0.25">
      <c r="A46" s="249" t="s">
        <v>304</v>
      </c>
      <c r="B46" s="249" t="s">
        <v>42</v>
      </c>
      <c r="C46" s="288">
        <v>1969</v>
      </c>
      <c r="D46" s="289" t="s">
        <v>847</v>
      </c>
      <c r="E46" s="44" t="s">
        <v>2769</v>
      </c>
      <c r="F46" s="88">
        <v>452348.02</v>
      </c>
      <c r="G46" s="88">
        <v>0</v>
      </c>
      <c r="H46" s="88">
        <v>167355.32999999999</v>
      </c>
      <c r="K46" s="44">
        <v>553272.39</v>
      </c>
      <c r="L46" s="44">
        <v>180924.57</v>
      </c>
      <c r="O46" s="231">
        <v>0</v>
      </c>
      <c r="P46" s="231">
        <v>25224.880000000001</v>
      </c>
      <c r="R46" s="231">
        <v>0</v>
      </c>
      <c r="S46" s="44">
        <v>47300</v>
      </c>
      <c r="U46" s="44">
        <v>-139363.07999999999</v>
      </c>
      <c r="V46" s="44">
        <v>1234901.48</v>
      </c>
      <c r="X46" s="73">
        <v>1293535.8500000001</v>
      </c>
      <c r="Z46" s="73">
        <v>1124.49</v>
      </c>
      <c r="AB46" s="73">
        <v>1393411</v>
      </c>
      <c r="AC46" s="73">
        <v>163805.60999999999</v>
      </c>
      <c r="AD46" s="89">
        <v>1927631</v>
      </c>
      <c r="AG46" s="89">
        <v>3200</v>
      </c>
      <c r="AH46" s="89">
        <v>536499.34</v>
      </c>
      <c r="AI46" s="89">
        <v>166744.26</v>
      </c>
      <c r="AL46" s="89">
        <v>31965.32</v>
      </c>
      <c r="AM46" s="259">
        <f t="shared" si="1"/>
        <v>619703.35</v>
      </c>
      <c r="AN46" s="260">
        <f t="shared" si="2"/>
        <v>25224.880000000001</v>
      </c>
      <c r="AO46" s="284">
        <f t="shared" si="6"/>
        <v>594478.47</v>
      </c>
      <c r="AP46" s="279">
        <f t="shared" si="3"/>
        <v>2851876.9499999997</v>
      </c>
      <c r="AQ46" s="287">
        <f t="shared" si="4"/>
        <v>2666039.9199999995</v>
      </c>
      <c r="AR46" s="261">
        <f t="shared" si="5"/>
        <v>185837.03000000026</v>
      </c>
    </row>
    <row r="47" spans="1:44" ht="15" thickBot="1" x14ac:dyDescent="0.25">
      <c r="A47" s="249" t="s">
        <v>304</v>
      </c>
      <c r="B47" s="249" t="s">
        <v>42</v>
      </c>
      <c r="C47" s="288">
        <v>3732</v>
      </c>
      <c r="D47" s="289" t="s">
        <v>848</v>
      </c>
      <c r="E47" s="44" t="s">
        <v>2787</v>
      </c>
      <c r="F47" s="88">
        <v>645595.12</v>
      </c>
      <c r="G47" s="88">
        <v>0</v>
      </c>
      <c r="H47" s="88">
        <v>100439.42</v>
      </c>
      <c r="K47" s="44">
        <v>1040581.34</v>
      </c>
      <c r="L47" s="44">
        <v>315790.55</v>
      </c>
      <c r="O47" s="231">
        <v>3800</v>
      </c>
      <c r="P47" s="231">
        <v>29849</v>
      </c>
      <c r="Q47" s="231">
        <v>0</v>
      </c>
      <c r="R47" s="231">
        <v>250</v>
      </c>
      <c r="S47" s="44">
        <v>265000</v>
      </c>
      <c r="U47" s="44">
        <v>-785070.53</v>
      </c>
      <c r="V47" s="44">
        <v>2300894.7000000002</v>
      </c>
      <c r="X47" s="73">
        <v>2481571.83</v>
      </c>
      <c r="Z47" s="73">
        <v>1645.05</v>
      </c>
      <c r="AB47" s="73">
        <v>1220594.5</v>
      </c>
      <c r="AC47" s="73">
        <v>117035.33</v>
      </c>
      <c r="AD47" s="89">
        <v>2043254.5</v>
      </c>
      <c r="AG47" s="89">
        <v>16690</v>
      </c>
      <c r="AH47" s="89">
        <v>1171253.67</v>
      </c>
      <c r="AI47" s="89">
        <v>241065.28</v>
      </c>
      <c r="AL47" s="89">
        <v>60900</v>
      </c>
      <c r="AM47" s="259">
        <f t="shared" si="1"/>
        <v>746034.54</v>
      </c>
      <c r="AN47" s="260">
        <f t="shared" si="2"/>
        <v>33899</v>
      </c>
      <c r="AO47" s="284">
        <f t="shared" si="6"/>
        <v>712135.54</v>
      </c>
      <c r="AP47" s="279">
        <f t="shared" si="3"/>
        <v>3820846.71</v>
      </c>
      <c r="AQ47" s="287">
        <f t="shared" si="4"/>
        <v>3533163.4499999997</v>
      </c>
      <c r="AR47" s="261">
        <f t="shared" si="5"/>
        <v>287683.26000000024</v>
      </c>
    </row>
    <row r="48" spans="1:44" ht="15" thickBot="1" x14ac:dyDescent="0.25">
      <c r="A48" s="249" t="s">
        <v>304</v>
      </c>
      <c r="B48" s="249" t="s">
        <v>42</v>
      </c>
      <c r="C48" s="288">
        <v>3225</v>
      </c>
      <c r="D48" s="289" t="s">
        <v>849</v>
      </c>
      <c r="E48" s="44" t="s">
        <v>2794</v>
      </c>
      <c r="F48" s="88">
        <v>905624.99</v>
      </c>
      <c r="G48" s="88">
        <v>1922</v>
      </c>
      <c r="H48" s="88">
        <v>83285.929999999993</v>
      </c>
      <c r="K48" s="44">
        <v>4055255.62</v>
      </c>
      <c r="L48" s="44">
        <v>220623.42</v>
      </c>
      <c r="O48" s="231">
        <v>3000</v>
      </c>
      <c r="P48" s="231">
        <v>35846.82</v>
      </c>
      <c r="R48" s="231">
        <v>1828.88</v>
      </c>
      <c r="S48" s="44">
        <v>3900</v>
      </c>
      <c r="U48" s="44">
        <v>772429.4</v>
      </c>
      <c r="V48" s="44">
        <v>4006426</v>
      </c>
      <c r="X48" s="73">
        <v>2438645.0099999998</v>
      </c>
      <c r="Z48" s="73">
        <v>2224.7199999999998</v>
      </c>
      <c r="AB48" s="73">
        <v>1127702.3999999999</v>
      </c>
      <c r="AC48" s="73">
        <v>203580</v>
      </c>
      <c r="AD48" s="89">
        <v>1891582.4</v>
      </c>
      <c r="AF48" s="89">
        <v>2160</v>
      </c>
      <c r="AG48" s="89">
        <v>3400</v>
      </c>
      <c r="AH48" s="89">
        <v>942452.67</v>
      </c>
      <c r="AI48" s="89">
        <v>341997.7</v>
      </c>
      <c r="AL48" s="89">
        <v>147278.5</v>
      </c>
      <c r="AM48" s="259">
        <f t="shared" si="1"/>
        <v>990832.91999999993</v>
      </c>
      <c r="AN48" s="260">
        <f t="shared" si="2"/>
        <v>40675.699999999997</v>
      </c>
      <c r="AO48" s="284">
        <f t="shared" si="6"/>
        <v>950157.22</v>
      </c>
      <c r="AP48" s="279">
        <f t="shared" si="3"/>
        <v>3772152.13</v>
      </c>
      <c r="AQ48" s="287">
        <f t="shared" si="4"/>
        <v>3328871.27</v>
      </c>
      <c r="AR48" s="261">
        <f t="shared" si="5"/>
        <v>443280.85999999987</v>
      </c>
    </row>
    <row r="49" spans="1:44" ht="15" thickBot="1" x14ac:dyDescent="0.25">
      <c r="A49" s="249" t="s">
        <v>29</v>
      </c>
      <c r="B49" s="249" t="s">
        <v>30</v>
      </c>
      <c r="C49" s="288">
        <v>3207</v>
      </c>
      <c r="D49" s="289" t="s">
        <v>850</v>
      </c>
      <c r="E49" s="44" t="s">
        <v>2628</v>
      </c>
      <c r="F49" s="88">
        <v>155307.64000000001</v>
      </c>
      <c r="G49" s="88">
        <v>167390.01</v>
      </c>
      <c r="H49" s="88">
        <v>169156.65</v>
      </c>
      <c r="K49" s="44">
        <v>301868.19</v>
      </c>
      <c r="L49" s="44">
        <v>257313.93</v>
      </c>
      <c r="O49" s="231">
        <v>8000</v>
      </c>
      <c r="P49" s="231">
        <v>38711.300000000003</v>
      </c>
      <c r="R49" s="231">
        <v>0</v>
      </c>
      <c r="U49" s="44">
        <v>-620394.88</v>
      </c>
      <c r="V49" s="44">
        <v>1877057.75</v>
      </c>
      <c r="X49" s="73">
        <v>1248300.46</v>
      </c>
      <c r="Z49" s="73">
        <v>970.13</v>
      </c>
      <c r="AB49" s="73">
        <v>1610352.5</v>
      </c>
      <c r="AC49" s="73">
        <v>19950</v>
      </c>
      <c r="AD49" s="89">
        <v>2137694.5</v>
      </c>
      <c r="AF49" s="89">
        <v>400</v>
      </c>
      <c r="AH49" s="89">
        <v>795482.01</v>
      </c>
      <c r="AI49" s="89">
        <v>183368.19</v>
      </c>
      <c r="AL49" s="89">
        <v>14966.14</v>
      </c>
      <c r="AM49" s="259">
        <f t="shared" si="1"/>
        <v>491854.30000000005</v>
      </c>
      <c r="AN49" s="260">
        <f t="shared" si="2"/>
        <v>46711.3</v>
      </c>
      <c r="AO49" s="284">
        <f t="shared" si="6"/>
        <v>445143.00000000006</v>
      </c>
      <c r="AP49" s="279">
        <f t="shared" si="3"/>
        <v>2879573.09</v>
      </c>
      <c r="AQ49" s="287">
        <f t="shared" si="4"/>
        <v>3131910.84</v>
      </c>
      <c r="AR49" s="261">
        <f t="shared" si="5"/>
        <v>-252337.75</v>
      </c>
    </row>
    <row r="50" spans="1:44" ht="15" thickBot="1" x14ac:dyDescent="0.25">
      <c r="A50" s="249" t="s">
        <v>29</v>
      </c>
      <c r="B50" s="249" t="s">
        <v>30</v>
      </c>
      <c r="C50" s="250">
        <v>3287</v>
      </c>
      <c r="D50" s="251" t="s">
        <v>851</v>
      </c>
      <c r="E50" s="44" t="s">
        <v>2629</v>
      </c>
      <c r="F50" s="88">
        <v>58625.14</v>
      </c>
      <c r="G50" s="88">
        <v>197675.48</v>
      </c>
      <c r="H50" s="88">
        <v>58545.61</v>
      </c>
      <c r="K50" s="44">
        <v>466782.6</v>
      </c>
      <c r="L50" s="44">
        <v>287604.96000000002</v>
      </c>
      <c r="O50" s="231">
        <v>4500</v>
      </c>
      <c r="P50" s="231">
        <v>32351.599999999999</v>
      </c>
      <c r="Q50" s="231">
        <v>6500</v>
      </c>
      <c r="R50" s="231">
        <v>0</v>
      </c>
      <c r="U50" s="44">
        <v>-1468567.97</v>
      </c>
      <c r="V50" s="44">
        <v>2506199.65</v>
      </c>
      <c r="X50" s="73">
        <v>1224543.54</v>
      </c>
      <c r="Y50" s="73">
        <v>189160</v>
      </c>
      <c r="Z50" s="73">
        <v>501.3</v>
      </c>
      <c r="AB50" s="73">
        <v>2565034.7999999998</v>
      </c>
      <c r="AC50" s="73">
        <v>215400</v>
      </c>
      <c r="AD50" s="89">
        <v>3099535.8</v>
      </c>
      <c r="AF50" s="89">
        <v>8800</v>
      </c>
      <c r="AH50" s="89">
        <v>1011048.09</v>
      </c>
      <c r="AI50" s="89">
        <v>87005.24</v>
      </c>
      <c r="AL50" s="89">
        <v>0</v>
      </c>
      <c r="AM50" s="259">
        <f t="shared" si="1"/>
        <v>314846.23</v>
      </c>
      <c r="AN50" s="260">
        <f t="shared" si="2"/>
        <v>43351.6</v>
      </c>
      <c r="AO50" s="284">
        <f t="shared" si="6"/>
        <v>271494.63</v>
      </c>
      <c r="AP50" s="279">
        <f t="shared" si="3"/>
        <v>4194639.6399999997</v>
      </c>
      <c r="AQ50" s="287">
        <f t="shared" si="4"/>
        <v>4206389.13</v>
      </c>
      <c r="AR50" s="261">
        <f t="shared" si="5"/>
        <v>-11749.490000000224</v>
      </c>
    </row>
    <row r="51" spans="1:44" s="271" customFormat="1" ht="15" thickBot="1" x14ac:dyDescent="0.25">
      <c r="A51" s="252" t="s">
        <v>29</v>
      </c>
      <c r="B51" s="252" t="s">
        <v>30</v>
      </c>
      <c r="C51" s="253">
        <v>2936</v>
      </c>
      <c r="D51" s="254" t="s">
        <v>852</v>
      </c>
      <c r="E51" s="44" t="s">
        <v>2630</v>
      </c>
      <c r="F51" s="88">
        <v>175616.22</v>
      </c>
      <c r="G51" s="88">
        <v>13571.3</v>
      </c>
      <c r="H51" s="88">
        <v>66288.69</v>
      </c>
      <c r="I51" s="88"/>
      <c r="J51" s="44"/>
      <c r="K51" s="44">
        <v>3</v>
      </c>
      <c r="L51" s="44">
        <v>153833.20000000001</v>
      </c>
      <c r="M51" s="44"/>
      <c r="N51" s="44"/>
      <c r="O51" s="231">
        <v>1500</v>
      </c>
      <c r="P51" s="231">
        <v>38987.08</v>
      </c>
      <c r="Q51" s="231"/>
      <c r="R51" s="231">
        <v>1362</v>
      </c>
      <c r="S51" s="44"/>
      <c r="T51" s="44">
        <v>-238853.94</v>
      </c>
      <c r="U51" s="44">
        <v>-1317633.76</v>
      </c>
      <c r="V51" s="44">
        <v>1985151.03</v>
      </c>
      <c r="W51" s="73"/>
      <c r="X51" s="73">
        <v>1259527.3700000001</v>
      </c>
      <c r="Y51" s="73">
        <v>271560</v>
      </c>
      <c r="Z51" s="73"/>
      <c r="AA51" s="73"/>
      <c r="AB51" s="73">
        <v>1478704.5</v>
      </c>
      <c r="AC51" s="73">
        <v>61699.56</v>
      </c>
      <c r="AD51" s="89">
        <v>2017469.5</v>
      </c>
      <c r="AE51" s="89"/>
      <c r="AF51" s="89">
        <v>480</v>
      </c>
      <c r="AG51" s="89"/>
      <c r="AH51" s="89">
        <v>977670.6</v>
      </c>
      <c r="AI51" s="89">
        <v>108158.74</v>
      </c>
      <c r="AJ51" s="89"/>
      <c r="AK51" s="89"/>
      <c r="AL51" s="89">
        <v>28912.59</v>
      </c>
      <c r="AM51" s="259">
        <f t="shared" si="1"/>
        <v>255476.21</v>
      </c>
      <c r="AN51" s="260">
        <f t="shared" si="2"/>
        <v>41849.08</v>
      </c>
      <c r="AO51" s="284">
        <f t="shared" si="6"/>
        <v>213627.13</v>
      </c>
      <c r="AP51" s="279">
        <f t="shared" si="3"/>
        <v>3071491.43</v>
      </c>
      <c r="AQ51" s="287">
        <f t="shared" si="4"/>
        <v>3132691.43</v>
      </c>
      <c r="AR51" s="290">
        <f t="shared" si="5"/>
        <v>-61200</v>
      </c>
    </row>
    <row r="52" spans="1:44" s="271" customFormat="1" ht="15" thickBot="1" x14ac:dyDescent="0.25">
      <c r="A52" s="252" t="s">
        <v>29</v>
      </c>
      <c r="B52" s="252" t="s">
        <v>30</v>
      </c>
      <c r="C52" s="253">
        <v>2495</v>
      </c>
      <c r="D52" s="254" t="s">
        <v>853</v>
      </c>
      <c r="E52" s="44" t="s">
        <v>2631</v>
      </c>
      <c r="F52" s="88">
        <v>75695.600000000006</v>
      </c>
      <c r="G52" s="88">
        <v>88494.99</v>
      </c>
      <c r="H52" s="88">
        <v>182325.18</v>
      </c>
      <c r="I52" s="88"/>
      <c r="J52" s="44"/>
      <c r="K52" s="44">
        <v>769272.9</v>
      </c>
      <c r="L52" s="44">
        <v>211350.56</v>
      </c>
      <c r="M52" s="44"/>
      <c r="N52" s="44"/>
      <c r="O52" s="231">
        <v>76923</v>
      </c>
      <c r="P52" s="231">
        <v>19050</v>
      </c>
      <c r="Q52" s="231"/>
      <c r="R52" s="231">
        <v>0</v>
      </c>
      <c r="S52" s="44">
        <v>1200</v>
      </c>
      <c r="T52" s="44">
        <v>-274361.78999999998</v>
      </c>
      <c r="U52" s="44">
        <v>-355164.49</v>
      </c>
      <c r="V52" s="44">
        <v>1821817.03</v>
      </c>
      <c r="W52" s="73"/>
      <c r="X52" s="73">
        <v>1439254.64</v>
      </c>
      <c r="Y52" s="73">
        <v>214700</v>
      </c>
      <c r="Z52" s="73">
        <v>549.5</v>
      </c>
      <c r="AA52" s="73"/>
      <c r="AB52" s="73">
        <v>2440067</v>
      </c>
      <c r="AC52" s="73">
        <v>36550</v>
      </c>
      <c r="AD52" s="89">
        <v>3130907</v>
      </c>
      <c r="AE52" s="89"/>
      <c r="AF52" s="89"/>
      <c r="AG52" s="89"/>
      <c r="AH52" s="89">
        <v>888897.36</v>
      </c>
      <c r="AI52" s="89">
        <v>73641.3</v>
      </c>
      <c r="AJ52" s="89"/>
      <c r="AK52" s="89"/>
      <c r="AL52" s="89"/>
      <c r="AM52" s="259">
        <f t="shared" si="1"/>
        <v>346515.77</v>
      </c>
      <c r="AN52" s="260">
        <f t="shared" si="2"/>
        <v>95973</v>
      </c>
      <c r="AO52" s="284">
        <f t="shared" si="6"/>
        <v>250542.77000000002</v>
      </c>
      <c r="AP52" s="279">
        <f t="shared" si="3"/>
        <v>4131121.1399999997</v>
      </c>
      <c r="AQ52" s="287">
        <f t="shared" si="4"/>
        <v>4093445.6599999997</v>
      </c>
      <c r="AR52" s="290">
        <f t="shared" si="5"/>
        <v>37675.479999999981</v>
      </c>
    </row>
    <row r="53" spans="1:44" s="271" customFormat="1" ht="15" thickBot="1" x14ac:dyDescent="0.25">
      <c r="A53" s="252" t="s">
        <v>29</v>
      </c>
      <c r="B53" s="252" t="s">
        <v>30</v>
      </c>
      <c r="C53" s="253">
        <v>5264</v>
      </c>
      <c r="D53" s="254" t="s">
        <v>854</v>
      </c>
      <c r="E53" s="44" t="s">
        <v>2632</v>
      </c>
      <c r="F53" s="88">
        <v>365922.25</v>
      </c>
      <c r="G53" s="88">
        <v>220663.16</v>
      </c>
      <c r="H53" s="88">
        <v>242434.05</v>
      </c>
      <c r="I53" s="88"/>
      <c r="J53" s="44"/>
      <c r="K53" s="44">
        <v>530992.15</v>
      </c>
      <c r="L53" s="44">
        <v>500041.35</v>
      </c>
      <c r="M53" s="44"/>
      <c r="N53" s="44"/>
      <c r="O53" s="231">
        <v>0</v>
      </c>
      <c r="P53" s="231">
        <v>42700</v>
      </c>
      <c r="Q53" s="231"/>
      <c r="R53" s="231">
        <v>0</v>
      </c>
      <c r="S53" s="44"/>
      <c r="T53" s="44"/>
      <c r="U53" s="44">
        <v>969166.31</v>
      </c>
      <c r="V53" s="44">
        <v>1102265.42</v>
      </c>
      <c r="W53" s="73"/>
      <c r="X53" s="73">
        <v>2011371.88</v>
      </c>
      <c r="Y53" s="73">
        <v>170000</v>
      </c>
      <c r="Z53" s="73">
        <v>908.97</v>
      </c>
      <c r="AA53" s="73"/>
      <c r="AB53" s="73">
        <v>3337056.8</v>
      </c>
      <c r="AC53" s="73">
        <v>136426.09</v>
      </c>
      <c r="AD53" s="89">
        <v>4588044.3</v>
      </c>
      <c r="AE53" s="89"/>
      <c r="AF53" s="89">
        <v>2460</v>
      </c>
      <c r="AG53" s="89">
        <v>4470</v>
      </c>
      <c r="AH53" s="89">
        <v>1187625.6000000001</v>
      </c>
      <c r="AI53" s="89">
        <v>103331.76</v>
      </c>
      <c r="AJ53" s="89"/>
      <c r="AK53" s="89">
        <v>3100</v>
      </c>
      <c r="AL53" s="89">
        <v>20810.849999999999</v>
      </c>
      <c r="AM53" s="259">
        <f t="shared" si="1"/>
        <v>829019.46</v>
      </c>
      <c r="AN53" s="260">
        <f t="shared" si="2"/>
        <v>42700</v>
      </c>
      <c r="AO53" s="284">
        <f t="shared" si="6"/>
        <v>786319.46</v>
      </c>
      <c r="AP53" s="279">
        <f t="shared" si="3"/>
        <v>5655763.7400000002</v>
      </c>
      <c r="AQ53" s="287">
        <f t="shared" si="4"/>
        <v>5909842.5099999998</v>
      </c>
      <c r="AR53" s="290">
        <f t="shared" si="5"/>
        <v>-254078.76999999955</v>
      </c>
    </row>
    <row r="54" spans="1:44" ht="15" thickBot="1" x14ac:dyDescent="0.25">
      <c r="A54" s="249" t="s">
        <v>29</v>
      </c>
      <c r="B54" s="249" t="s">
        <v>30</v>
      </c>
      <c r="C54" s="250">
        <v>2213</v>
      </c>
      <c r="D54" s="251" t="s">
        <v>855</v>
      </c>
      <c r="E54" s="44" t="s">
        <v>2633</v>
      </c>
      <c r="F54" s="88">
        <v>248628.16</v>
      </c>
      <c r="G54" s="88">
        <v>174299.78</v>
      </c>
      <c r="H54" s="88">
        <v>99950.18</v>
      </c>
      <c r="K54" s="44">
        <v>102416.2</v>
      </c>
      <c r="L54" s="44">
        <v>415331.31</v>
      </c>
      <c r="O54" s="231">
        <v>0</v>
      </c>
      <c r="P54" s="231">
        <v>26440</v>
      </c>
      <c r="R54" s="231">
        <v>0</v>
      </c>
      <c r="T54" s="44">
        <v>0</v>
      </c>
      <c r="U54" s="44">
        <v>-1268592.74</v>
      </c>
      <c r="V54" s="44">
        <v>2172216.88</v>
      </c>
      <c r="X54" s="73">
        <v>1331991.31</v>
      </c>
      <c r="Y54" s="73">
        <v>271358</v>
      </c>
      <c r="Z54" s="73">
        <v>1392.71</v>
      </c>
      <c r="AB54" s="73">
        <v>1225052</v>
      </c>
      <c r="AC54" s="73">
        <v>261730</v>
      </c>
      <c r="AD54" s="89">
        <v>1734681</v>
      </c>
      <c r="AF54" s="89">
        <v>7709</v>
      </c>
      <c r="AH54" s="89">
        <v>1135214.18</v>
      </c>
      <c r="AI54" s="89">
        <v>97725.84</v>
      </c>
      <c r="AL54" s="89">
        <v>5632.51</v>
      </c>
      <c r="AM54" s="259">
        <f t="shared" si="1"/>
        <v>522878.12</v>
      </c>
      <c r="AN54" s="260">
        <f t="shared" si="2"/>
        <v>26440</v>
      </c>
      <c r="AO54" s="284">
        <f t="shared" si="6"/>
        <v>496438.12</v>
      </c>
      <c r="AP54" s="279">
        <f t="shared" si="3"/>
        <v>3091524.02</v>
      </c>
      <c r="AQ54" s="287">
        <f t="shared" si="4"/>
        <v>2980962.5299999993</v>
      </c>
      <c r="AR54" s="261">
        <f t="shared" si="5"/>
        <v>110561.49000000069</v>
      </c>
    </row>
    <row r="55" spans="1:44" ht="15" thickBot="1" x14ac:dyDescent="0.25">
      <c r="A55" s="249" t="s">
        <v>29</v>
      </c>
      <c r="B55" s="249" t="s">
        <v>30</v>
      </c>
      <c r="C55" s="250">
        <v>2562</v>
      </c>
      <c r="D55" s="251" t="s">
        <v>856</v>
      </c>
      <c r="E55" s="44" t="s">
        <v>2634</v>
      </c>
      <c r="F55" s="88">
        <v>106330.94</v>
      </c>
      <c r="G55" s="88">
        <v>101565.56</v>
      </c>
      <c r="H55" s="88">
        <v>100957.18</v>
      </c>
      <c r="K55" s="44">
        <v>1227781.28</v>
      </c>
      <c r="L55" s="44">
        <v>511672.59</v>
      </c>
      <c r="O55" s="231">
        <v>28500</v>
      </c>
      <c r="P55" s="231">
        <v>44100</v>
      </c>
      <c r="R55" s="231">
        <v>3131</v>
      </c>
      <c r="U55" s="44">
        <v>76760.11</v>
      </c>
      <c r="V55" s="44">
        <v>1936400.69</v>
      </c>
      <c r="X55" s="73">
        <v>895292.15</v>
      </c>
      <c r="AB55" s="73">
        <v>1287000</v>
      </c>
      <c r="AD55" s="89">
        <v>1559756</v>
      </c>
      <c r="AF55" s="89">
        <v>160</v>
      </c>
      <c r="AG55" s="89">
        <v>400</v>
      </c>
      <c r="AH55" s="89">
        <v>525237.38</v>
      </c>
      <c r="AI55" s="89">
        <v>137323.01999999999</v>
      </c>
      <c r="AM55" s="259">
        <f t="shared" si="1"/>
        <v>308853.68</v>
      </c>
      <c r="AN55" s="260">
        <f t="shared" si="2"/>
        <v>75731</v>
      </c>
      <c r="AO55" s="284">
        <f t="shared" si="6"/>
        <v>233122.68</v>
      </c>
      <c r="AP55" s="279">
        <f t="shared" si="3"/>
        <v>2182292.15</v>
      </c>
      <c r="AQ55" s="287">
        <f t="shared" si="4"/>
        <v>2222876.4</v>
      </c>
      <c r="AR55" s="261">
        <f t="shared" si="5"/>
        <v>-40584.25</v>
      </c>
    </row>
    <row r="56" spans="1:44" s="271" customFormat="1" ht="15" thickBot="1" x14ac:dyDescent="0.25">
      <c r="A56" s="252" t="s">
        <v>29</v>
      </c>
      <c r="B56" s="252" t="s">
        <v>30</v>
      </c>
      <c r="C56" s="253">
        <v>7114</v>
      </c>
      <c r="D56" s="254" t="s">
        <v>857</v>
      </c>
      <c r="E56" s="44" t="s">
        <v>2635</v>
      </c>
      <c r="F56" s="88">
        <v>540337.79</v>
      </c>
      <c r="G56" s="88">
        <v>12311.23</v>
      </c>
      <c r="H56" s="88">
        <v>171533.26</v>
      </c>
      <c r="I56" s="88"/>
      <c r="J56" s="44"/>
      <c r="K56" s="44">
        <v>40259.040000000001</v>
      </c>
      <c r="L56" s="44">
        <v>339107.2</v>
      </c>
      <c r="M56" s="44"/>
      <c r="N56" s="44"/>
      <c r="O56" s="231">
        <v>5410</v>
      </c>
      <c r="P56" s="231">
        <v>55103</v>
      </c>
      <c r="Q56" s="231"/>
      <c r="R56" s="231">
        <v>4274</v>
      </c>
      <c r="S56" s="44"/>
      <c r="T56" s="44">
        <v>297917.32</v>
      </c>
      <c r="U56" s="44">
        <v>-595952.63</v>
      </c>
      <c r="V56" s="44">
        <v>1262941.0900000001</v>
      </c>
      <c r="W56" s="73"/>
      <c r="X56" s="73">
        <v>2028642.94</v>
      </c>
      <c r="Y56" s="73">
        <v>166210</v>
      </c>
      <c r="Z56" s="73">
        <v>1132.93</v>
      </c>
      <c r="AA56" s="73"/>
      <c r="AB56" s="73">
        <v>2403481.5</v>
      </c>
      <c r="AC56" s="73">
        <v>250800</v>
      </c>
      <c r="AD56" s="89">
        <v>3433354.5</v>
      </c>
      <c r="AE56" s="89"/>
      <c r="AF56" s="89">
        <v>2560</v>
      </c>
      <c r="AG56" s="89">
        <v>10200</v>
      </c>
      <c r="AH56" s="89">
        <v>1197831.33</v>
      </c>
      <c r="AI56" s="89">
        <v>115138.36</v>
      </c>
      <c r="AJ56" s="89"/>
      <c r="AK56" s="89"/>
      <c r="AL56" s="89">
        <v>17327.439999999999</v>
      </c>
      <c r="AM56" s="259">
        <f t="shared" si="1"/>
        <v>724182.28</v>
      </c>
      <c r="AN56" s="260">
        <f t="shared" si="2"/>
        <v>64787</v>
      </c>
      <c r="AO56" s="284">
        <f t="shared" si="6"/>
        <v>659395.28</v>
      </c>
      <c r="AP56" s="279">
        <f t="shared" si="3"/>
        <v>4850267.37</v>
      </c>
      <c r="AQ56" s="287">
        <f t="shared" si="4"/>
        <v>4776411.6300000008</v>
      </c>
      <c r="AR56" s="290">
        <f t="shared" si="5"/>
        <v>73855.739999999292</v>
      </c>
    </row>
    <row r="57" spans="1:44" ht="15" thickBot="1" x14ac:dyDescent="0.25">
      <c r="A57" s="249" t="s">
        <v>29</v>
      </c>
      <c r="B57" s="249" t="s">
        <v>30</v>
      </c>
      <c r="C57" s="250">
        <v>6804</v>
      </c>
      <c r="D57" s="251" t="s">
        <v>858</v>
      </c>
      <c r="E57" s="44" t="s">
        <v>2770</v>
      </c>
      <c r="F57" s="88">
        <v>3674.24</v>
      </c>
      <c r="G57" s="88">
        <v>56282.14</v>
      </c>
      <c r="H57" s="88">
        <v>126330.94</v>
      </c>
      <c r="K57" s="44">
        <v>515697.77</v>
      </c>
      <c r="L57" s="44">
        <v>589829.47</v>
      </c>
      <c r="O57" s="231">
        <v>2000</v>
      </c>
      <c r="P57" s="231">
        <v>5035.78</v>
      </c>
      <c r="S57" s="44">
        <v>0</v>
      </c>
      <c r="U57" s="44">
        <v>-607059.84</v>
      </c>
      <c r="V57" s="44">
        <v>2033596.36</v>
      </c>
      <c r="X57" s="73">
        <v>1660239.73</v>
      </c>
      <c r="Y57" s="73">
        <v>128000</v>
      </c>
      <c r="Z57" s="73">
        <v>348.06</v>
      </c>
      <c r="AB57" s="73">
        <v>2340270</v>
      </c>
      <c r="AC57" s="73">
        <v>151600</v>
      </c>
      <c r="AD57" s="89">
        <v>3267550</v>
      </c>
      <c r="AG57" s="89">
        <v>1110</v>
      </c>
      <c r="AH57" s="89">
        <v>1034025.47</v>
      </c>
      <c r="AI57" s="89">
        <v>107131.56</v>
      </c>
      <c r="AL57" s="89">
        <v>12398.5</v>
      </c>
      <c r="AM57" s="259">
        <f t="shared" si="1"/>
        <v>186287.32</v>
      </c>
      <c r="AN57" s="260">
        <f t="shared" si="2"/>
        <v>7035.78</v>
      </c>
      <c r="AO57" s="284">
        <f t="shared" si="6"/>
        <v>179251.54</v>
      </c>
      <c r="AP57" s="279">
        <f t="shared" si="3"/>
        <v>4280457.79</v>
      </c>
      <c r="AQ57" s="287">
        <f t="shared" si="4"/>
        <v>4422215.5299999993</v>
      </c>
      <c r="AR57" s="261">
        <f t="shared" si="5"/>
        <v>-141757.73999999929</v>
      </c>
    </row>
    <row r="58" spans="1:44" s="271" customFormat="1" ht="15" thickBot="1" x14ac:dyDescent="0.25">
      <c r="A58" s="252" t="s">
        <v>29</v>
      </c>
      <c r="B58" s="252" t="s">
        <v>30</v>
      </c>
      <c r="C58" s="253">
        <v>3739</v>
      </c>
      <c r="D58" s="254" t="s">
        <v>859</v>
      </c>
      <c r="E58" s="44" t="s">
        <v>2771</v>
      </c>
      <c r="F58" s="88">
        <v>351022.48</v>
      </c>
      <c r="G58" s="88">
        <v>245944.12</v>
      </c>
      <c r="H58" s="88">
        <v>673249.03</v>
      </c>
      <c r="I58" s="88"/>
      <c r="J58" s="44"/>
      <c r="K58" s="44">
        <v>579831.07999999996</v>
      </c>
      <c r="L58" s="44">
        <v>76052.75</v>
      </c>
      <c r="M58" s="44"/>
      <c r="N58" s="44"/>
      <c r="O58" s="231">
        <v>20720</v>
      </c>
      <c r="P58" s="231">
        <v>220925.69</v>
      </c>
      <c r="Q58" s="231"/>
      <c r="R58" s="231">
        <v>2513</v>
      </c>
      <c r="S58" s="44"/>
      <c r="T58" s="44"/>
      <c r="U58" s="44">
        <v>-1059909.6299999999</v>
      </c>
      <c r="V58" s="44">
        <v>2378594.3199999998</v>
      </c>
      <c r="W58" s="73"/>
      <c r="X58" s="73">
        <v>2889009.49</v>
      </c>
      <c r="Y58" s="73">
        <v>105000</v>
      </c>
      <c r="Z58" s="73">
        <v>453.24</v>
      </c>
      <c r="AA58" s="73"/>
      <c r="AB58" s="73">
        <v>1684108</v>
      </c>
      <c r="AC58" s="73"/>
      <c r="AD58" s="89">
        <v>2273194.9900000002</v>
      </c>
      <c r="AE58" s="89"/>
      <c r="AF58" s="89"/>
      <c r="AG58" s="89"/>
      <c r="AH58" s="89">
        <v>1366331.46</v>
      </c>
      <c r="AI58" s="89">
        <v>269873.68</v>
      </c>
      <c r="AJ58" s="89"/>
      <c r="AK58" s="89"/>
      <c r="AL58" s="89">
        <v>405914.52</v>
      </c>
      <c r="AM58" s="259">
        <f t="shared" si="1"/>
        <v>1270215.6299999999</v>
      </c>
      <c r="AN58" s="260">
        <f t="shared" si="2"/>
        <v>244158.69</v>
      </c>
      <c r="AO58" s="284">
        <f t="shared" si="6"/>
        <v>1026056.94</v>
      </c>
      <c r="AP58" s="279">
        <f t="shared" si="3"/>
        <v>4678570.7300000004</v>
      </c>
      <c r="AQ58" s="287">
        <f t="shared" si="4"/>
        <v>4315314.6500000004</v>
      </c>
      <c r="AR58" s="290">
        <f t="shared" si="5"/>
        <v>363256.08000000007</v>
      </c>
    </row>
    <row r="59" spans="1:44" s="271" customFormat="1" ht="15" thickBot="1" x14ac:dyDescent="0.25">
      <c r="A59" s="252" t="s">
        <v>29</v>
      </c>
      <c r="B59" s="252" t="s">
        <v>30</v>
      </c>
      <c r="C59" s="253">
        <v>2743</v>
      </c>
      <c r="D59" s="254" t="s">
        <v>860</v>
      </c>
      <c r="E59" s="44" t="s">
        <v>2772</v>
      </c>
      <c r="F59" s="88">
        <v>96451.3</v>
      </c>
      <c r="G59" s="88">
        <v>68026.87</v>
      </c>
      <c r="H59" s="88">
        <v>344222.39</v>
      </c>
      <c r="I59" s="88"/>
      <c r="J59" s="44"/>
      <c r="K59" s="44">
        <v>1672077.36</v>
      </c>
      <c r="L59" s="44">
        <v>433965.32</v>
      </c>
      <c r="M59" s="44"/>
      <c r="N59" s="44"/>
      <c r="O59" s="231">
        <v>0</v>
      </c>
      <c r="P59" s="231">
        <v>47587.57</v>
      </c>
      <c r="Q59" s="231"/>
      <c r="R59" s="231">
        <v>0</v>
      </c>
      <c r="S59" s="44"/>
      <c r="T59" s="44">
        <v>193379.24</v>
      </c>
      <c r="U59" s="44">
        <v>-141049.24</v>
      </c>
      <c r="V59" s="44">
        <v>2522084.4900000002</v>
      </c>
      <c r="W59" s="73"/>
      <c r="X59" s="73">
        <v>1667676.9</v>
      </c>
      <c r="Y59" s="73">
        <v>90000</v>
      </c>
      <c r="Z59" s="73">
        <v>547.03</v>
      </c>
      <c r="AA59" s="73"/>
      <c r="AB59" s="73">
        <v>1472604</v>
      </c>
      <c r="AC59" s="73">
        <v>25720</v>
      </c>
      <c r="AD59" s="89">
        <v>2062611</v>
      </c>
      <c r="AE59" s="89"/>
      <c r="AF59" s="89">
        <v>4940</v>
      </c>
      <c r="AG59" s="89"/>
      <c r="AH59" s="89">
        <v>1083606.3999999999</v>
      </c>
      <c r="AI59" s="89">
        <v>51604.56</v>
      </c>
      <c r="AJ59" s="89">
        <v>61044.79</v>
      </c>
      <c r="AK59" s="89"/>
      <c r="AL59" s="89"/>
      <c r="AM59" s="259">
        <f t="shared" si="1"/>
        <v>508700.56</v>
      </c>
      <c r="AN59" s="260">
        <f t="shared" si="2"/>
        <v>47587.57</v>
      </c>
      <c r="AO59" s="284">
        <f t="shared" si="6"/>
        <v>461112.99</v>
      </c>
      <c r="AP59" s="279">
        <f t="shared" si="3"/>
        <v>3256547.9299999997</v>
      </c>
      <c r="AQ59" s="287">
        <f t="shared" si="4"/>
        <v>3263806.75</v>
      </c>
      <c r="AR59" s="290">
        <f t="shared" si="5"/>
        <v>-7258.820000000298</v>
      </c>
    </row>
    <row r="60" spans="1:44" ht="15" thickBot="1" x14ac:dyDescent="0.25">
      <c r="A60" s="249" t="s">
        <v>31</v>
      </c>
      <c r="B60" s="249" t="s">
        <v>32</v>
      </c>
      <c r="C60" s="250">
        <v>4721</v>
      </c>
      <c r="D60" s="251" t="s">
        <v>861</v>
      </c>
      <c r="E60" s="44" t="s">
        <v>2636</v>
      </c>
      <c r="F60" s="88">
        <v>1167164.8700000001</v>
      </c>
      <c r="G60" s="88">
        <v>138844.5</v>
      </c>
      <c r="H60" s="88">
        <v>78281.899999999994</v>
      </c>
      <c r="K60" s="44">
        <v>452016.17</v>
      </c>
      <c r="L60" s="44">
        <v>397653.32</v>
      </c>
      <c r="O60" s="231">
        <v>1300</v>
      </c>
      <c r="P60" s="231">
        <v>38924.019999999997</v>
      </c>
      <c r="R60" s="231">
        <v>838</v>
      </c>
      <c r="T60" s="44">
        <v>-353995.67</v>
      </c>
      <c r="U60" s="44">
        <v>228262.56</v>
      </c>
      <c r="V60" s="44">
        <v>2222830.3199999998</v>
      </c>
      <c r="X60" s="73">
        <v>2070047.8</v>
      </c>
      <c r="Y60" s="73">
        <v>126260</v>
      </c>
      <c r="Z60" s="73">
        <v>4976.08</v>
      </c>
      <c r="AB60" s="73">
        <v>1150481.5</v>
      </c>
      <c r="AC60" s="73">
        <v>143000</v>
      </c>
      <c r="AD60" s="89">
        <v>1886859.5</v>
      </c>
      <c r="AF60" s="89">
        <v>19889.89</v>
      </c>
      <c r="AH60" s="89">
        <v>1264267.78</v>
      </c>
      <c r="AI60" s="89">
        <v>227946.68</v>
      </c>
      <c r="AM60" s="259">
        <f t="shared" si="1"/>
        <v>1384291.27</v>
      </c>
      <c r="AN60" s="260">
        <f t="shared" si="2"/>
        <v>41062.019999999997</v>
      </c>
      <c r="AO60" s="284">
        <f t="shared" si="6"/>
        <v>1343229.25</v>
      </c>
      <c r="AP60" s="279">
        <f t="shared" si="3"/>
        <v>3494765.38</v>
      </c>
      <c r="AQ60" s="287">
        <f t="shared" si="4"/>
        <v>3398963.85</v>
      </c>
      <c r="AR60" s="261">
        <f t="shared" si="5"/>
        <v>95801.529999999795</v>
      </c>
    </row>
    <row r="61" spans="1:44" ht="15" thickBot="1" x14ac:dyDescent="0.25">
      <c r="A61" s="249" t="s">
        <v>31</v>
      </c>
      <c r="B61" s="249" t="s">
        <v>32</v>
      </c>
      <c r="C61" s="288">
        <v>8384</v>
      </c>
      <c r="D61" s="289" t="s">
        <v>862</v>
      </c>
      <c r="E61" s="44" t="s">
        <v>2637</v>
      </c>
      <c r="F61" s="88">
        <v>3452808.96</v>
      </c>
      <c r="G61" s="88">
        <v>83432.45</v>
      </c>
      <c r="H61" s="88">
        <v>131715.32999999999</v>
      </c>
      <c r="K61" s="44">
        <v>2620165.4500000002</v>
      </c>
      <c r="L61" s="44">
        <v>1478038.69</v>
      </c>
      <c r="O61" s="231">
        <v>19100</v>
      </c>
      <c r="P61" s="231">
        <v>80653.570000000007</v>
      </c>
      <c r="R61" s="231">
        <v>838.64</v>
      </c>
      <c r="T61" s="44">
        <v>2697686.89</v>
      </c>
      <c r="U61" s="44">
        <v>-9607.93</v>
      </c>
      <c r="V61" s="44">
        <v>3033155.83</v>
      </c>
      <c r="X61" s="73">
        <v>3949039.15</v>
      </c>
      <c r="Y61" s="73">
        <v>1357116</v>
      </c>
      <c r="Z61" s="73">
        <v>9932.09</v>
      </c>
      <c r="AB61" s="73">
        <v>4091682</v>
      </c>
      <c r="AC61" s="73">
        <v>1162400</v>
      </c>
      <c r="AD61" s="89">
        <v>5520663.79</v>
      </c>
      <c r="AF61" s="89">
        <v>70472.800000000003</v>
      </c>
      <c r="AH61" s="89">
        <v>2847508.57</v>
      </c>
      <c r="AI61" s="89">
        <v>187190.2</v>
      </c>
      <c r="AM61" s="259">
        <f t="shared" si="1"/>
        <v>3667956.74</v>
      </c>
      <c r="AN61" s="260">
        <f t="shared" si="2"/>
        <v>100592.21</v>
      </c>
      <c r="AO61" s="284">
        <f t="shared" si="6"/>
        <v>3567364.5300000003</v>
      </c>
      <c r="AP61" s="279">
        <f t="shared" si="3"/>
        <v>10570169.24</v>
      </c>
      <c r="AQ61" s="287">
        <f t="shared" si="4"/>
        <v>8625835.3599999994</v>
      </c>
      <c r="AR61" s="261">
        <f t="shared" si="5"/>
        <v>1944333.8800000008</v>
      </c>
    </row>
    <row r="62" spans="1:44" ht="15" thickBot="1" x14ac:dyDescent="0.25">
      <c r="A62" s="249" t="s">
        <v>31</v>
      </c>
      <c r="B62" s="249" t="s">
        <v>32</v>
      </c>
      <c r="C62" s="288">
        <v>4586</v>
      </c>
      <c r="D62" s="289" t="s">
        <v>863</v>
      </c>
      <c r="E62" s="44" t="s">
        <v>2638</v>
      </c>
      <c r="F62" s="88">
        <v>73161.86</v>
      </c>
      <c r="G62" s="88">
        <v>179434.23999999999</v>
      </c>
      <c r="H62" s="88">
        <v>370352.74</v>
      </c>
      <c r="K62" s="44">
        <v>635713.52</v>
      </c>
      <c r="L62" s="44">
        <v>598485.63</v>
      </c>
      <c r="O62" s="231">
        <v>3000</v>
      </c>
      <c r="P62" s="231">
        <v>64407.66</v>
      </c>
      <c r="R62" s="231">
        <v>1692.56</v>
      </c>
      <c r="U62" s="44">
        <v>-184444.66</v>
      </c>
      <c r="V62" s="44">
        <v>2266667.36</v>
      </c>
      <c r="X62" s="73">
        <v>1485969.95</v>
      </c>
      <c r="Y62" s="73">
        <v>144300</v>
      </c>
      <c r="Z62" s="73">
        <v>1100.1500000000001</v>
      </c>
      <c r="AB62" s="73">
        <v>2649782.5</v>
      </c>
      <c r="AC62" s="73">
        <v>520500</v>
      </c>
      <c r="AD62" s="89">
        <v>3431423.5</v>
      </c>
      <c r="AF62" s="89">
        <v>18044.5</v>
      </c>
      <c r="AH62" s="89">
        <v>1403995.37</v>
      </c>
      <c r="AI62" s="89">
        <v>242364.16</v>
      </c>
      <c r="AM62" s="259">
        <f t="shared" si="1"/>
        <v>622948.84</v>
      </c>
      <c r="AN62" s="260">
        <f t="shared" si="2"/>
        <v>69100.22</v>
      </c>
      <c r="AO62" s="284">
        <f t="shared" si="6"/>
        <v>553848.62</v>
      </c>
      <c r="AP62" s="279">
        <f t="shared" si="3"/>
        <v>4801652.5999999996</v>
      </c>
      <c r="AQ62" s="287">
        <f t="shared" si="4"/>
        <v>5095827.53</v>
      </c>
      <c r="AR62" s="261">
        <f t="shared" si="5"/>
        <v>-294174.93000000063</v>
      </c>
    </row>
    <row r="63" spans="1:44" ht="15" thickBot="1" x14ac:dyDescent="0.25">
      <c r="A63" s="249" t="s">
        <v>31</v>
      </c>
      <c r="B63" s="249" t="s">
        <v>32</v>
      </c>
      <c r="C63" s="288">
        <v>3004</v>
      </c>
      <c r="D63" s="289" t="s">
        <v>864</v>
      </c>
      <c r="E63" s="44" t="s">
        <v>2639</v>
      </c>
      <c r="F63" s="88">
        <v>408503.94</v>
      </c>
      <c r="G63" s="88">
        <v>91766.42</v>
      </c>
      <c r="H63" s="88">
        <v>45377.64</v>
      </c>
      <c r="K63" s="44">
        <v>118673.85</v>
      </c>
      <c r="L63" s="44">
        <v>186947.17</v>
      </c>
      <c r="O63" s="231">
        <v>3500</v>
      </c>
      <c r="P63" s="231">
        <v>29656.86</v>
      </c>
      <c r="R63" s="231">
        <v>762.79</v>
      </c>
      <c r="U63" s="44">
        <v>-1117529.8400000001</v>
      </c>
      <c r="V63" s="44">
        <v>1987498.73</v>
      </c>
      <c r="X63" s="73">
        <v>1259855.76</v>
      </c>
      <c r="Y63" s="73">
        <v>177323</v>
      </c>
      <c r="Z63" s="73">
        <v>1816.84</v>
      </c>
      <c r="AB63" s="73">
        <v>761390</v>
      </c>
      <c r="AC63" s="73">
        <v>291200</v>
      </c>
      <c r="AD63" s="89">
        <v>1360197.19</v>
      </c>
      <c r="AF63" s="89">
        <v>3080</v>
      </c>
      <c r="AG63" s="89">
        <v>8819.08</v>
      </c>
      <c r="AH63" s="89">
        <v>973229.59</v>
      </c>
      <c r="AI63" s="89">
        <v>198879.26</v>
      </c>
      <c r="AM63" s="259">
        <f t="shared" si="1"/>
        <v>545648</v>
      </c>
      <c r="AN63" s="260">
        <f t="shared" si="2"/>
        <v>33919.65</v>
      </c>
      <c r="AO63" s="284">
        <f t="shared" si="6"/>
        <v>511728.35</v>
      </c>
      <c r="AP63" s="279">
        <f t="shared" si="3"/>
        <v>2491585.6</v>
      </c>
      <c r="AQ63" s="287">
        <f t="shared" si="4"/>
        <v>2544205.12</v>
      </c>
      <c r="AR63" s="261">
        <f t="shared" si="5"/>
        <v>-52619.520000000019</v>
      </c>
    </row>
    <row r="64" spans="1:44" ht="15" thickBot="1" x14ac:dyDescent="0.25">
      <c r="A64" s="249" t="s">
        <v>31</v>
      </c>
      <c r="B64" s="249" t="s">
        <v>32</v>
      </c>
      <c r="C64" s="288">
        <v>7236</v>
      </c>
      <c r="D64" s="289" t="s">
        <v>865</v>
      </c>
      <c r="E64" s="44" t="s">
        <v>2640</v>
      </c>
      <c r="F64" s="88">
        <v>440313.51</v>
      </c>
      <c r="G64" s="88">
        <v>8600</v>
      </c>
      <c r="H64" s="88">
        <v>73650.649999999994</v>
      </c>
      <c r="K64" s="44">
        <v>163652.98000000001</v>
      </c>
      <c r="L64" s="44">
        <v>145796</v>
      </c>
      <c r="O64" s="231">
        <v>3962</v>
      </c>
      <c r="P64" s="231">
        <v>49088.41</v>
      </c>
      <c r="R64" s="231">
        <v>1455</v>
      </c>
      <c r="T64" s="44">
        <v>418050.96</v>
      </c>
      <c r="U64" s="44">
        <v>203407.24</v>
      </c>
      <c r="V64" s="44">
        <v>132947.94</v>
      </c>
      <c r="X64" s="73">
        <v>2449037.4500000002</v>
      </c>
      <c r="Y64" s="73">
        <v>282480</v>
      </c>
      <c r="Z64" s="73">
        <v>2496.4299999999998</v>
      </c>
      <c r="AB64" s="73">
        <v>1216642.5</v>
      </c>
      <c r="AC64" s="73">
        <v>142200</v>
      </c>
      <c r="AD64" s="89">
        <v>2472512.5</v>
      </c>
      <c r="AF64" s="89">
        <v>3080</v>
      </c>
      <c r="AG64" s="89">
        <v>9620</v>
      </c>
      <c r="AH64" s="89">
        <v>1467427.29</v>
      </c>
      <c r="AI64" s="89">
        <v>114511</v>
      </c>
      <c r="AL64" s="89">
        <v>2604</v>
      </c>
      <c r="AM64" s="259">
        <f t="shared" si="1"/>
        <v>522564.16000000003</v>
      </c>
      <c r="AN64" s="260">
        <f t="shared" si="2"/>
        <v>54505.41</v>
      </c>
      <c r="AO64" s="284">
        <f t="shared" si="6"/>
        <v>468058.75</v>
      </c>
      <c r="AP64" s="279">
        <f t="shared" si="3"/>
        <v>4092856.3800000004</v>
      </c>
      <c r="AQ64" s="287">
        <f t="shared" si="4"/>
        <v>4069754.79</v>
      </c>
      <c r="AR64" s="261">
        <f t="shared" si="5"/>
        <v>23101.590000000317</v>
      </c>
    </row>
    <row r="65" spans="1:44" ht="15" thickBot="1" x14ac:dyDescent="0.25">
      <c r="A65" s="249" t="s">
        <v>31</v>
      </c>
      <c r="B65" s="249" t="s">
        <v>32</v>
      </c>
      <c r="C65" s="288">
        <v>5706</v>
      </c>
      <c r="D65" s="289" t="s">
        <v>866</v>
      </c>
      <c r="E65" s="44" t="s">
        <v>2642</v>
      </c>
      <c r="F65" s="88">
        <v>458624.02</v>
      </c>
      <c r="G65" s="88">
        <v>382493.2</v>
      </c>
      <c r="H65" s="88">
        <v>382749.18</v>
      </c>
      <c r="K65" s="44">
        <v>376470.27</v>
      </c>
      <c r="L65" s="44">
        <v>353380.18</v>
      </c>
      <c r="O65" s="231">
        <v>14500</v>
      </c>
      <c r="P65" s="231">
        <v>53813.52</v>
      </c>
      <c r="R65" s="231">
        <v>1788.92</v>
      </c>
      <c r="T65" s="44">
        <v>-1499661.35</v>
      </c>
      <c r="U65" s="44">
        <v>65750.06</v>
      </c>
      <c r="V65" s="44">
        <v>2590732.39</v>
      </c>
      <c r="X65" s="73">
        <v>2879806.22</v>
      </c>
      <c r="Y65" s="73">
        <v>223910</v>
      </c>
      <c r="Z65" s="73">
        <v>2182.5</v>
      </c>
      <c r="AB65" s="73">
        <v>2107510</v>
      </c>
      <c r="AC65" s="73">
        <v>415188</v>
      </c>
      <c r="AD65" s="89">
        <v>3464442</v>
      </c>
      <c r="AH65" s="89">
        <v>1368394.25</v>
      </c>
      <c r="AI65" s="89">
        <v>68967.16</v>
      </c>
      <c r="AM65" s="259">
        <f t="shared" si="1"/>
        <v>1223866.3999999999</v>
      </c>
      <c r="AN65" s="260">
        <f t="shared" si="2"/>
        <v>70102.439999999988</v>
      </c>
      <c r="AO65" s="284">
        <f t="shared" si="6"/>
        <v>1153763.96</v>
      </c>
      <c r="AP65" s="279">
        <f t="shared" si="3"/>
        <v>5628596.7200000007</v>
      </c>
      <c r="AQ65" s="287">
        <f t="shared" si="4"/>
        <v>4901803.41</v>
      </c>
      <c r="AR65" s="261">
        <f t="shared" si="5"/>
        <v>726793.31000000052</v>
      </c>
    </row>
    <row r="66" spans="1:44" s="284" customFormat="1" ht="15" thickBot="1" x14ac:dyDescent="0.25">
      <c r="A66" s="258" t="s">
        <v>31</v>
      </c>
      <c r="B66" s="258" t="s">
        <v>32</v>
      </c>
      <c r="C66" s="291">
        <v>1949</v>
      </c>
      <c r="D66" s="292" t="s">
        <v>867</v>
      </c>
      <c r="E66" s="44" t="s">
        <v>2643</v>
      </c>
      <c r="F66" s="88">
        <v>1136210.2</v>
      </c>
      <c r="G66" s="88">
        <v>74263.75</v>
      </c>
      <c r="H66" s="88">
        <v>50956.79</v>
      </c>
      <c r="I66" s="88"/>
      <c r="J66" s="44"/>
      <c r="K66" s="44">
        <v>1078278.94</v>
      </c>
      <c r="L66" s="44">
        <v>323559.65999999997</v>
      </c>
      <c r="M66" s="44"/>
      <c r="N66" s="44"/>
      <c r="O66" s="231">
        <v>2200</v>
      </c>
      <c r="P66" s="231">
        <v>32682.45</v>
      </c>
      <c r="Q66" s="231"/>
      <c r="R66" s="231">
        <v>875.42</v>
      </c>
      <c r="S66" s="44"/>
      <c r="T66" s="44">
        <v>150061.75</v>
      </c>
      <c r="U66" s="44">
        <v>-69438.929999999993</v>
      </c>
      <c r="V66" s="44">
        <v>2642678.98</v>
      </c>
      <c r="W66" s="73"/>
      <c r="X66" s="73">
        <v>1749742.24</v>
      </c>
      <c r="Y66" s="73"/>
      <c r="Z66" s="73">
        <v>3604.39</v>
      </c>
      <c r="AA66" s="73"/>
      <c r="AB66" s="73">
        <v>1604394.6</v>
      </c>
      <c r="AC66" s="73">
        <v>167400</v>
      </c>
      <c r="AD66" s="89">
        <v>2222303.9265000001</v>
      </c>
      <c r="AE66" s="89"/>
      <c r="AF66" s="89">
        <v>12749.89</v>
      </c>
      <c r="AG66" s="89"/>
      <c r="AH66" s="89">
        <v>741589.01</v>
      </c>
      <c r="AI66" s="89">
        <v>261289.96350000001</v>
      </c>
      <c r="AJ66" s="89">
        <v>374676.88</v>
      </c>
      <c r="AK66" s="89"/>
      <c r="AL66" s="89">
        <v>8321.89</v>
      </c>
      <c r="AM66" s="259">
        <f t="shared" si="1"/>
        <v>1261430.74</v>
      </c>
      <c r="AN66" s="260">
        <f t="shared" si="2"/>
        <v>35757.869999999995</v>
      </c>
      <c r="AO66" s="284">
        <f t="shared" si="6"/>
        <v>1225672.8700000001</v>
      </c>
      <c r="AP66" s="279">
        <f t="shared" si="3"/>
        <v>3525141.23</v>
      </c>
      <c r="AQ66" s="287">
        <f t="shared" si="4"/>
        <v>3620931.5600000005</v>
      </c>
      <c r="AR66" s="261">
        <f t="shared" si="5"/>
        <v>-95790.33000000054</v>
      </c>
    </row>
    <row r="67" spans="1:44" ht="15" thickBot="1" x14ac:dyDescent="0.25">
      <c r="A67" s="249" t="s">
        <v>31</v>
      </c>
      <c r="B67" s="249" t="s">
        <v>32</v>
      </c>
      <c r="C67" s="288">
        <v>3449</v>
      </c>
      <c r="D67" s="289" t="s">
        <v>868</v>
      </c>
      <c r="E67" s="44" t="s">
        <v>2646</v>
      </c>
      <c r="F67" s="88">
        <v>719051.97</v>
      </c>
      <c r="G67" s="88">
        <v>33926.75</v>
      </c>
      <c r="H67" s="88">
        <v>76771.78</v>
      </c>
      <c r="K67" s="44">
        <v>818207</v>
      </c>
      <c r="L67" s="44">
        <v>357475.24</v>
      </c>
      <c r="O67" s="231">
        <v>4000</v>
      </c>
      <c r="P67" s="231">
        <v>58114.47</v>
      </c>
      <c r="R67" s="231">
        <v>1367</v>
      </c>
      <c r="U67" s="44">
        <v>290199.67999999999</v>
      </c>
      <c r="V67" s="44">
        <v>1770327</v>
      </c>
      <c r="X67" s="73">
        <v>1581395.81</v>
      </c>
      <c r="Y67" s="73">
        <v>320000</v>
      </c>
      <c r="Z67" s="73">
        <v>2718.42</v>
      </c>
      <c r="AB67" s="73">
        <v>1182542.92</v>
      </c>
      <c r="AC67" s="73">
        <v>206000</v>
      </c>
      <c r="AD67" s="89">
        <v>1990659.92</v>
      </c>
      <c r="AF67" s="89">
        <v>19213.22</v>
      </c>
      <c r="AH67" s="89">
        <v>1261123.48</v>
      </c>
      <c r="AI67" s="89">
        <v>140235.94</v>
      </c>
      <c r="AM67" s="259">
        <f t="shared" si="1"/>
        <v>829750.5</v>
      </c>
      <c r="AN67" s="260">
        <f t="shared" si="2"/>
        <v>63481.47</v>
      </c>
      <c r="AO67" s="284">
        <f t="shared" si="6"/>
        <v>766269.03</v>
      </c>
      <c r="AP67" s="279">
        <f t="shared" si="3"/>
        <v>3292657.15</v>
      </c>
      <c r="AQ67" s="287">
        <f t="shared" si="4"/>
        <v>3411232.56</v>
      </c>
      <c r="AR67" s="261">
        <f t="shared" si="5"/>
        <v>-118575.41000000015</v>
      </c>
    </row>
    <row r="68" spans="1:44" ht="15" thickBot="1" x14ac:dyDescent="0.25">
      <c r="A68" s="249" t="s">
        <v>31</v>
      </c>
      <c r="B68" s="249" t="s">
        <v>32</v>
      </c>
      <c r="C68" s="288">
        <v>4604</v>
      </c>
      <c r="D68" s="289" t="s">
        <v>869</v>
      </c>
      <c r="E68" s="44" t="s">
        <v>2647</v>
      </c>
      <c r="F68" s="88">
        <v>749153.98</v>
      </c>
      <c r="G68" s="88">
        <v>39085.339999999997</v>
      </c>
      <c r="H68" s="88">
        <v>244300.75</v>
      </c>
      <c r="K68" s="44">
        <v>854187.01</v>
      </c>
      <c r="L68" s="44">
        <v>732290.55</v>
      </c>
      <c r="O68" s="231">
        <v>29787.13</v>
      </c>
      <c r="P68" s="231">
        <v>17981.68</v>
      </c>
      <c r="R68" s="231">
        <v>1982.91</v>
      </c>
      <c r="U68" s="44">
        <v>-1352401.89</v>
      </c>
      <c r="V68" s="44">
        <v>3470807.24</v>
      </c>
      <c r="X68" s="73">
        <v>2045329.38</v>
      </c>
      <c r="Y68" s="73">
        <v>70000</v>
      </c>
      <c r="Z68" s="73">
        <v>2532.4899999999998</v>
      </c>
      <c r="AB68" s="73">
        <v>1741012</v>
      </c>
      <c r="AC68" s="73">
        <v>80700</v>
      </c>
      <c r="AD68" s="89">
        <v>2469088</v>
      </c>
      <c r="AF68" s="89">
        <v>24785.75</v>
      </c>
      <c r="AH68" s="89">
        <v>899829.33</v>
      </c>
      <c r="AI68" s="89">
        <v>95010.23</v>
      </c>
      <c r="AM68" s="259">
        <f t="shared" ref="AM68:AM131" si="7">SUM(F68:I68)</f>
        <v>1032540.07</v>
      </c>
      <c r="AN68" s="260">
        <f t="shared" ref="AN68:AN131" si="8">SUM(O68:R68)</f>
        <v>49751.72</v>
      </c>
      <c r="AO68" s="284">
        <f t="shared" si="6"/>
        <v>982788.35</v>
      </c>
      <c r="AP68" s="279">
        <f t="shared" si="3"/>
        <v>3939573.87</v>
      </c>
      <c r="AQ68" s="287">
        <f t="shared" si="4"/>
        <v>3488713.31</v>
      </c>
      <c r="AR68" s="261">
        <f t="shared" si="5"/>
        <v>450860.56000000006</v>
      </c>
    </row>
    <row r="69" spans="1:44" ht="15" thickBot="1" x14ac:dyDescent="0.25">
      <c r="A69" s="249" t="s">
        <v>31</v>
      </c>
      <c r="B69" s="249" t="s">
        <v>32</v>
      </c>
      <c r="C69" s="288">
        <v>2993</v>
      </c>
      <c r="D69" s="289" t="s">
        <v>870</v>
      </c>
      <c r="E69" s="44" t="s">
        <v>2648</v>
      </c>
      <c r="F69" s="88">
        <v>98122.62</v>
      </c>
      <c r="G69" s="88">
        <v>84212.15</v>
      </c>
      <c r="H69" s="88">
        <v>20196.68</v>
      </c>
      <c r="K69" s="44">
        <v>173334.95</v>
      </c>
      <c r="L69" s="44">
        <v>674260.32</v>
      </c>
      <c r="O69" s="231">
        <v>4000</v>
      </c>
      <c r="P69" s="231">
        <v>30275.03</v>
      </c>
      <c r="R69" s="231">
        <v>632</v>
      </c>
      <c r="U69" s="44">
        <v>-205425.58</v>
      </c>
      <c r="V69" s="44">
        <v>1201384.94</v>
      </c>
      <c r="X69" s="73">
        <v>950301.75</v>
      </c>
      <c r="Y69" s="73">
        <v>418600</v>
      </c>
      <c r="Z69" s="73">
        <v>588.15</v>
      </c>
      <c r="AB69" s="73">
        <v>1291404.25</v>
      </c>
      <c r="AC69" s="73">
        <v>75685</v>
      </c>
      <c r="AD69" s="89">
        <v>1769202.25</v>
      </c>
      <c r="AH69" s="89">
        <v>875216.43</v>
      </c>
      <c r="AI69" s="89">
        <v>72900.14</v>
      </c>
      <c r="AM69" s="259">
        <f t="shared" si="7"/>
        <v>202531.44999999998</v>
      </c>
      <c r="AN69" s="260">
        <f t="shared" si="8"/>
        <v>34907.03</v>
      </c>
      <c r="AO69" s="284">
        <f t="shared" ref="AO69:AO132" si="9">AM69-AN69</f>
        <v>167624.41999999998</v>
      </c>
      <c r="AP69" s="279">
        <f t="shared" ref="AP69:AP132" si="10">SUM(W69:AC69)</f>
        <v>2736579.15</v>
      </c>
      <c r="AQ69" s="287">
        <f t="shared" ref="AQ69:AQ132" si="11">SUM(AD69:AL69)</f>
        <v>2717318.8200000003</v>
      </c>
      <c r="AR69" s="261">
        <f t="shared" ref="AR69:AR132" si="12">AP69-AQ69</f>
        <v>19260.329999999609</v>
      </c>
    </row>
    <row r="70" spans="1:44" ht="15" thickBot="1" x14ac:dyDescent="0.25">
      <c r="A70" s="249" t="s">
        <v>31</v>
      </c>
      <c r="B70" s="249" t="s">
        <v>32</v>
      </c>
      <c r="C70" s="288">
        <v>4393</v>
      </c>
      <c r="D70" s="289" t="s">
        <v>871</v>
      </c>
      <c r="E70" s="44" t="s">
        <v>2649</v>
      </c>
      <c r="F70" s="88">
        <v>88575.67</v>
      </c>
      <c r="G70" s="88">
        <v>26156.76</v>
      </c>
      <c r="H70" s="88">
        <v>184814.54</v>
      </c>
      <c r="K70" s="44">
        <v>354394.08</v>
      </c>
      <c r="L70" s="44">
        <v>316179.82</v>
      </c>
      <c r="O70" s="231">
        <v>4230</v>
      </c>
      <c r="P70" s="231">
        <v>29400</v>
      </c>
      <c r="R70" s="231">
        <v>1017.27</v>
      </c>
      <c r="U70" s="44">
        <v>-1490846.97</v>
      </c>
      <c r="V70" s="44">
        <v>2538134.58</v>
      </c>
      <c r="X70" s="73">
        <v>1246157.57</v>
      </c>
      <c r="Z70" s="73">
        <v>1290.1500000000001</v>
      </c>
      <c r="AB70" s="73">
        <v>2447392.5</v>
      </c>
      <c r="AC70" s="73">
        <v>329000</v>
      </c>
      <c r="AD70" s="89">
        <v>3194464.5</v>
      </c>
      <c r="AF70" s="89">
        <v>14543.89</v>
      </c>
      <c r="AH70" s="89">
        <v>897047.96</v>
      </c>
      <c r="AI70" s="89">
        <v>28295.88</v>
      </c>
      <c r="AL70" s="89">
        <v>1302</v>
      </c>
      <c r="AM70" s="259">
        <f t="shared" si="7"/>
        <v>299546.96999999997</v>
      </c>
      <c r="AN70" s="260">
        <f t="shared" si="8"/>
        <v>34647.269999999997</v>
      </c>
      <c r="AO70" s="284">
        <f t="shared" si="9"/>
        <v>264899.69999999995</v>
      </c>
      <c r="AP70" s="279">
        <f t="shared" si="10"/>
        <v>4023840.2199999997</v>
      </c>
      <c r="AQ70" s="287">
        <f t="shared" si="11"/>
        <v>4135654.23</v>
      </c>
      <c r="AR70" s="261">
        <f t="shared" si="12"/>
        <v>-111814.01000000024</v>
      </c>
    </row>
    <row r="71" spans="1:44" ht="15" thickBot="1" x14ac:dyDescent="0.25">
      <c r="A71" s="249" t="s">
        <v>31</v>
      </c>
      <c r="B71" s="249" t="s">
        <v>32</v>
      </c>
      <c r="C71" s="288">
        <v>2760</v>
      </c>
      <c r="D71" s="289" t="s">
        <v>872</v>
      </c>
      <c r="E71" s="44" t="s">
        <v>2650</v>
      </c>
      <c r="F71" s="88">
        <v>62315.82</v>
      </c>
      <c r="G71" s="88">
        <v>3056.17</v>
      </c>
      <c r="H71" s="88">
        <v>48446.95</v>
      </c>
      <c r="K71" s="44">
        <v>224015.65</v>
      </c>
      <c r="L71" s="44">
        <v>446702.76</v>
      </c>
      <c r="O71" s="231">
        <v>2200</v>
      </c>
      <c r="P71" s="231">
        <v>29550</v>
      </c>
      <c r="R71" s="231">
        <v>28.04</v>
      </c>
      <c r="U71" s="44">
        <v>-684074.32</v>
      </c>
      <c r="V71" s="44">
        <v>1881601.57</v>
      </c>
      <c r="X71" s="73">
        <v>1516148.36</v>
      </c>
      <c r="Y71" s="73">
        <v>102600</v>
      </c>
      <c r="Z71" s="73">
        <v>1670.29</v>
      </c>
      <c r="AB71" s="73">
        <v>1864579.77</v>
      </c>
      <c r="AC71" s="73">
        <v>515700</v>
      </c>
      <c r="AD71" s="89">
        <v>2869726.77</v>
      </c>
      <c r="AF71" s="89">
        <v>18340</v>
      </c>
      <c r="AH71" s="89">
        <v>1271738.3700000001</v>
      </c>
      <c r="AI71" s="89">
        <v>285661.21999999997</v>
      </c>
      <c r="AM71" s="259">
        <f t="shared" si="7"/>
        <v>113818.94</v>
      </c>
      <c r="AN71" s="260">
        <f t="shared" si="8"/>
        <v>31778.04</v>
      </c>
      <c r="AO71" s="284">
        <f t="shared" si="9"/>
        <v>82040.899999999994</v>
      </c>
      <c r="AP71" s="279">
        <f t="shared" si="10"/>
        <v>4000698.42</v>
      </c>
      <c r="AQ71" s="287">
        <f t="shared" si="11"/>
        <v>4445466.3600000003</v>
      </c>
      <c r="AR71" s="261">
        <f t="shared" si="12"/>
        <v>-444767.94000000041</v>
      </c>
    </row>
    <row r="72" spans="1:44" ht="15" thickBot="1" x14ac:dyDescent="0.25">
      <c r="A72" s="249" t="s">
        <v>31</v>
      </c>
      <c r="B72" s="249" t="s">
        <v>32</v>
      </c>
      <c r="C72" s="288">
        <v>4335</v>
      </c>
      <c r="D72" s="289" t="s">
        <v>873</v>
      </c>
      <c r="E72" s="44" t="s">
        <v>2651</v>
      </c>
      <c r="F72" s="88">
        <v>247220.73</v>
      </c>
      <c r="G72" s="88">
        <v>65125.5</v>
      </c>
      <c r="H72" s="88">
        <v>34843.96</v>
      </c>
      <c r="K72" s="44">
        <v>457346.77</v>
      </c>
      <c r="L72" s="44">
        <v>235825.34</v>
      </c>
      <c r="O72" s="231">
        <v>0</v>
      </c>
      <c r="P72" s="231">
        <v>26200</v>
      </c>
      <c r="R72" s="231">
        <v>0</v>
      </c>
      <c r="T72" s="44">
        <v>-1595274.18</v>
      </c>
      <c r="V72" s="44">
        <v>2618687.59</v>
      </c>
      <c r="X72" s="73">
        <v>1433739.28</v>
      </c>
      <c r="Y72" s="73">
        <v>80820</v>
      </c>
      <c r="Z72" s="73">
        <v>1620.26</v>
      </c>
      <c r="AB72" s="73">
        <v>526029</v>
      </c>
      <c r="AD72" s="89">
        <v>1234817</v>
      </c>
      <c r="AF72" s="89">
        <v>21094.19</v>
      </c>
      <c r="AH72" s="89">
        <v>615625.48</v>
      </c>
      <c r="AI72" s="89">
        <v>174754.98</v>
      </c>
      <c r="AL72" s="89">
        <v>5168</v>
      </c>
      <c r="AM72" s="259">
        <f t="shared" si="7"/>
        <v>347190.19</v>
      </c>
      <c r="AN72" s="260">
        <f t="shared" si="8"/>
        <v>26200</v>
      </c>
      <c r="AO72" s="284">
        <f t="shared" si="9"/>
        <v>320990.19</v>
      </c>
      <c r="AP72" s="279">
        <f t="shared" si="10"/>
        <v>2042208.54</v>
      </c>
      <c r="AQ72" s="287">
        <f t="shared" si="11"/>
        <v>2051459.65</v>
      </c>
      <c r="AR72" s="261">
        <f t="shared" si="12"/>
        <v>-9251.1099999998696</v>
      </c>
    </row>
    <row r="73" spans="1:44" ht="15" thickBot="1" x14ac:dyDescent="0.25">
      <c r="A73" s="249" t="s">
        <v>31</v>
      </c>
      <c r="B73" s="249" t="s">
        <v>32</v>
      </c>
      <c r="C73" s="288">
        <v>2477</v>
      </c>
      <c r="D73" s="289" t="s">
        <v>874</v>
      </c>
      <c r="E73" s="44" t="s">
        <v>2652</v>
      </c>
      <c r="F73" s="88">
        <v>53005.27</v>
      </c>
      <c r="G73" s="88">
        <v>197006.85</v>
      </c>
      <c r="H73" s="88">
        <v>44515.24</v>
      </c>
      <c r="K73" s="44">
        <v>27349.82</v>
      </c>
      <c r="L73" s="44">
        <v>805708.06</v>
      </c>
      <c r="O73" s="231">
        <v>4100</v>
      </c>
      <c r="P73" s="231">
        <v>43601.36</v>
      </c>
      <c r="R73" s="231">
        <v>212</v>
      </c>
      <c r="U73" s="44">
        <v>-1954108.1</v>
      </c>
      <c r="V73" s="44">
        <v>2255161.35</v>
      </c>
      <c r="X73" s="73">
        <v>1847176.54</v>
      </c>
      <c r="Y73" s="73">
        <v>77000</v>
      </c>
      <c r="Z73" s="73">
        <v>920.9</v>
      </c>
      <c r="AB73" s="73">
        <v>1253952</v>
      </c>
      <c r="AC73" s="73">
        <v>213500</v>
      </c>
      <c r="AD73" s="89">
        <v>1537719.22</v>
      </c>
      <c r="AH73" s="89">
        <v>951832.57</v>
      </c>
      <c r="AI73" s="89">
        <v>123511.01</v>
      </c>
      <c r="AL73" s="89">
        <v>868.01</v>
      </c>
      <c r="AM73" s="259">
        <f t="shared" si="7"/>
        <v>294527.35999999999</v>
      </c>
      <c r="AN73" s="260">
        <f t="shared" si="8"/>
        <v>47913.36</v>
      </c>
      <c r="AO73" s="284">
        <f t="shared" si="9"/>
        <v>246614</v>
      </c>
      <c r="AP73" s="279">
        <f t="shared" si="10"/>
        <v>3392549.44</v>
      </c>
      <c r="AQ73" s="287">
        <f t="shared" si="11"/>
        <v>2613930.8099999996</v>
      </c>
      <c r="AR73" s="261">
        <f t="shared" si="12"/>
        <v>778618.63000000035</v>
      </c>
    </row>
    <row r="74" spans="1:44" ht="15" thickBot="1" x14ac:dyDescent="0.25">
      <c r="A74" s="249" t="s">
        <v>31</v>
      </c>
      <c r="B74" s="249" t="s">
        <v>32</v>
      </c>
      <c r="C74" s="288">
        <v>5216</v>
      </c>
      <c r="D74" s="289" t="s">
        <v>875</v>
      </c>
      <c r="E74" s="44" t="s">
        <v>2653</v>
      </c>
      <c r="F74" s="88">
        <v>371478.96</v>
      </c>
      <c r="G74" s="88">
        <v>653850.22</v>
      </c>
      <c r="H74" s="88">
        <v>33412.54</v>
      </c>
      <c r="K74" s="44">
        <v>611647.5</v>
      </c>
      <c r="L74" s="44">
        <v>187877.69</v>
      </c>
      <c r="O74" s="231">
        <v>3780</v>
      </c>
      <c r="P74" s="231">
        <v>99885.41</v>
      </c>
      <c r="R74" s="231">
        <v>7284.98</v>
      </c>
      <c r="U74" s="44">
        <v>-951819.8</v>
      </c>
      <c r="V74" s="44">
        <v>2065017.96</v>
      </c>
      <c r="X74" s="73">
        <v>2468259.2799999998</v>
      </c>
      <c r="Y74" s="73">
        <v>452475</v>
      </c>
      <c r="Z74" s="73">
        <v>2732.5</v>
      </c>
      <c r="AB74" s="73">
        <v>1056125.2</v>
      </c>
      <c r="AC74" s="73">
        <v>295321.8</v>
      </c>
      <c r="AD74" s="89">
        <v>2320660.9900000002</v>
      </c>
      <c r="AF74" s="89">
        <v>42190</v>
      </c>
      <c r="AH74" s="89">
        <v>1162549.67</v>
      </c>
      <c r="AI74" s="89">
        <v>114960.75</v>
      </c>
      <c r="AL74" s="89">
        <v>434.01</v>
      </c>
      <c r="AM74" s="259">
        <f t="shared" si="7"/>
        <v>1058741.72</v>
      </c>
      <c r="AN74" s="260">
        <f t="shared" si="8"/>
        <v>110950.39</v>
      </c>
      <c r="AO74" s="284">
        <f t="shared" si="9"/>
        <v>947791.33</v>
      </c>
      <c r="AP74" s="279">
        <f t="shared" si="10"/>
        <v>4274913.7799999993</v>
      </c>
      <c r="AQ74" s="287">
        <f t="shared" si="11"/>
        <v>3640795.42</v>
      </c>
      <c r="AR74" s="261">
        <f t="shared" si="12"/>
        <v>634118.3599999994</v>
      </c>
    </row>
    <row r="75" spans="1:44" s="259" customFormat="1" ht="15" thickBot="1" x14ac:dyDescent="0.25">
      <c r="A75" s="249" t="s">
        <v>31</v>
      </c>
      <c r="B75" s="249" t="s">
        <v>32</v>
      </c>
      <c r="C75" s="288">
        <v>5544</v>
      </c>
      <c r="D75" s="289" t="s">
        <v>876</v>
      </c>
      <c r="E75" s="44" t="s">
        <v>2654</v>
      </c>
      <c r="F75" s="88">
        <v>458113.59</v>
      </c>
      <c r="G75" s="88">
        <v>610974.74</v>
      </c>
      <c r="H75" s="88">
        <v>237836.93</v>
      </c>
      <c r="I75" s="88"/>
      <c r="J75" s="44"/>
      <c r="K75" s="44">
        <v>368308.9</v>
      </c>
      <c r="L75" s="44">
        <v>559189.69999999995</v>
      </c>
      <c r="M75" s="44"/>
      <c r="N75" s="44"/>
      <c r="O75" s="231">
        <v>8910</v>
      </c>
      <c r="P75" s="231">
        <v>48377.25</v>
      </c>
      <c r="Q75" s="231"/>
      <c r="R75" s="231">
        <v>1650</v>
      </c>
      <c r="S75" s="44"/>
      <c r="T75" s="44"/>
      <c r="U75" s="44">
        <v>-256605.15</v>
      </c>
      <c r="V75" s="44">
        <v>2127187.88</v>
      </c>
      <c r="W75" s="73"/>
      <c r="X75" s="73">
        <v>2848476.15</v>
      </c>
      <c r="Y75" s="73">
        <v>156900</v>
      </c>
      <c r="Z75" s="73">
        <v>3802.16</v>
      </c>
      <c r="AA75" s="73"/>
      <c r="AB75" s="73">
        <v>1267485.3500000001</v>
      </c>
      <c r="AC75" s="73">
        <v>233300</v>
      </c>
      <c r="AD75" s="89">
        <v>2719827.92</v>
      </c>
      <c r="AE75" s="89"/>
      <c r="AF75" s="89">
        <v>46509.89</v>
      </c>
      <c r="AG75" s="89"/>
      <c r="AH75" s="89">
        <v>1161636.1100000001</v>
      </c>
      <c r="AI75" s="89">
        <v>277085.86</v>
      </c>
      <c r="AJ75" s="89"/>
      <c r="AK75" s="89"/>
      <c r="AL75" s="89"/>
      <c r="AM75" s="259">
        <f t="shared" si="7"/>
        <v>1306925.26</v>
      </c>
      <c r="AN75" s="260">
        <f t="shared" si="8"/>
        <v>58937.25</v>
      </c>
      <c r="AO75" s="284">
        <f t="shared" si="9"/>
        <v>1247988.01</v>
      </c>
      <c r="AP75" s="279">
        <f t="shared" si="10"/>
        <v>4509963.66</v>
      </c>
      <c r="AQ75" s="287">
        <f t="shared" si="11"/>
        <v>4205059.78</v>
      </c>
      <c r="AR75" s="261">
        <f t="shared" si="12"/>
        <v>304903.87999999989</v>
      </c>
    </row>
    <row r="76" spans="1:44" ht="15" thickBot="1" x14ac:dyDescent="0.25">
      <c r="A76" s="249" t="s">
        <v>31</v>
      </c>
      <c r="B76" s="249" t="s">
        <v>32</v>
      </c>
      <c r="C76" s="288">
        <v>2866</v>
      </c>
      <c r="D76" s="289" t="s">
        <v>877</v>
      </c>
      <c r="E76" s="44" t="s">
        <v>2788</v>
      </c>
      <c r="F76" s="88">
        <v>1124626.44</v>
      </c>
      <c r="G76" s="88">
        <v>178413.5</v>
      </c>
      <c r="H76" s="88">
        <v>72627.98</v>
      </c>
      <c r="K76" s="44">
        <v>777443.47</v>
      </c>
      <c r="L76" s="44">
        <v>945514.06</v>
      </c>
      <c r="O76" s="231">
        <v>3000</v>
      </c>
      <c r="P76" s="231">
        <v>34805.94</v>
      </c>
      <c r="R76" s="231">
        <v>700</v>
      </c>
      <c r="U76" s="44">
        <v>-1109679.8799999999</v>
      </c>
      <c r="V76" s="44">
        <v>3692657.78</v>
      </c>
      <c r="X76" s="73">
        <v>1804899.54</v>
      </c>
      <c r="Y76" s="73">
        <v>663630</v>
      </c>
      <c r="Z76" s="73">
        <v>4181.03</v>
      </c>
      <c r="AB76" s="73">
        <v>1790775</v>
      </c>
      <c r="AC76" s="73">
        <v>181500</v>
      </c>
      <c r="AD76" s="89">
        <v>2459393</v>
      </c>
      <c r="AF76" s="89">
        <v>8080</v>
      </c>
      <c r="AG76" s="89">
        <v>11509.89</v>
      </c>
      <c r="AH76" s="89">
        <v>1146440.01</v>
      </c>
      <c r="AI76" s="89">
        <v>341119.06</v>
      </c>
      <c r="AL76" s="89">
        <v>1302</v>
      </c>
      <c r="AM76" s="259">
        <f t="shared" si="7"/>
        <v>1375667.92</v>
      </c>
      <c r="AN76" s="260">
        <f t="shared" si="8"/>
        <v>38505.94</v>
      </c>
      <c r="AO76" s="284">
        <f t="shared" si="9"/>
        <v>1337161.98</v>
      </c>
      <c r="AP76" s="279">
        <f t="shared" si="10"/>
        <v>4444985.57</v>
      </c>
      <c r="AQ76" s="287">
        <f t="shared" si="11"/>
        <v>3967843.9600000004</v>
      </c>
      <c r="AR76" s="261">
        <f t="shared" si="12"/>
        <v>477141.60999999987</v>
      </c>
    </row>
    <row r="77" spans="1:44" ht="15" thickBot="1" x14ac:dyDescent="0.25">
      <c r="A77" s="249" t="s">
        <v>33</v>
      </c>
      <c r="B77" s="249" t="s">
        <v>34</v>
      </c>
      <c r="C77" s="288">
        <v>3680</v>
      </c>
      <c r="D77" s="289" t="s">
        <v>878</v>
      </c>
      <c r="E77" s="44" t="s">
        <v>2655</v>
      </c>
      <c r="F77" s="88">
        <v>167894.5</v>
      </c>
      <c r="G77" s="88">
        <v>33350</v>
      </c>
      <c r="H77" s="88">
        <v>322225.56</v>
      </c>
      <c r="K77" s="44">
        <v>2545076.0699999998</v>
      </c>
      <c r="L77" s="44">
        <v>58009.62</v>
      </c>
      <c r="O77" s="231">
        <v>0</v>
      </c>
      <c r="P77" s="231">
        <v>0</v>
      </c>
      <c r="Q77" s="231">
        <v>66600</v>
      </c>
      <c r="R77" s="231">
        <v>12422.36</v>
      </c>
      <c r="U77" s="44">
        <v>697776.88</v>
      </c>
      <c r="V77" s="44">
        <v>2241713.0099999998</v>
      </c>
      <c r="X77" s="73">
        <v>1797819.69</v>
      </c>
      <c r="Z77" s="73">
        <v>766.41</v>
      </c>
      <c r="AB77" s="73">
        <v>991380</v>
      </c>
      <c r="AC77" s="73">
        <v>88746</v>
      </c>
      <c r="AD77" s="89">
        <v>1674001.5</v>
      </c>
      <c r="AF77" s="89">
        <v>24280</v>
      </c>
      <c r="AG77" s="89">
        <v>13180</v>
      </c>
      <c r="AH77" s="89">
        <v>775327.78</v>
      </c>
      <c r="AI77" s="89">
        <v>283879.32</v>
      </c>
      <c r="AM77" s="259">
        <f t="shared" si="7"/>
        <v>523470.06</v>
      </c>
      <c r="AN77" s="260">
        <f t="shared" si="8"/>
        <v>79022.36</v>
      </c>
      <c r="AO77" s="284">
        <f t="shared" si="9"/>
        <v>444447.7</v>
      </c>
      <c r="AP77" s="279">
        <f t="shared" si="10"/>
        <v>2878712.0999999996</v>
      </c>
      <c r="AQ77" s="287">
        <f t="shared" si="11"/>
        <v>2770668.6</v>
      </c>
      <c r="AR77" s="261">
        <f t="shared" si="12"/>
        <v>108043.49999999953</v>
      </c>
    </row>
    <row r="78" spans="1:44" ht="15" thickBot="1" x14ac:dyDescent="0.25">
      <c r="A78" s="249" t="s">
        <v>33</v>
      </c>
      <c r="B78" s="249" t="s">
        <v>34</v>
      </c>
      <c r="C78" s="288">
        <v>5005</v>
      </c>
      <c r="D78" s="289" t="s">
        <v>879</v>
      </c>
      <c r="E78" s="44" t="s">
        <v>2656</v>
      </c>
      <c r="F78" s="88">
        <v>866434.17</v>
      </c>
      <c r="G78" s="88">
        <v>81931</v>
      </c>
      <c r="H78" s="88">
        <v>58003.87</v>
      </c>
      <c r="K78" s="44">
        <v>647563.11</v>
      </c>
      <c r="L78" s="44">
        <v>341117.55</v>
      </c>
      <c r="O78" s="231">
        <v>0</v>
      </c>
      <c r="P78" s="231">
        <v>44700</v>
      </c>
      <c r="Q78" s="231">
        <v>172480</v>
      </c>
      <c r="R78" s="231">
        <v>32724.78</v>
      </c>
      <c r="S78" s="44">
        <v>444</v>
      </c>
      <c r="U78" s="44">
        <v>-432777.03</v>
      </c>
      <c r="V78" s="44">
        <v>1881918.88</v>
      </c>
      <c r="X78" s="73">
        <v>3113097.97</v>
      </c>
      <c r="AB78" s="73">
        <v>2152010.75</v>
      </c>
      <c r="AC78" s="73">
        <v>36000</v>
      </c>
      <c r="AD78" s="89">
        <v>2975656.75</v>
      </c>
      <c r="AF78" s="89">
        <v>29860</v>
      </c>
      <c r="AG78" s="89">
        <v>85360</v>
      </c>
      <c r="AH78" s="89">
        <v>1283732.58</v>
      </c>
      <c r="AI78" s="89">
        <v>291300.32</v>
      </c>
      <c r="AL78" s="89">
        <v>339640</v>
      </c>
      <c r="AM78" s="259">
        <f t="shared" si="7"/>
        <v>1006369.04</v>
      </c>
      <c r="AN78" s="260">
        <f t="shared" si="8"/>
        <v>249904.78</v>
      </c>
      <c r="AO78" s="284">
        <f t="shared" si="9"/>
        <v>756464.26</v>
      </c>
      <c r="AP78" s="279">
        <f t="shared" si="10"/>
        <v>5301108.7200000007</v>
      </c>
      <c r="AQ78" s="287">
        <f t="shared" si="11"/>
        <v>5005549.6500000004</v>
      </c>
      <c r="AR78" s="261">
        <f t="shared" si="12"/>
        <v>295559.0700000003</v>
      </c>
    </row>
    <row r="79" spans="1:44" ht="15" thickBot="1" x14ac:dyDescent="0.25">
      <c r="A79" s="249" t="s">
        <v>33</v>
      </c>
      <c r="B79" s="249" t="s">
        <v>34</v>
      </c>
      <c r="C79" s="288">
        <v>3048</v>
      </c>
      <c r="D79" s="289" t="s">
        <v>880</v>
      </c>
      <c r="E79" s="44" t="s">
        <v>2657</v>
      </c>
      <c r="F79" s="88">
        <v>293223.18</v>
      </c>
      <c r="G79" s="88">
        <v>25158.5</v>
      </c>
      <c r="H79" s="88">
        <v>49114.63</v>
      </c>
      <c r="K79" s="44">
        <v>626766.66</v>
      </c>
      <c r="L79" s="44">
        <v>1127291.4099999999</v>
      </c>
      <c r="O79" s="231">
        <v>0</v>
      </c>
      <c r="P79" s="231">
        <v>23200</v>
      </c>
      <c r="Q79" s="231">
        <v>52260</v>
      </c>
      <c r="R79" s="231">
        <v>0</v>
      </c>
      <c r="S79" s="44">
        <v>5000</v>
      </c>
      <c r="U79" s="44">
        <v>34597.050000000003</v>
      </c>
      <c r="V79" s="44">
        <v>1941230.36</v>
      </c>
      <c r="X79" s="73">
        <v>1833305.75</v>
      </c>
      <c r="Y79" s="73">
        <v>209665</v>
      </c>
      <c r="Z79" s="73">
        <v>1152.1500000000001</v>
      </c>
      <c r="AB79" s="73">
        <v>1254331</v>
      </c>
      <c r="AC79" s="73">
        <v>125000</v>
      </c>
      <c r="AD79" s="89">
        <v>2026082.32</v>
      </c>
      <c r="AF79" s="89">
        <v>42580</v>
      </c>
      <c r="AH79" s="89">
        <v>752448.29</v>
      </c>
      <c r="AI79" s="89">
        <v>188251.32</v>
      </c>
      <c r="AL79" s="89">
        <v>348825</v>
      </c>
      <c r="AM79" s="259">
        <f t="shared" si="7"/>
        <v>367496.31</v>
      </c>
      <c r="AN79" s="260">
        <f t="shared" si="8"/>
        <v>75460</v>
      </c>
      <c r="AO79" s="284">
        <f t="shared" si="9"/>
        <v>292036.31</v>
      </c>
      <c r="AP79" s="279">
        <f t="shared" si="10"/>
        <v>3423453.9</v>
      </c>
      <c r="AQ79" s="287">
        <f t="shared" si="11"/>
        <v>3358186.93</v>
      </c>
      <c r="AR79" s="261">
        <f t="shared" si="12"/>
        <v>65266.969999999739</v>
      </c>
    </row>
    <row r="80" spans="1:44" ht="15" thickBot="1" x14ac:dyDescent="0.25">
      <c r="A80" s="249" t="s">
        <v>33</v>
      </c>
      <c r="B80" s="249" t="s">
        <v>34</v>
      </c>
      <c r="C80" s="288">
        <v>6117</v>
      </c>
      <c r="D80" s="289" t="s">
        <v>881</v>
      </c>
      <c r="E80" s="44" t="s">
        <v>2658</v>
      </c>
      <c r="F80" s="88">
        <v>828471.78</v>
      </c>
      <c r="G80" s="88">
        <v>32773.75</v>
      </c>
      <c r="H80" s="88">
        <v>70943.55</v>
      </c>
      <c r="K80" s="44">
        <v>288507.56</v>
      </c>
      <c r="L80" s="44">
        <v>84837.17</v>
      </c>
      <c r="O80" s="231">
        <v>6954.22</v>
      </c>
      <c r="P80" s="231">
        <v>18624.669999999998</v>
      </c>
      <c r="R80" s="231">
        <v>0</v>
      </c>
      <c r="S80" s="44">
        <v>5000</v>
      </c>
      <c r="U80" s="44">
        <v>-1318535.1499999999</v>
      </c>
      <c r="V80" s="44">
        <v>1940061.77</v>
      </c>
      <c r="X80" s="73">
        <v>3484089.97</v>
      </c>
      <c r="Y80" s="73">
        <v>90550</v>
      </c>
      <c r="Z80" s="73">
        <v>2762.63</v>
      </c>
      <c r="AB80" s="73">
        <v>1958867.75</v>
      </c>
      <c r="AC80" s="73">
        <v>54900</v>
      </c>
      <c r="AD80" s="89">
        <v>3040966.75</v>
      </c>
      <c r="AG80" s="89">
        <v>28702</v>
      </c>
      <c r="AH80" s="89">
        <v>1771757.59</v>
      </c>
      <c r="AI80" s="89">
        <v>91415.71</v>
      </c>
      <c r="AL80" s="89">
        <v>4900</v>
      </c>
      <c r="AM80" s="259">
        <f t="shared" si="7"/>
        <v>932189.08000000007</v>
      </c>
      <c r="AN80" s="260">
        <f t="shared" si="8"/>
        <v>25578.89</v>
      </c>
      <c r="AO80" s="284">
        <f t="shared" si="9"/>
        <v>906610.19000000006</v>
      </c>
      <c r="AP80" s="279">
        <f t="shared" si="10"/>
        <v>5591170.3499999996</v>
      </c>
      <c r="AQ80" s="287">
        <f t="shared" si="11"/>
        <v>4937742.05</v>
      </c>
      <c r="AR80" s="261">
        <f t="shared" si="12"/>
        <v>653428.29999999981</v>
      </c>
    </row>
    <row r="81" spans="1:44" ht="15" thickBot="1" x14ac:dyDescent="0.25">
      <c r="A81" s="249" t="s">
        <v>33</v>
      </c>
      <c r="B81" s="249" t="s">
        <v>34</v>
      </c>
      <c r="C81" s="288">
        <v>3261</v>
      </c>
      <c r="D81" s="289" t="s">
        <v>882</v>
      </c>
      <c r="E81" s="44" t="s">
        <v>2659</v>
      </c>
      <c r="F81" s="88">
        <v>131012.73</v>
      </c>
      <c r="G81" s="88">
        <v>0</v>
      </c>
      <c r="H81" s="88">
        <v>3578.45</v>
      </c>
      <c r="K81" s="44">
        <v>512002</v>
      </c>
      <c r="L81" s="44">
        <v>305782.19</v>
      </c>
      <c r="P81" s="231">
        <v>49500</v>
      </c>
      <c r="R81" s="231">
        <v>6.9</v>
      </c>
      <c r="U81" s="44">
        <v>-1523646.88</v>
      </c>
      <c r="V81" s="44">
        <v>2076384.94</v>
      </c>
      <c r="X81" s="73">
        <v>2236915.8199999998</v>
      </c>
      <c r="Y81" s="73">
        <v>185000</v>
      </c>
      <c r="Z81" s="73">
        <v>1357.65</v>
      </c>
      <c r="AB81" s="73">
        <v>1052108</v>
      </c>
      <c r="AD81" s="89">
        <v>1719428</v>
      </c>
      <c r="AF81" s="89">
        <v>9620</v>
      </c>
      <c r="AH81" s="89">
        <v>1223652.8</v>
      </c>
      <c r="AI81" s="89">
        <v>165366.26</v>
      </c>
      <c r="AJ81" s="89">
        <v>7184</v>
      </c>
      <c r="AM81" s="259">
        <f t="shared" si="7"/>
        <v>134591.18</v>
      </c>
      <c r="AN81" s="260">
        <f t="shared" si="8"/>
        <v>49506.9</v>
      </c>
      <c r="AO81" s="284">
        <f t="shared" si="9"/>
        <v>85084.28</v>
      </c>
      <c r="AP81" s="279">
        <f t="shared" si="10"/>
        <v>3475381.4699999997</v>
      </c>
      <c r="AQ81" s="287">
        <f t="shared" si="11"/>
        <v>3125251.0599999996</v>
      </c>
      <c r="AR81" s="261">
        <f t="shared" si="12"/>
        <v>350130.41000000015</v>
      </c>
    </row>
    <row r="82" spans="1:44" ht="15" thickBot="1" x14ac:dyDescent="0.25">
      <c r="A82" s="249" t="s">
        <v>33</v>
      </c>
      <c r="B82" s="249" t="s">
        <v>34</v>
      </c>
      <c r="C82" s="288">
        <v>2381</v>
      </c>
      <c r="D82" s="289" t="s">
        <v>883</v>
      </c>
      <c r="E82" s="44" t="s">
        <v>2660</v>
      </c>
      <c r="F82" s="88">
        <v>384426.87</v>
      </c>
      <c r="G82" s="88">
        <v>0</v>
      </c>
      <c r="H82" s="88">
        <v>211119.78</v>
      </c>
      <c r="K82" s="44">
        <v>-78066.28</v>
      </c>
      <c r="L82" s="44">
        <v>159731.68</v>
      </c>
      <c r="O82" s="231">
        <v>0</v>
      </c>
      <c r="P82" s="231">
        <v>0</v>
      </c>
      <c r="Q82" s="231">
        <v>70000</v>
      </c>
      <c r="R82" s="231">
        <v>1652</v>
      </c>
      <c r="S82" s="44">
        <v>10000</v>
      </c>
      <c r="U82" s="44">
        <v>-1264412.1599999999</v>
      </c>
      <c r="V82" s="44">
        <v>1879892.65</v>
      </c>
      <c r="X82" s="73">
        <v>1873204.21</v>
      </c>
      <c r="Y82" s="73">
        <v>88390</v>
      </c>
      <c r="Z82" s="73">
        <v>1666.85</v>
      </c>
      <c r="AB82" s="73">
        <v>896049</v>
      </c>
      <c r="AC82" s="73">
        <v>21000</v>
      </c>
      <c r="AD82" s="89">
        <v>1525854</v>
      </c>
      <c r="AF82" s="89">
        <v>35600</v>
      </c>
      <c r="AH82" s="89">
        <v>1092013.3600000001</v>
      </c>
      <c r="AI82" s="89">
        <v>246763.14</v>
      </c>
      <c r="AM82" s="259">
        <f t="shared" si="7"/>
        <v>595546.65</v>
      </c>
      <c r="AN82" s="260">
        <f t="shared" si="8"/>
        <v>71652</v>
      </c>
      <c r="AO82" s="284">
        <f t="shared" si="9"/>
        <v>523894.65</v>
      </c>
      <c r="AP82" s="279">
        <f t="shared" si="10"/>
        <v>2880310.06</v>
      </c>
      <c r="AQ82" s="287">
        <f t="shared" si="11"/>
        <v>2900230.5000000005</v>
      </c>
      <c r="AR82" s="261">
        <f t="shared" si="12"/>
        <v>-19920.44000000041</v>
      </c>
    </row>
    <row r="83" spans="1:44" ht="15" thickBot="1" x14ac:dyDescent="0.25">
      <c r="A83" s="249" t="s">
        <v>33</v>
      </c>
      <c r="B83" s="249" t="s">
        <v>34</v>
      </c>
      <c r="C83" s="288">
        <v>2712</v>
      </c>
      <c r="D83" s="289" t="s">
        <v>884</v>
      </c>
      <c r="E83" s="44" t="s">
        <v>2661</v>
      </c>
      <c r="F83" s="88">
        <v>443218.95</v>
      </c>
      <c r="G83" s="88">
        <v>46048.9</v>
      </c>
      <c r="H83" s="88">
        <v>60683</v>
      </c>
      <c r="K83" s="44">
        <v>242110.55</v>
      </c>
      <c r="L83" s="44">
        <v>339031.82</v>
      </c>
      <c r="O83" s="231">
        <v>0</v>
      </c>
      <c r="P83" s="231">
        <v>26162.6</v>
      </c>
      <c r="Q83" s="231">
        <v>162645</v>
      </c>
      <c r="R83" s="231">
        <v>0</v>
      </c>
      <c r="U83" s="44">
        <v>-1012135.46</v>
      </c>
      <c r="V83" s="44">
        <v>1840507.51</v>
      </c>
      <c r="X83" s="73">
        <v>1696547.96</v>
      </c>
      <c r="Z83" s="73">
        <v>1565.46</v>
      </c>
      <c r="AB83" s="73">
        <v>2030364</v>
      </c>
      <c r="AD83" s="89">
        <v>2559393</v>
      </c>
      <c r="AF83" s="89">
        <v>19280</v>
      </c>
      <c r="AH83" s="89">
        <v>886882.93</v>
      </c>
      <c r="AI83" s="89">
        <v>104507.92</v>
      </c>
      <c r="AL83" s="89">
        <v>44500</v>
      </c>
      <c r="AM83" s="259">
        <f t="shared" si="7"/>
        <v>549950.85000000009</v>
      </c>
      <c r="AN83" s="260">
        <f t="shared" si="8"/>
        <v>188807.6</v>
      </c>
      <c r="AO83" s="284">
        <f t="shared" si="9"/>
        <v>361143.25000000012</v>
      </c>
      <c r="AP83" s="279">
        <f t="shared" si="10"/>
        <v>3728477.42</v>
      </c>
      <c r="AQ83" s="287">
        <f t="shared" si="11"/>
        <v>3614563.85</v>
      </c>
      <c r="AR83" s="261">
        <f t="shared" si="12"/>
        <v>113913.56999999983</v>
      </c>
    </row>
    <row r="84" spans="1:44" ht="15" thickBot="1" x14ac:dyDescent="0.25">
      <c r="A84" s="249" t="s">
        <v>33</v>
      </c>
      <c r="B84" s="249" t="s">
        <v>34</v>
      </c>
      <c r="C84" s="288">
        <v>1686</v>
      </c>
      <c r="D84" s="289" t="s">
        <v>885</v>
      </c>
      <c r="E84" s="44" t="s">
        <v>2662</v>
      </c>
      <c r="F84" s="88">
        <v>120520.16</v>
      </c>
      <c r="G84" s="88">
        <v>23400</v>
      </c>
      <c r="H84" s="88">
        <v>20060.52</v>
      </c>
      <c r="K84" s="44">
        <v>697842.74</v>
      </c>
      <c r="L84" s="44">
        <v>55604.92</v>
      </c>
      <c r="O84" s="231">
        <v>0</v>
      </c>
      <c r="P84" s="231">
        <v>19500</v>
      </c>
      <c r="Q84" s="231">
        <v>15400</v>
      </c>
      <c r="R84" s="231">
        <v>67500</v>
      </c>
      <c r="U84" s="44">
        <v>-1979978.2</v>
      </c>
      <c r="V84" s="44">
        <v>2651073.88</v>
      </c>
      <c r="X84" s="73">
        <v>1400566.89</v>
      </c>
      <c r="Y84" s="73">
        <v>133300</v>
      </c>
      <c r="Z84" s="73">
        <v>730.1</v>
      </c>
      <c r="AB84" s="73">
        <v>909938.5</v>
      </c>
      <c r="AC84" s="73">
        <v>19500</v>
      </c>
      <c r="AD84" s="89">
        <v>1524529.5</v>
      </c>
      <c r="AF84" s="89">
        <v>29500</v>
      </c>
      <c r="AH84" s="89">
        <v>694552.62</v>
      </c>
      <c r="AI84" s="89">
        <v>71520.710000000006</v>
      </c>
      <c r="AM84" s="259">
        <f t="shared" si="7"/>
        <v>163980.68</v>
      </c>
      <c r="AN84" s="260">
        <f t="shared" si="8"/>
        <v>102400</v>
      </c>
      <c r="AO84" s="284">
        <f t="shared" si="9"/>
        <v>61580.679999999993</v>
      </c>
      <c r="AP84" s="279">
        <f t="shared" si="10"/>
        <v>2464035.4900000002</v>
      </c>
      <c r="AQ84" s="287">
        <f t="shared" si="11"/>
        <v>2320102.83</v>
      </c>
      <c r="AR84" s="261">
        <f t="shared" si="12"/>
        <v>143932.66000000015</v>
      </c>
    </row>
    <row r="85" spans="1:44" ht="15" thickBot="1" x14ac:dyDescent="0.25">
      <c r="A85" s="249" t="s">
        <v>33</v>
      </c>
      <c r="B85" s="249" t="s">
        <v>34</v>
      </c>
      <c r="C85" s="288">
        <v>2512</v>
      </c>
      <c r="D85" s="289" t="s">
        <v>886</v>
      </c>
      <c r="E85" s="44" t="s">
        <v>2773</v>
      </c>
      <c r="F85" s="88">
        <v>228532.83</v>
      </c>
      <c r="G85" s="88">
        <v>34227.4</v>
      </c>
      <c r="H85" s="88">
        <v>25859.75</v>
      </c>
      <c r="K85" s="44">
        <v>344150.55</v>
      </c>
      <c r="L85" s="44">
        <v>117589.1</v>
      </c>
      <c r="O85" s="231">
        <v>0</v>
      </c>
      <c r="P85" s="231">
        <v>14100</v>
      </c>
      <c r="Q85" s="231">
        <v>42500</v>
      </c>
      <c r="R85" s="231">
        <v>0</v>
      </c>
      <c r="S85" s="44">
        <v>15000</v>
      </c>
      <c r="U85" s="44">
        <v>-2481984.54</v>
      </c>
      <c r="V85" s="44">
        <v>3200752.69</v>
      </c>
      <c r="X85" s="73">
        <v>1796671.26</v>
      </c>
      <c r="Y85" s="73">
        <v>146650</v>
      </c>
      <c r="Z85" s="73">
        <v>1065.46</v>
      </c>
      <c r="AB85" s="73">
        <v>861205</v>
      </c>
      <c r="AD85" s="89">
        <v>1438186</v>
      </c>
      <c r="AF85" s="89">
        <v>41200</v>
      </c>
      <c r="AG85" s="89">
        <v>4680</v>
      </c>
      <c r="AH85" s="89">
        <v>1073570</v>
      </c>
      <c r="AI85" s="89">
        <v>287964.24</v>
      </c>
      <c r="AM85" s="259">
        <f t="shared" si="7"/>
        <v>288619.98</v>
      </c>
      <c r="AN85" s="260">
        <f t="shared" si="8"/>
        <v>56600</v>
      </c>
      <c r="AO85" s="284">
        <f t="shared" si="9"/>
        <v>232019.97999999998</v>
      </c>
      <c r="AP85" s="279">
        <f t="shared" si="10"/>
        <v>2805591.7199999997</v>
      </c>
      <c r="AQ85" s="287">
        <f t="shared" si="11"/>
        <v>2845600.24</v>
      </c>
      <c r="AR85" s="261">
        <f t="shared" si="12"/>
        <v>-40008.520000000484</v>
      </c>
    </row>
    <row r="86" spans="1:44" ht="15" thickBot="1" x14ac:dyDescent="0.25">
      <c r="A86" s="249" t="s">
        <v>313</v>
      </c>
      <c r="B86" s="249" t="s">
        <v>44</v>
      </c>
      <c r="C86" s="288">
        <v>3664</v>
      </c>
      <c r="D86" s="289" t="s">
        <v>887</v>
      </c>
      <c r="E86" s="44" t="s">
        <v>2663</v>
      </c>
      <c r="F86" s="88">
        <v>493512.76</v>
      </c>
      <c r="G86" s="88">
        <v>31691.25</v>
      </c>
      <c r="H86" s="88">
        <v>60340.09</v>
      </c>
      <c r="K86" s="44">
        <v>116025.58</v>
      </c>
      <c r="L86" s="44">
        <v>861156.64</v>
      </c>
      <c r="O86" s="231">
        <v>1700</v>
      </c>
      <c r="P86" s="231">
        <v>44448.27</v>
      </c>
      <c r="R86" s="231">
        <v>60.38</v>
      </c>
      <c r="S86" s="44">
        <v>73528</v>
      </c>
      <c r="U86" s="44">
        <v>81618.25</v>
      </c>
      <c r="V86" s="44">
        <v>1975689.39</v>
      </c>
      <c r="X86" s="73">
        <v>1476089.18</v>
      </c>
      <c r="Y86" s="73">
        <v>304879</v>
      </c>
      <c r="Z86" s="73">
        <v>3021.13</v>
      </c>
      <c r="AB86" s="73">
        <v>1571270</v>
      </c>
      <c r="AC86" s="73">
        <v>6950</v>
      </c>
      <c r="AD86" s="89">
        <v>2481275</v>
      </c>
      <c r="AF86" s="89">
        <v>580</v>
      </c>
      <c r="AG86" s="89">
        <v>6950</v>
      </c>
      <c r="AH86" s="89">
        <v>1019219.24</v>
      </c>
      <c r="AI86" s="89">
        <v>419378.29</v>
      </c>
      <c r="AL86" s="89">
        <v>49124.75</v>
      </c>
      <c r="AM86" s="259">
        <f t="shared" si="7"/>
        <v>585544.1</v>
      </c>
      <c r="AN86" s="260">
        <f t="shared" si="8"/>
        <v>46208.649999999994</v>
      </c>
      <c r="AO86" s="284">
        <f t="shared" si="9"/>
        <v>539335.44999999995</v>
      </c>
      <c r="AP86" s="279">
        <f t="shared" si="10"/>
        <v>3362209.3099999996</v>
      </c>
      <c r="AQ86" s="287">
        <f t="shared" si="11"/>
        <v>3976527.2800000003</v>
      </c>
      <c r="AR86" s="261">
        <f t="shared" si="12"/>
        <v>-614317.97000000067</v>
      </c>
    </row>
    <row r="87" spans="1:44" ht="15" thickBot="1" x14ac:dyDescent="0.25">
      <c r="A87" s="249" t="s">
        <v>313</v>
      </c>
      <c r="B87" s="249" t="s">
        <v>44</v>
      </c>
      <c r="C87" s="288">
        <v>7927</v>
      </c>
      <c r="D87" s="289" t="s">
        <v>888</v>
      </c>
      <c r="E87" s="44" t="s">
        <v>2664</v>
      </c>
      <c r="F87" s="88">
        <v>1838227.38</v>
      </c>
      <c r="G87" s="88">
        <v>58980.25</v>
      </c>
      <c r="H87" s="88">
        <v>66576.009999999995</v>
      </c>
      <c r="K87" s="44">
        <v>1583131.4</v>
      </c>
      <c r="L87" s="44">
        <v>666184.30000000005</v>
      </c>
      <c r="O87" s="231">
        <v>2000</v>
      </c>
      <c r="P87" s="231">
        <v>54966.92</v>
      </c>
      <c r="R87" s="231">
        <v>106380.6</v>
      </c>
      <c r="S87" s="44">
        <v>0</v>
      </c>
      <c r="U87" s="44">
        <v>606372.84</v>
      </c>
      <c r="V87" s="44">
        <v>3812204.74</v>
      </c>
      <c r="X87" s="73">
        <v>2806225.3</v>
      </c>
      <c r="Y87" s="73">
        <v>446026</v>
      </c>
      <c r="Z87" s="73">
        <v>7025.65</v>
      </c>
      <c r="AB87" s="73">
        <v>1256705.5</v>
      </c>
      <c r="AC87" s="73">
        <v>225800</v>
      </c>
      <c r="AD87" s="89">
        <v>2581356.5</v>
      </c>
      <c r="AG87" s="89">
        <v>13300</v>
      </c>
      <c r="AH87" s="89">
        <v>1740781.13</v>
      </c>
      <c r="AI87" s="89">
        <v>564247.65</v>
      </c>
      <c r="AL87" s="89">
        <v>210922.93</v>
      </c>
      <c r="AM87" s="259">
        <f t="shared" si="7"/>
        <v>1963783.64</v>
      </c>
      <c r="AN87" s="260">
        <f t="shared" si="8"/>
        <v>163347.52000000002</v>
      </c>
      <c r="AO87" s="284">
        <f t="shared" si="9"/>
        <v>1800436.1199999999</v>
      </c>
      <c r="AP87" s="279">
        <f t="shared" si="10"/>
        <v>4741782.4499999993</v>
      </c>
      <c r="AQ87" s="287">
        <f t="shared" si="11"/>
        <v>5110608.21</v>
      </c>
      <c r="AR87" s="261">
        <f t="shared" si="12"/>
        <v>-368825.76000000071</v>
      </c>
    </row>
    <row r="88" spans="1:44" ht="15" thickBot="1" x14ac:dyDescent="0.25">
      <c r="A88" s="249" t="s">
        <v>313</v>
      </c>
      <c r="B88" s="249" t="s">
        <v>44</v>
      </c>
      <c r="C88" s="288">
        <v>7609</v>
      </c>
      <c r="D88" s="289" t="s">
        <v>889</v>
      </c>
      <c r="E88" s="44" t="s">
        <v>2665</v>
      </c>
      <c r="F88" s="88">
        <v>1295773.6000000001</v>
      </c>
      <c r="G88" s="88">
        <v>25759</v>
      </c>
      <c r="H88" s="88">
        <v>28766.17</v>
      </c>
      <c r="K88" s="44">
        <v>1615547.76</v>
      </c>
      <c r="L88" s="44">
        <v>631610.03</v>
      </c>
      <c r="O88" s="231">
        <v>6167</v>
      </c>
      <c r="P88" s="231">
        <v>130693.43</v>
      </c>
      <c r="R88" s="231">
        <v>8768.0499999999993</v>
      </c>
      <c r="S88" s="44">
        <v>10940</v>
      </c>
      <c r="U88" s="44">
        <v>47449.2</v>
      </c>
      <c r="V88" s="44">
        <v>3564237.85</v>
      </c>
      <c r="X88" s="73">
        <v>2563718.09</v>
      </c>
      <c r="Y88" s="73">
        <v>91672</v>
      </c>
      <c r="Z88" s="73">
        <v>4223.75</v>
      </c>
      <c r="AB88" s="73">
        <v>1290105.3</v>
      </c>
      <c r="AC88" s="73">
        <v>31500</v>
      </c>
      <c r="AD88" s="89">
        <v>2606151.2999999998</v>
      </c>
      <c r="AH88" s="89">
        <v>1140875.6100000001</v>
      </c>
      <c r="AI88" s="89">
        <v>341526</v>
      </c>
      <c r="AL88" s="89">
        <v>63465.2</v>
      </c>
      <c r="AM88" s="259">
        <f t="shared" si="7"/>
        <v>1350298.77</v>
      </c>
      <c r="AN88" s="260">
        <f t="shared" si="8"/>
        <v>145628.47999999998</v>
      </c>
      <c r="AO88" s="284">
        <f t="shared" si="9"/>
        <v>1204670.29</v>
      </c>
      <c r="AP88" s="279">
        <f t="shared" si="10"/>
        <v>3981219.1399999997</v>
      </c>
      <c r="AQ88" s="287">
        <f t="shared" si="11"/>
        <v>4152018.1100000003</v>
      </c>
      <c r="AR88" s="261">
        <f t="shared" si="12"/>
        <v>-170798.97000000067</v>
      </c>
    </row>
    <row r="89" spans="1:44" ht="15" thickBot="1" x14ac:dyDescent="0.25">
      <c r="A89" s="249" t="s">
        <v>313</v>
      </c>
      <c r="B89" s="249" t="s">
        <v>44</v>
      </c>
      <c r="C89" s="288">
        <v>6471</v>
      </c>
      <c r="D89" s="289" t="s">
        <v>890</v>
      </c>
      <c r="E89" s="44" t="s">
        <v>2666</v>
      </c>
      <c r="F89" s="88">
        <v>1367100.91</v>
      </c>
      <c r="G89" s="88">
        <v>112992.45</v>
      </c>
      <c r="H89" s="88">
        <v>77928.039999999994</v>
      </c>
      <c r="K89" s="44">
        <v>963033.61</v>
      </c>
      <c r="L89" s="44">
        <v>364662.57</v>
      </c>
      <c r="O89" s="231">
        <v>2200</v>
      </c>
      <c r="P89" s="231">
        <v>48226.45</v>
      </c>
      <c r="R89" s="231">
        <v>485.59</v>
      </c>
      <c r="S89" s="44">
        <v>183702.12</v>
      </c>
      <c r="U89" s="44">
        <v>636269.22</v>
      </c>
      <c r="V89" s="44">
        <v>2080906</v>
      </c>
      <c r="X89" s="73">
        <v>1915012.85</v>
      </c>
      <c r="Y89" s="73">
        <v>471734.97</v>
      </c>
      <c r="Z89" s="73">
        <v>4600.34</v>
      </c>
      <c r="AB89" s="73">
        <v>2353881.21</v>
      </c>
      <c r="AC89" s="73">
        <v>57400</v>
      </c>
      <c r="AD89" s="89">
        <v>3114664.21</v>
      </c>
      <c r="AF89" s="89">
        <v>3500</v>
      </c>
      <c r="AG89" s="89">
        <v>4520</v>
      </c>
      <c r="AH89" s="89">
        <v>1359231.93</v>
      </c>
      <c r="AI89" s="89">
        <v>325374.67</v>
      </c>
      <c r="AL89" s="89">
        <v>61410.36</v>
      </c>
      <c r="AM89" s="259">
        <f t="shared" si="7"/>
        <v>1558021.4</v>
      </c>
      <c r="AN89" s="260">
        <f t="shared" si="8"/>
        <v>50912.039999999994</v>
      </c>
      <c r="AO89" s="284">
        <f t="shared" si="9"/>
        <v>1507109.3599999999</v>
      </c>
      <c r="AP89" s="279">
        <f t="shared" si="10"/>
        <v>4802629.37</v>
      </c>
      <c r="AQ89" s="287">
        <f t="shared" si="11"/>
        <v>4868701.17</v>
      </c>
      <c r="AR89" s="261">
        <f t="shared" si="12"/>
        <v>-66071.799999999814</v>
      </c>
    </row>
    <row r="90" spans="1:44" ht="15" thickBot="1" x14ac:dyDescent="0.25">
      <c r="A90" s="249" t="s">
        <v>313</v>
      </c>
      <c r="B90" s="249" t="s">
        <v>44</v>
      </c>
      <c r="C90" s="288">
        <v>4146</v>
      </c>
      <c r="D90" s="289" t="s">
        <v>891</v>
      </c>
      <c r="E90" s="44" t="s">
        <v>2667</v>
      </c>
      <c r="F90" s="88">
        <v>990282.99</v>
      </c>
      <c r="G90" s="88">
        <v>21330.75</v>
      </c>
      <c r="H90" s="88">
        <v>187954.29</v>
      </c>
      <c r="K90" s="44">
        <v>954363.56</v>
      </c>
      <c r="L90" s="44">
        <v>285850.46999999997</v>
      </c>
      <c r="O90" s="231">
        <v>1200</v>
      </c>
      <c r="P90" s="231">
        <v>34400</v>
      </c>
      <c r="R90" s="231">
        <v>127.09</v>
      </c>
      <c r="S90" s="44">
        <v>111983</v>
      </c>
      <c r="U90" s="44">
        <v>-157067.25</v>
      </c>
      <c r="V90" s="44">
        <v>2304026.96</v>
      </c>
      <c r="X90" s="73">
        <v>1759444.48</v>
      </c>
      <c r="Z90" s="73">
        <v>3092.24</v>
      </c>
      <c r="AB90" s="73">
        <v>510853</v>
      </c>
      <c r="AC90" s="73">
        <v>16528</v>
      </c>
      <c r="AD90" s="89">
        <v>1253486</v>
      </c>
      <c r="AH90" s="89">
        <v>611858.82999999996</v>
      </c>
      <c r="AI90" s="89">
        <v>263829.63</v>
      </c>
      <c r="AL90" s="89">
        <v>15631</v>
      </c>
      <c r="AM90" s="259">
        <f t="shared" si="7"/>
        <v>1199568.03</v>
      </c>
      <c r="AN90" s="260">
        <f t="shared" si="8"/>
        <v>35727.089999999997</v>
      </c>
      <c r="AO90" s="284">
        <f t="shared" si="9"/>
        <v>1163840.94</v>
      </c>
      <c r="AP90" s="279">
        <f t="shared" si="10"/>
        <v>2289917.7199999997</v>
      </c>
      <c r="AQ90" s="287">
        <f t="shared" si="11"/>
        <v>2144805.46</v>
      </c>
      <c r="AR90" s="261">
        <f t="shared" si="12"/>
        <v>145112.25999999978</v>
      </c>
    </row>
    <row r="91" spans="1:44" ht="15" thickBot="1" x14ac:dyDescent="0.25">
      <c r="A91" s="249" t="s">
        <v>313</v>
      </c>
      <c r="B91" s="249" t="s">
        <v>44</v>
      </c>
      <c r="C91" s="288">
        <v>8209</v>
      </c>
      <c r="D91" s="289" t="s">
        <v>892</v>
      </c>
      <c r="E91" s="44" t="s">
        <v>2668</v>
      </c>
      <c r="F91" s="88">
        <v>1424837.51</v>
      </c>
      <c r="G91" s="88">
        <v>118972.5</v>
      </c>
      <c r="H91" s="88">
        <v>110361.69</v>
      </c>
      <c r="K91" s="44">
        <v>641803.31000000006</v>
      </c>
      <c r="L91" s="44">
        <v>831288.71</v>
      </c>
      <c r="O91" s="231">
        <v>0</v>
      </c>
      <c r="P91" s="231">
        <v>57888.1</v>
      </c>
      <c r="R91" s="231">
        <v>395491.12</v>
      </c>
      <c r="U91" s="44">
        <v>365932.02</v>
      </c>
      <c r="V91" s="44">
        <v>2345661.54</v>
      </c>
      <c r="X91" s="73">
        <v>2853802.65</v>
      </c>
      <c r="Y91" s="73">
        <v>183624</v>
      </c>
      <c r="Z91" s="73">
        <v>4329.4399999999996</v>
      </c>
      <c r="AB91" s="73">
        <v>1648437</v>
      </c>
      <c r="AC91" s="73">
        <v>62197.5</v>
      </c>
      <c r="AD91" s="89">
        <v>2791620.5</v>
      </c>
      <c r="AF91" s="89">
        <v>1380</v>
      </c>
      <c r="AG91" s="89">
        <v>13200</v>
      </c>
      <c r="AH91" s="89">
        <v>1495679.61</v>
      </c>
      <c r="AI91" s="89">
        <v>337734.04</v>
      </c>
      <c r="AL91" s="89">
        <v>150485.5</v>
      </c>
      <c r="AM91" s="259">
        <f t="shared" si="7"/>
        <v>1654171.7</v>
      </c>
      <c r="AN91" s="260">
        <f t="shared" si="8"/>
        <v>453379.22</v>
      </c>
      <c r="AO91" s="284">
        <f t="shared" si="9"/>
        <v>1200792.48</v>
      </c>
      <c r="AP91" s="279">
        <f t="shared" si="10"/>
        <v>4752390.59</v>
      </c>
      <c r="AQ91" s="287">
        <f t="shared" si="11"/>
        <v>4790099.6500000004</v>
      </c>
      <c r="AR91" s="261">
        <f t="shared" si="12"/>
        <v>-37709.060000000522</v>
      </c>
    </row>
    <row r="92" spans="1:44" ht="15" thickBot="1" x14ac:dyDescent="0.25">
      <c r="A92" s="249" t="s">
        <v>313</v>
      </c>
      <c r="B92" s="249" t="s">
        <v>44</v>
      </c>
      <c r="C92" s="288">
        <v>4164</v>
      </c>
      <c r="D92" s="289" t="s">
        <v>893</v>
      </c>
      <c r="E92" s="44" t="s">
        <v>2669</v>
      </c>
      <c r="F92" s="88">
        <v>581652.05000000005</v>
      </c>
      <c r="G92" s="88">
        <v>24663.5</v>
      </c>
      <c r="H92" s="88">
        <v>53185.88</v>
      </c>
      <c r="K92" s="44">
        <v>646369.97</v>
      </c>
      <c r="L92" s="44">
        <v>240991.91</v>
      </c>
      <c r="O92" s="231">
        <v>2000</v>
      </c>
      <c r="P92" s="231">
        <v>34203.64</v>
      </c>
      <c r="R92" s="231">
        <v>163072.79</v>
      </c>
      <c r="S92" s="44">
        <v>4005</v>
      </c>
      <c r="U92" s="44">
        <v>-2847003.98</v>
      </c>
      <c r="V92" s="44">
        <v>4378498.51</v>
      </c>
      <c r="X92" s="73">
        <v>1897556.73</v>
      </c>
      <c r="Z92" s="73">
        <v>1886.63</v>
      </c>
      <c r="AB92" s="73">
        <v>1509567</v>
      </c>
      <c r="AC92" s="73">
        <v>11228.25</v>
      </c>
      <c r="AD92" s="89">
        <v>2295758.25</v>
      </c>
      <c r="AG92" s="89">
        <v>7700</v>
      </c>
      <c r="AH92" s="89">
        <v>809659.06</v>
      </c>
      <c r="AI92" s="89">
        <v>319063.2</v>
      </c>
      <c r="AL92" s="89">
        <v>175970.75</v>
      </c>
      <c r="AM92" s="259">
        <f t="shared" si="7"/>
        <v>659501.43000000005</v>
      </c>
      <c r="AN92" s="260">
        <f t="shared" si="8"/>
        <v>199276.43</v>
      </c>
      <c r="AO92" s="284">
        <f t="shared" si="9"/>
        <v>460225.00000000006</v>
      </c>
      <c r="AP92" s="279">
        <f t="shared" si="10"/>
        <v>3420238.61</v>
      </c>
      <c r="AQ92" s="287">
        <f t="shared" si="11"/>
        <v>3608151.2600000002</v>
      </c>
      <c r="AR92" s="261">
        <f t="shared" si="12"/>
        <v>-187912.65000000037</v>
      </c>
    </row>
    <row r="93" spans="1:44" ht="15" thickBot="1" x14ac:dyDescent="0.25">
      <c r="A93" s="249" t="s">
        <v>313</v>
      </c>
      <c r="B93" s="249" t="s">
        <v>44</v>
      </c>
      <c r="C93" s="288">
        <v>5920</v>
      </c>
      <c r="D93" s="289" t="s">
        <v>894</v>
      </c>
      <c r="E93" s="44" t="s">
        <v>2670</v>
      </c>
      <c r="F93" s="88">
        <v>860196.86</v>
      </c>
      <c r="G93" s="88">
        <v>24117.8</v>
      </c>
      <c r="H93" s="88">
        <v>39807.17</v>
      </c>
      <c r="K93" s="44">
        <v>965890.62</v>
      </c>
      <c r="L93" s="44">
        <v>1102225.67</v>
      </c>
      <c r="O93" s="231">
        <v>2700</v>
      </c>
      <c r="P93" s="231">
        <v>54856.04</v>
      </c>
      <c r="R93" s="231">
        <v>60693.1</v>
      </c>
      <c r="U93" s="44">
        <v>2337772.0099999998</v>
      </c>
      <c r="X93" s="73">
        <v>2699786.18</v>
      </c>
      <c r="Y93" s="73">
        <v>51600</v>
      </c>
      <c r="Z93" s="73">
        <v>2408.91</v>
      </c>
      <c r="AB93" s="73">
        <v>2376242.2999999998</v>
      </c>
      <c r="AC93" s="73">
        <v>69628</v>
      </c>
      <c r="AD93" s="89">
        <v>3367477.3</v>
      </c>
      <c r="AG93" s="89">
        <v>11550</v>
      </c>
      <c r="AH93" s="89">
        <v>778892.14</v>
      </c>
      <c r="AI93" s="89">
        <v>377724.73</v>
      </c>
      <c r="AL93" s="89">
        <v>127804.25</v>
      </c>
      <c r="AM93" s="259">
        <f t="shared" si="7"/>
        <v>924121.83000000007</v>
      </c>
      <c r="AN93" s="260">
        <f t="shared" si="8"/>
        <v>118249.14</v>
      </c>
      <c r="AO93" s="284">
        <f t="shared" si="9"/>
        <v>805872.69000000006</v>
      </c>
      <c r="AP93" s="279">
        <f t="shared" si="10"/>
        <v>5199665.3900000006</v>
      </c>
      <c r="AQ93" s="287">
        <f t="shared" si="11"/>
        <v>4663448.42</v>
      </c>
      <c r="AR93" s="261">
        <f t="shared" si="12"/>
        <v>536216.97000000067</v>
      </c>
    </row>
    <row r="94" spans="1:44" ht="15" thickBot="1" x14ac:dyDescent="0.25">
      <c r="A94" s="249" t="s">
        <v>313</v>
      </c>
      <c r="B94" s="249" t="s">
        <v>44</v>
      </c>
      <c r="C94" s="288">
        <v>4614</v>
      </c>
      <c r="D94" s="289" t="s">
        <v>895</v>
      </c>
      <c r="E94" s="44" t="s">
        <v>2671</v>
      </c>
      <c r="F94" s="88">
        <v>732219.32</v>
      </c>
      <c r="G94" s="88">
        <v>40895.5</v>
      </c>
      <c r="H94" s="88">
        <v>76756.73</v>
      </c>
      <c r="K94" s="44">
        <v>839323.41</v>
      </c>
      <c r="L94" s="44">
        <v>549706.89</v>
      </c>
      <c r="O94" s="231">
        <v>3000</v>
      </c>
      <c r="P94" s="231">
        <v>64680.99</v>
      </c>
      <c r="R94" s="231">
        <v>475483.69</v>
      </c>
      <c r="U94" s="44">
        <v>-154049.12</v>
      </c>
      <c r="V94" s="44">
        <v>2028099.35</v>
      </c>
      <c r="X94" s="73">
        <v>1888784.53</v>
      </c>
      <c r="Y94" s="73">
        <v>18600</v>
      </c>
      <c r="Z94" s="73">
        <v>1565.43</v>
      </c>
      <c r="AB94" s="73">
        <v>1939514</v>
      </c>
      <c r="AC94" s="73">
        <v>92419</v>
      </c>
      <c r="AD94" s="89">
        <v>2873988</v>
      </c>
      <c r="AG94" s="89">
        <v>6600</v>
      </c>
      <c r="AH94" s="89">
        <v>874159.1</v>
      </c>
      <c r="AI94" s="89">
        <v>256380.92</v>
      </c>
      <c r="AL94" s="89">
        <v>108068</v>
      </c>
      <c r="AM94" s="259">
        <f t="shared" si="7"/>
        <v>849871.54999999993</v>
      </c>
      <c r="AN94" s="260">
        <f t="shared" si="8"/>
        <v>543164.67999999993</v>
      </c>
      <c r="AO94" s="284">
        <f t="shared" si="9"/>
        <v>306706.87</v>
      </c>
      <c r="AP94" s="279">
        <f t="shared" si="10"/>
        <v>3940882.96</v>
      </c>
      <c r="AQ94" s="287">
        <f t="shared" si="11"/>
        <v>4119196.02</v>
      </c>
      <c r="AR94" s="261">
        <f t="shared" si="12"/>
        <v>-178313.06000000006</v>
      </c>
    </row>
    <row r="95" spans="1:44" ht="15" thickBot="1" x14ac:dyDescent="0.25">
      <c r="A95" s="249" t="s">
        <v>313</v>
      </c>
      <c r="B95" s="249" t="s">
        <v>44</v>
      </c>
      <c r="C95" s="288">
        <v>6523</v>
      </c>
      <c r="D95" s="289" t="s">
        <v>896</v>
      </c>
      <c r="E95" s="44" t="s">
        <v>2672</v>
      </c>
      <c r="F95" s="88">
        <v>453367.47</v>
      </c>
      <c r="G95" s="88">
        <v>8085.75</v>
      </c>
      <c r="H95" s="88">
        <v>112631.08</v>
      </c>
      <c r="K95" s="44">
        <v>1675070.95</v>
      </c>
      <c r="L95" s="44">
        <v>150666.51</v>
      </c>
      <c r="O95" s="231">
        <v>2130</v>
      </c>
      <c r="P95" s="231">
        <v>67579.11</v>
      </c>
      <c r="Q95" s="231">
        <v>79524</v>
      </c>
      <c r="R95" s="231">
        <v>482.39</v>
      </c>
      <c r="S95" s="44">
        <v>41718</v>
      </c>
      <c r="U95" s="44">
        <v>-2425912.96</v>
      </c>
      <c r="V95" s="44">
        <v>4808766.24</v>
      </c>
      <c r="X95" s="73">
        <v>2588086.39</v>
      </c>
      <c r="Y95" s="73">
        <v>222700</v>
      </c>
      <c r="Z95" s="73">
        <v>1804.3</v>
      </c>
      <c r="AB95" s="73">
        <v>1467490</v>
      </c>
      <c r="AC95" s="73">
        <v>23146</v>
      </c>
      <c r="AD95" s="89">
        <v>2563564</v>
      </c>
      <c r="AG95" s="89">
        <v>13200</v>
      </c>
      <c r="AH95" s="89">
        <v>1376595.4</v>
      </c>
      <c r="AI95" s="89">
        <v>481191.16</v>
      </c>
      <c r="AL95" s="89">
        <v>43141.15</v>
      </c>
      <c r="AM95" s="259">
        <f t="shared" si="7"/>
        <v>574084.29999999993</v>
      </c>
      <c r="AN95" s="260">
        <f t="shared" si="8"/>
        <v>149715.5</v>
      </c>
      <c r="AO95" s="284">
        <f t="shared" si="9"/>
        <v>424368.79999999993</v>
      </c>
      <c r="AP95" s="279">
        <f t="shared" si="10"/>
        <v>4303226.6899999995</v>
      </c>
      <c r="AQ95" s="287">
        <f t="shared" si="11"/>
        <v>4477691.71</v>
      </c>
      <c r="AR95" s="261">
        <f t="shared" si="12"/>
        <v>-174465.02000000048</v>
      </c>
    </row>
    <row r="96" spans="1:44" ht="15" thickBot="1" x14ac:dyDescent="0.25">
      <c r="A96" s="249" t="s">
        <v>313</v>
      </c>
      <c r="B96" s="249" t="s">
        <v>44</v>
      </c>
      <c r="C96" s="288">
        <v>4131</v>
      </c>
      <c r="D96" s="289" t="s">
        <v>897</v>
      </c>
      <c r="E96" s="44" t="s">
        <v>2673</v>
      </c>
      <c r="F96" s="88">
        <v>545954.44999999995</v>
      </c>
      <c r="G96" s="88">
        <v>23897.25</v>
      </c>
      <c r="H96" s="88">
        <v>27396.61</v>
      </c>
      <c r="K96" s="44">
        <v>938930.59</v>
      </c>
      <c r="L96" s="44">
        <v>384701</v>
      </c>
      <c r="O96" s="231">
        <v>1500</v>
      </c>
      <c r="P96" s="231">
        <v>37100</v>
      </c>
      <c r="R96" s="231">
        <v>9361.5400000000009</v>
      </c>
      <c r="S96" s="44">
        <v>69947</v>
      </c>
      <c r="U96" s="44">
        <v>-858895.71</v>
      </c>
      <c r="V96" s="44">
        <v>2574871.5499999998</v>
      </c>
      <c r="X96" s="73">
        <v>1665399.45</v>
      </c>
      <c r="Y96" s="73">
        <v>195318</v>
      </c>
      <c r="Z96" s="73">
        <v>1750.38</v>
      </c>
      <c r="AB96" s="73">
        <v>1986903.57</v>
      </c>
      <c r="AC96" s="73">
        <v>88428</v>
      </c>
      <c r="AD96" s="89">
        <v>2683264.5699999998</v>
      </c>
      <c r="AF96" s="89">
        <v>320</v>
      </c>
      <c r="AG96" s="89">
        <v>5850</v>
      </c>
      <c r="AH96" s="89">
        <v>775004.37</v>
      </c>
      <c r="AI96" s="89">
        <v>291297.34000000003</v>
      </c>
      <c r="AL96" s="89">
        <v>95067.6</v>
      </c>
      <c r="AM96" s="259">
        <f t="shared" si="7"/>
        <v>597248.30999999994</v>
      </c>
      <c r="AN96" s="260">
        <f t="shared" si="8"/>
        <v>47961.54</v>
      </c>
      <c r="AO96" s="284">
        <f t="shared" si="9"/>
        <v>549286.7699999999</v>
      </c>
      <c r="AP96" s="279">
        <f t="shared" si="10"/>
        <v>3937799.4</v>
      </c>
      <c r="AQ96" s="287">
        <f t="shared" si="11"/>
        <v>3850803.88</v>
      </c>
      <c r="AR96" s="261">
        <f t="shared" si="12"/>
        <v>86995.520000000019</v>
      </c>
    </row>
    <row r="97" spans="1:44" ht="15" thickBot="1" x14ac:dyDescent="0.25">
      <c r="A97" s="249" t="s">
        <v>313</v>
      </c>
      <c r="B97" s="249" t="s">
        <v>44</v>
      </c>
      <c r="C97" s="288">
        <v>5378</v>
      </c>
      <c r="D97" s="289" t="s">
        <v>898</v>
      </c>
      <c r="E97" s="44" t="s">
        <v>2674</v>
      </c>
      <c r="F97" s="88">
        <v>322928.5</v>
      </c>
      <c r="G97" s="88">
        <v>11487.8</v>
      </c>
      <c r="H97" s="88">
        <v>95708.13</v>
      </c>
      <c r="K97" s="44">
        <v>1096231.33</v>
      </c>
      <c r="L97" s="44">
        <v>266720.53999999998</v>
      </c>
      <c r="P97" s="231">
        <v>43938.3</v>
      </c>
      <c r="Q97" s="231">
        <v>144600</v>
      </c>
      <c r="R97" s="231">
        <v>138.24</v>
      </c>
      <c r="U97" s="44">
        <v>-468531.08</v>
      </c>
      <c r="V97" s="44">
        <v>2326634.9900000002</v>
      </c>
      <c r="X97" s="73">
        <v>1106564.49</v>
      </c>
      <c r="Z97" s="73">
        <v>1537.67</v>
      </c>
      <c r="AB97" s="73">
        <v>1909811</v>
      </c>
      <c r="AC97" s="73">
        <v>141900</v>
      </c>
      <c r="AD97" s="89">
        <v>2397953</v>
      </c>
      <c r="AH97" s="89">
        <v>740141.56</v>
      </c>
      <c r="AI97" s="89">
        <v>211225</v>
      </c>
      <c r="AL97" s="89">
        <v>64197.75</v>
      </c>
      <c r="AM97" s="259">
        <f t="shared" si="7"/>
        <v>430124.43</v>
      </c>
      <c r="AN97" s="260">
        <f t="shared" si="8"/>
        <v>188676.53999999998</v>
      </c>
      <c r="AO97" s="284">
        <f t="shared" si="9"/>
        <v>241447.89</v>
      </c>
      <c r="AP97" s="279">
        <f t="shared" si="10"/>
        <v>3159813.16</v>
      </c>
      <c r="AQ97" s="287">
        <f t="shared" si="11"/>
        <v>3413517.31</v>
      </c>
      <c r="AR97" s="261">
        <f t="shared" si="12"/>
        <v>-253704.14999999991</v>
      </c>
    </row>
    <row r="98" spans="1:44" ht="15" thickBot="1" x14ac:dyDescent="0.25">
      <c r="A98" s="249" t="s">
        <v>313</v>
      </c>
      <c r="B98" s="249" t="s">
        <v>44</v>
      </c>
      <c r="C98" s="288">
        <v>4212</v>
      </c>
      <c r="D98" s="289" t="s">
        <v>899</v>
      </c>
      <c r="E98" s="44" t="s">
        <v>2675</v>
      </c>
      <c r="F98" s="88">
        <v>691142.46</v>
      </c>
      <c r="G98" s="88">
        <v>101197.8</v>
      </c>
      <c r="H98" s="88">
        <v>75774.83</v>
      </c>
      <c r="K98" s="44">
        <v>2604842.5499999998</v>
      </c>
      <c r="L98" s="44">
        <v>1157797.3</v>
      </c>
      <c r="O98" s="231">
        <v>9100</v>
      </c>
      <c r="P98" s="231">
        <v>52111.51</v>
      </c>
      <c r="R98" s="231">
        <v>59.25</v>
      </c>
      <c r="S98" s="44">
        <v>106500</v>
      </c>
      <c r="U98" s="44">
        <v>-51787.83</v>
      </c>
      <c r="V98" s="44">
        <v>2310530.36</v>
      </c>
      <c r="X98" s="73">
        <v>2312837.13</v>
      </c>
      <c r="Y98" s="73">
        <v>886150</v>
      </c>
      <c r="Z98" s="73">
        <v>2355.04</v>
      </c>
      <c r="AB98" s="73">
        <v>1485171.61</v>
      </c>
      <c r="AC98" s="73">
        <v>1858533.25</v>
      </c>
      <c r="AD98" s="89">
        <v>2621132.61</v>
      </c>
      <c r="AG98" s="89">
        <v>8450</v>
      </c>
      <c r="AH98" s="89">
        <v>1270095.23</v>
      </c>
      <c r="AI98" s="89">
        <v>367171.54</v>
      </c>
      <c r="AL98" s="89">
        <v>73956</v>
      </c>
      <c r="AM98" s="259">
        <f t="shared" si="7"/>
        <v>868115.09</v>
      </c>
      <c r="AN98" s="260">
        <f t="shared" si="8"/>
        <v>61270.76</v>
      </c>
      <c r="AO98" s="284">
        <f t="shared" si="9"/>
        <v>806844.33</v>
      </c>
      <c r="AP98" s="279">
        <f t="shared" si="10"/>
        <v>6545047.0300000003</v>
      </c>
      <c r="AQ98" s="287">
        <f t="shared" si="11"/>
        <v>4340805.38</v>
      </c>
      <c r="AR98" s="261">
        <f t="shared" si="12"/>
        <v>2204241.6500000004</v>
      </c>
    </row>
    <row r="99" spans="1:44" ht="15" thickBot="1" x14ac:dyDescent="0.25">
      <c r="A99" s="249" t="s">
        <v>313</v>
      </c>
      <c r="B99" s="249" t="s">
        <v>44</v>
      </c>
      <c r="C99" s="288">
        <v>3326</v>
      </c>
      <c r="D99" s="289" t="s">
        <v>900</v>
      </c>
      <c r="E99" s="44" t="s">
        <v>2774</v>
      </c>
      <c r="F99" s="88">
        <v>529086.31000000006</v>
      </c>
      <c r="G99" s="88">
        <v>58333.75</v>
      </c>
      <c r="H99" s="88">
        <v>44393.1</v>
      </c>
      <c r="K99" s="44">
        <v>1021406.63</v>
      </c>
      <c r="L99" s="44">
        <v>191670.68</v>
      </c>
      <c r="O99" s="231">
        <v>1450</v>
      </c>
      <c r="P99" s="231">
        <v>30618.33</v>
      </c>
      <c r="R99" s="231">
        <v>216570.88</v>
      </c>
      <c r="S99" s="44">
        <v>0</v>
      </c>
      <c r="U99" s="44">
        <v>-516533.47</v>
      </c>
      <c r="V99" s="44">
        <v>2166873.39</v>
      </c>
      <c r="X99" s="73">
        <v>1546538.32</v>
      </c>
      <c r="Y99" s="73">
        <v>218623.87</v>
      </c>
      <c r="Z99" s="73">
        <v>1546.53</v>
      </c>
      <c r="AB99" s="73">
        <v>718447.94</v>
      </c>
      <c r="AC99" s="73">
        <v>38900</v>
      </c>
      <c r="AD99" s="89">
        <v>1507744.94</v>
      </c>
      <c r="AG99" s="89">
        <v>6200</v>
      </c>
      <c r="AH99" s="89">
        <v>758221.87</v>
      </c>
      <c r="AI99" s="89">
        <v>247655.51</v>
      </c>
      <c r="AL99" s="89">
        <v>58323</v>
      </c>
      <c r="AM99" s="259">
        <f t="shared" si="7"/>
        <v>631813.16</v>
      </c>
      <c r="AN99" s="260">
        <f t="shared" si="8"/>
        <v>248639.21000000002</v>
      </c>
      <c r="AO99" s="284">
        <f t="shared" si="9"/>
        <v>383173.95</v>
      </c>
      <c r="AP99" s="279">
        <f t="shared" si="10"/>
        <v>2524056.66</v>
      </c>
      <c r="AQ99" s="287">
        <f t="shared" si="11"/>
        <v>2578145.3200000003</v>
      </c>
      <c r="AR99" s="261">
        <f t="shared" si="12"/>
        <v>-54088.660000000149</v>
      </c>
    </row>
    <row r="100" spans="1:44" ht="15" thickBot="1" x14ac:dyDescent="0.25">
      <c r="A100" s="249" t="s">
        <v>316</v>
      </c>
      <c r="B100" s="249" t="s">
        <v>45</v>
      </c>
      <c r="C100" s="288">
        <v>2523</v>
      </c>
      <c r="D100" s="289" t="s">
        <v>901</v>
      </c>
      <c r="E100" s="44" t="s">
        <v>2676</v>
      </c>
      <c r="F100" s="88">
        <v>329417.3</v>
      </c>
      <c r="G100" s="88">
        <v>159748.54</v>
      </c>
      <c r="H100" s="88">
        <v>163231.23000000001</v>
      </c>
      <c r="K100" s="44">
        <v>1014399.78</v>
      </c>
      <c r="L100" s="44">
        <v>107914.06</v>
      </c>
      <c r="O100" s="231">
        <v>0</v>
      </c>
      <c r="P100" s="231">
        <v>52500</v>
      </c>
      <c r="R100" s="231">
        <v>0</v>
      </c>
      <c r="U100" s="44">
        <v>61575.51</v>
      </c>
      <c r="V100" s="44">
        <v>1774553.91</v>
      </c>
      <c r="X100" s="73">
        <v>1251609.32</v>
      </c>
      <c r="Z100" s="73">
        <v>1491.78</v>
      </c>
      <c r="AB100" s="73">
        <v>959856.2</v>
      </c>
      <c r="AC100" s="73">
        <v>100200</v>
      </c>
      <c r="AD100" s="89">
        <v>1381433.2</v>
      </c>
      <c r="AF100" s="89">
        <v>14470</v>
      </c>
      <c r="AH100" s="89">
        <v>739860.56</v>
      </c>
      <c r="AI100" s="89">
        <v>263445.55</v>
      </c>
      <c r="AL100" s="89">
        <v>27866.5</v>
      </c>
      <c r="AM100" s="259">
        <f t="shared" si="7"/>
        <v>652397.06999999995</v>
      </c>
      <c r="AN100" s="260">
        <f t="shared" si="8"/>
        <v>52500</v>
      </c>
      <c r="AO100" s="284">
        <f t="shared" si="9"/>
        <v>599897.06999999995</v>
      </c>
      <c r="AP100" s="279">
        <f t="shared" si="10"/>
        <v>2313157.2999999998</v>
      </c>
      <c r="AQ100" s="287">
        <f t="shared" si="11"/>
        <v>2427075.8099999996</v>
      </c>
      <c r="AR100" s="261">
        <f t="shared" si="12"/>
        <v>-113918.50999999978</v>
      </c>
    </row>
    <row r="101" spans="1:44" ht="15" thickBot="1" x14ac:dyDescent="0.25">
      <c r="A101" s="249" t="s">
        <v>316</v>
      </c>
      <c r="B101" s="249" t="s">
        <v>45</v>
      </c>
      <c r="C101" s="288">
        <v>5391</v>
      </c>
      <c r="D101" s="289" t="s">
        <v>902</v>
      </c>
      <c r="E101" s="44" t="s">
        <v>2677</v>
      </c>
      <c r="F101" s="88">
        <v>466394.82</v>
      </c>
      <c r="G101" s="88">
        <v>384846.15</v>
      </c>
      <c r="H101" s="88">
        <v>45902.84</v>
      </c>
      <c r="K101" s="44">
        <v>167445.35</v>
      </c>
      <c r="L101" s="44">
        <v>242271.6</v>
      </c>
      <c r="O101" s="231">
        <v>0</v>
      </c>
      <c r="P101" s="231">
        <v>52800</v>
      </c>
      <c r="Q101" s="231">
        <v>162927.04999999999</v>
      </c>
      <c r="R101" s="231">
        <v>1379.59</v>
      </c>
      <c r="U101" s="44">
        <v>-784389.72</v>
      </c>
      <c r="V101" s="44">
        <v>1563007.5</v>
      </c>
      <c r="X101" s="73">
        <v>2190127.04</v>
      </c>
      <c r="Y101" s="73">
        <v>208870</v>
      </c>
      <c r="Z101" s="73">
        <v>1357.32</v>
      </c>
      <c r="AB101" s="73">
        <v>1431696</v>
      </c>
      <c r="AD101" s="89">
        <v>2244547</v>
      </c>
      <c r="AH101" s="89">
        <v>1054237.96</v>
      </c>
      <c r="AI101" s="89">
        <v>176569.86</v>
      </c>
      <c r="AL101" s="89">
        <v>45559.199999999997</v>
      </c>
      <c r="AM101" s="259">
        <f t="shared" si="7"/>
        <v>897143.80999999994</v>
      </c>
      <c r="AN101" s="260">
        <f t="shared" si="8"/>
        <v>217106.63999999998</v>
      </c>
      <c r="AO101" s="284">
        <f t="shared" si="9"/>
        <v>680037.16999999993</v>
      </c>
      <c r="AP101" s="279">
        <f t="shared" si="10"/>
        <v>3832050.36</v>
      </c>
      <c r="AQ101" s="287">
        <f t="shared" si="11"/>
        <v>3520914.02</v>
      </c>
      <c r="AR101" s="261">
        <f t="shared" si="12"/>
        <v>311136.33999999985</v>
      </c>
    </row>
    <row r="102" spans="1:44" ht="15" thickBot="1" x14ac:dyDescent="0.25">
      <c r="A102" s="249" t="s">
        <v>316</v>
      </c>
      <c r="B102" s="249" t="s">
        <v>45</v>
      </c>
      <c r="C102" s="288">
        <v>2709</v>
      </c>
      <c r="D102" s="289" t="s">
        <v>903</v>
      </c>
      <c r="E102" s="44" t="s">
        <v>2678</v>
      </c>
      <c r="F102" s="88">
        <v>232525.83</v>
      </c>
      <c r="G102" s="88">
        <v>198175.48</v>
      </c>
      <c r="H102" s="88">
        <v>79866.91</v>
      </c>
      <c r="K102" s="44">
        <v>511956.52</v>
      </c>
      <c r="L102" s="44">
        <v>235641.72</v>
      </c>
      <c r="O102" s="231">
        <v>0</v>
      </c>
      <c r="P102" s="231">
        <v>30060</v>
      </c>
      <c r="R102" s="231">
        <v>0</v>
      </c>
      <c r="U102" s="44">
        <v>-1177376.45</v>
      </c>
      <c r="V102" s="44">
        <v>2046781.46</v>
      </c>
      <c r="X102" s="73">
        <v>1413657.18</v>
      </c>
      <c r="Y102" s="73">
        <v>215199</v>
      </c>
      <c r="Z102" s="73">
        <v>955.49</v>
      </c>
      <c r="AB102" s="73">
        <v>1239010.5</v>
      </c>
      <c r="AC102" s="73">
        <v>21600</v>
      </c>
      <c r="AD102" s="89">
        <v>1623256</v>
      </c>
      <c r="AG102" s="89">
        <v>3630</v>
      </c>
      <c r="AH102" s="89">
        <v>680268.46</v>
      </c>
      <c r="AI102" s="89">
        <v>183417.26</v>
      </c>
      <c r="AJ102" s="89">
        <v>41149</v>
      </c>
      <c r="AM102" s="259">
        <f t="shared" si="7"/>
        <v>510568.22</v>
      </c>
      <c r="AN102" s="260">
        <f t="shared" si="8"/>
        <v>30060</v>
      </c>
      <c r="AO102" s="284">
        <f t="shared" si="9"/>
        <v>480508.22</v>
      </c>
      <c r="AP102" s="279">
        <f t="shared" si="10"/>
        <v>2890422.17</v>
      </c>
      <c r="AQ102" s="287">
        <f t="shared" si="11"/>
        <v>2531720.7199999997</v>
      </c>
      <c r="AR102" s="261">
        <f t="shared" si="12"/>
        <v>358701.45000000019</v>
      </c>
    </row>
    <row r="103" spans="1:44" ht="15" thickBot="1" x14ac:dyDescent="0.25">
      <c r="A103" s="249" t="s">
        <v>316</v>
      </c>
      <c r="B103" s="249" t="s">
        <v>45</v>
      </c>
      <c r="C103" s="288">
        <v>3276</v>
      </c>
      <c r="D103" s="289" t="s">
        <v>904</v>
      </c>
      <c r="E103" s="44" t="s">
        <v>2679</v>
      </c>
      <c r="F103" s="88">
        <v>234132.2</v>
      </c>
      <c r="G103" s="88">
        <v>261918.65</v>
      </c>
      <c r="H103" s="88">
        <v>45008.84</v>
      </c>
      <c r="K103" s="44">
        <v>786510.26</v>
      </c>
      <c r="L103" s="44">
        <v>281009.7</v>
      </c>
      <c r="O103" s="231">
        <v>0</v>
      </c>
      <c r="P103" s="231">
        <v>165600</v>
      </c>
      <c r="R103" s="231">
        <v>0</v>
      </c>
      <c r="U103" s="44">
        <v>-1823219.7</v>
      </c>
      <c r="V103" s="44">
        <v>3243756.17</v>
      </c>
      <c r="X103" s="73">
        <v>1576465.67</v>
      </c>
      <c r="Y103" s="73">
        <v>215140</v>
      </c>
      <c r="Z103" s="73">
        <v>1061.49</v>
      </c>
      <c r="AB103" s="73">
        <v>941293.5</v>
      </c>
      <c r="AD103" s="89">
        <v>1575257.06</v>
      </c>
      <c r="AH103" s="89">
        <v>778330.74</v>
      </c>
      <c r="AI103" s="89">
        <v>277461.18</v>
      </c>
      <c r="AL103" s="89">
        <v>80468.5</v>
      </c>
      <c r="AM103" s="259">
        <f t="shared" si="7"/>
        <v>541059.68999999994</v>
      </c>
      <c r="AN103" s="260">
        <f t="shared" si="8"/>
        <v>165600</v>
      </c>
      <c r="AO103" s="284">
        <f t="shared" si="9"/>
        <v>375459.68999999994</v>
      </c>
      <c r="AP103" s="279">
        <f t="shared" si="10"/>
        <v>2733960.66</v>
      </c>
      <c r="AQ103" s="287">
        <f t="shared" si="11"/>
        <v>2711517.48</v>
      </c>
      <c r="AR103" s="261">
        <f t="shared" si="12"/>
        <v>22443.180000000168</v>
      </c>
    </row>
    <row r="104" spans="1:44" ht="15" thickBot="1" x14ac:dyDescent="0.25">
      <c r="A104" s="249" t="s">
        <v>316</v>
      </c>
      <c r="B104" s="249" t="s">
        <v>45</v>
      </c>
      <c r="C104" s="288">
        <v>1694</v>
      </c>
      <c r="D104" s="289" t="s">
        <v>905</v>
      </c>
      <c r="E104" s="44" t="s">
        <v>2680</v>
      </c>
      <c r="F104" s="88">
        <v>280533.53000000003</v>
      </c>
      <c r="G104" s="88">
        <v>80282.95</v>
      </c>
      <c r="H104" s="88">
        <v>56698.94</v>
      </c>
      <c r="K104" s="44">
        <v>326413.38</v>
      </c>
      <c r="L104" s="44">
        <v>125316.07</v>
      </c>
      <c r="O104" s="231">
        <v>4000</v>
      </c>
      <c r="P104" s="231">
        <v>49500</v>
      </c>
      <c r="Q104" s="231">
        <v>69600</v>
      </c>
      <c r="R104" s="231">
        <v>0</v>
      </c>
      <c r="U104" s="44">
        <v>-1933388.56</v>
      </c>
      <c r="V104" s="44">
        <v>2614880.33</v>
      </c>
      <c r="X104" s="73">
        <v>1096914.69</v>
      </c>
      <c r="Y104" s="73">
        <v>130000</v>
      </c>
      <c r="Z104" s="73">
        <v>1181.47</v>
      </c>
      <c r="AB104" s="73">
        <v>812535.5</v>
      </c>
      <c r="AC104" s="73">
        <v>112800</v>
      </c>
      <c r="AD104" s="89">
        <v>1144585.5</v>
      </c>
      <c r="AF104" s="89">
        <v>8100</v>
      </c>
      <c r="AH104" s="89">
        <v>694910.58</v>
      </c>
      <c r="AI104" s="89">
        <v>216570.13</v>
      </c>
      <c r="AL104" s="89">
        <v>24612.35</v>
      </c>
      <c r="AM104" s="259">
        <f t="shared" si="7"/>
        <v>417515.42000000004</v>
      </c>
      <c r="AN104" s="260">
        <f t="shared" si="8"/>
        <v>123100</v>
      </c>
      <c r="AO104" s="284">
        <f t="shared" si="9"/>
        <v>294415.42000000004</v>
      </c>
      <c r="AP104" s="279">
        <f t="shared" si="10"/>
        <v>2153431.66</v>
      </c>
      <c r="AQ104" s="287">
        <f t="shared" si="11"/>
        <v>2088778.56</v>
      </c>
      <c r="AR104" s="261">
        <f t="shared" si="12"/>
        <v>64653.100000000093</v>
      </c>
    </row>
    <row r="105" spans="1:44" ht="15" thickBot="1" x14ac:dyDescent="0.25">
      <c r="A105" s="249" t="s">
        <v>316</v>
      </c>
      <c r="B105" s="249" t="s">
        <v>45</v>
      </c>
      <c r="C105" s="288">
        <v>2072</v>
      </c>
      <c r="D105" s="289" t="s">
        <v>906</v>
      </c>
      <c r="E105" s="44" t="s">
        <v>2775</v>
      </c>
      <c r="F105" s="88">
        <v>137443.49</v>
      </c>
      <c r="G105" s="88">
        <v>180843.11</v>
      </c>
      <c r="H105" s="88">
        <v>16992.34</v>
      </c>
      <c r="K105" s="44">
        <v>486694.2</v>
      </c>
      <c r="L105" s="44">
        <v>258165.04</v>
      </c>
      <c r="O105" s="231">
        <v>0</v>
      </c>
      <c r="P105" s="231">
        <v>37500</v>
      </c>
      <c r="Q105" s="231">
        <v>37000</v>
      </c>
      <c r="R105" s="231">
        <v>0</v>
      </c>
      <c r="U105" s="44">
        <v>-645877.09</v>
      </c>
      <c r="V105" s="44">
        <v>1695120.4</v>
      </c>
      <c r="X105" s="73">
        <v>1091390.72</v>
      </c>
      <c r="Y105" s="73">
        <v>106500</v>
      </c>
      <c r="Z105" s="73">
        <v>728.16</v>
      </c>
      <c r="AB105" s="73">
        <v>1184020</v>
      </c>
      <c r="AC105" s="73">
        <v>1400</v>
      </c>
      <c r="AD105" s="89">
        <v>1551273</v>
      </c>
      <c r="AF105" s="89">
        <v>3970</v>
      </c>
      <c r="AH105" s="89">
        <v>574441.46</v>
      </c>
      <c r="AI105" s="89">
        <v>264911.55</v>
      </c>
      <c r="AL105" s="89">
        <v>33048</v>
      </c>
      <c r="AM105" s="259">
        <f t="shared" si="7"/>
        <v>335278.94</v>
      </c>
      <c r="AN105" s="260">
        <f t="shared" si="8"/>
        <v>74500</v>
      </c>
      <c r="AO105" s="284">
        <f t="shared" si="9"/>
        <v>260778.94</v>
      </c>
      <c r="AP105" s="279">
        <f t="shared" si="10"/>
        <v>2384038.88</v>
      </c>
      <c r="AQ105" s="287">
        <f t="shared" si="11"/>
        <v>2427644.0099999998</v>
      </c>
      <c r="AR105" s="261">
        <f t="shared" si="12"/>
        <v>-43605.129999999888</v>
      </c>
    </row>
    <row r="106" spans="1:44" ht="15" thickBot="1" x14ac:dyDescent="0.25">
      <c r="A106" s="249" t="s">
        <v>35</v>
      </c>
      <c r="B106" s="249" t="s">
        <v>36</v>
      </c>
      <c r="C106" s="288">
        <v>2599</v>
      </c>
      <c r="D106" s="289" t="s">
        <v>907</v>
      </c>
      <c r="E106" s="44" t="s">
        <v>2681</v>
      </c>
      <c r="F106" s="88">
        <v>255917.3</v>
      </c>
      <c r="G106" s="88">
        <v>38329</v>
      </c>
      <c r="H106" s="88">
        <v>41042.71</v>
      </c>
      <c r="K106" s="44">
        <v>682637.15</v>
      </c>
      <c r="L106" s="44">
        <v>263391.33</v>
      </c>
      <c r="O106" s="231">
        <v>6000</v>
      </c>
      <c r="P106" s="231">
        <v>50850</v>
      </c>
      <c r="Q106" s="231">
        <v>4</v>
      </c>
      <c r="R106" s="231">
        <v>1777.26</v>
      </c>
      <c r="U106" s="44">
        <v>175267.77</v>
      </c>
      <c r="V106" s="44">
        <v>1187793.3799999999</v>
      </c>
      <c r="X106" s="73">
        <v>1138009.83</v>
      </c>
      <c r="Y106" s="73">
        <v>109996</v>
      </c>
      <c r="Z106" s="73">
        <v>1608.58</v>
      </c>
      <c r="AB106" s="73">
        <v>1028340</v>
      </c>
      <c r="AC106" s="73">
        <v>211600</v>
      </c>
      <c r="AD106" s="89">
        <v>1378984</v>
      </c>
      <c r="AH106" s="89">
        <v>942307.67</v>
      </c>
      <c r="AI106" s="89">
        <v>241116.16</v>
      </c>
      <c r="AL106" s="89">
        <v>67521.5</v>
      </c>
      <c r="AM106" s="259">
        <f t="shared" si="7"/>
        <v>335289.01</v>
      </c>
      <c r="AN106" s="260">
        <f t="shared" si="8"/>
        <v>58631.26</v>
      </c>
      <c r="AO106" s="284">
        <f t="shared" si="9"/>
        <v>276657.75</v>
      </c>
      <c r="AP106" s="279">
        <f t="shared" si="10"/>
        <v>2489554.41</v>
      </c>
      <c r="AQ106" s="287">
        <f t="shared" si="11"/>
        <v>2629929.33</v>
      </c>
      <c r="AR106" s="261">
        <f t="shared" si="12"/>
        <v>-140374.91999999993</v>
      </c>
    </row>
    <row r="107" spans="1:44" ht="15" thickBot="1" x14ac:dyDescent="0.25">
      <c r="A107" s="249" t="s">
        <v>35</v>
      </c>
      <c r="B107" s="249" t="s">
        <v>36</v>
      </c>
      <c r="C107" s="288">
        <v>7351</v>
      </c>
      <c r="D107" s="289" t="s">
        <v>908</v>
      </c>
      <c r="E107" s="44" t="s">
        <v>2682</v>
      </c>
      <c r="F107" s="88">
        <v>635767.49</v>
      </c>
      <c r="G107" s="88">
        <v>74683.5</v>
      </c>
      <c r="H107" s="88">
        <v>141036.59</v>
      </c>
      <c r="K107" s="44">
        <v>511347.78</v>
      </c>
      <c r="L107" s="44">
        <v>1037142.94</v>
      </c>
      <c r="O107" s="231">
        <v>10875</v>
      </c>
      <c r="P107" s="231">
        <v>85860</v>
      </c>
      <c r="Q107" s="231">
        <v>200</v>
      </c>
      <c r="R107" s="231">
        <v>1293.6400000000001</v>
      </c>
      <c r="U107" s="44">
        <v>-1299250.1299999999</v>
      </c>
      <c r="V107" s="44">
        <v>4005245.62</v>
      </c>
      <c r="X107" s="73">
        <v>3030786.58</v>
      </c>
      <c r="Y107" s="73">
        <v>247800</v>
      </c>
      <c r="Z107" s="73">
        <v>2574.36</v>
      </c>
      <c r="AB107" s="73">
        <v>1722785.46</v>
      </c>
      <c r="AC107" s="73">
        <v>290200</v>
      </c>
      <c r="AD107" s="89">
        <v>2884538.46</v>
      </c>
      <c r="AF107" s="89">
        <v>9870</v>
      </c>
      <c r="AH107" s="89">
        <v>1932804.2</v>
      </c>
      <c r="AI107" s="89">
        <v>538639.02</v>
      </c>
      <c r="AL107" s="89">
        <v>332540.55</v>
      </c>
      <c r="AM107" s="259">
        <f t="shared" si="7"/>
        <v>851487.58</v>
      </c>
      <c r="AN107" s="260">
        <f t="shared" si="8"/>
        <v>98228.64</v>
      </c>
      <c r="AO107" s="284">
        <f t="shared" si="9"/>
        <v>753258.94</v>
      </c>
      <c r="AP107" s="279">
        <f t="shared" si="10"/>
        <v>5294146.4000000004</v>
      </c>
      <c r="AQ107" s="287">
        <f t="shared" si="11"/>
        <v>5698392.2299999995</v>
      </c>
      <c r="AR107" s="261">
        <f t="shared" si="12"/>
        <v>-404245.82999999914</v>
      </c>
    </row>
    <row r="108" spans="1:44" ht="15" thickBot="1" x14ac:dyDescent="0.25">
      <c r="A108" s="249" t="s">
        <v>35</v>
      </c>
      <c r="B108" s="249" t="s">
        <v>36</v>
      </c>
      <c r="C108" s="288">
        <v>6204</v>
      </c>
      <c r="D108" s="289" t="s">
        <v>909</v>
      </c>
      <c r="E108" s="44" t="s">
        <v>2683</v>
      </c>
      <c r="F108" s="88">
        <v>72432.289999999994</v>
      </c>
      <c r="G108" s="88">
        <v>59648</v>
      </c>
      <c r="H108" s="88">
        <v>48182.68</v>
      </c>
      <c r="K108" s="44">
        <v>983810.77</v>
      </c>
      <c r="L108" s="44">
        <v>1512502.38</v>
      </c>
      <c r="O108" s="231">
        <v>53325</v>
      </c>
      <c r="P108" s="231">
        <v>70200</v>
      </c>
      <c r="Q108" s="231">
        <v>0</v>
      </c>
      <c r="R108" s="231">
        <v>1335.71</v>
      </c>
      <c r="U108" s="44">
        <v>345965.31</v>
      </c>
      <c r="V108" s="44">
        <v>2324775.44</v>
      </c>
      <c r="X108" s="73">
        <v>3023630.22</v>
      </c>
      <c r="Z108" s="73">
        <v>1047</v>
      </c>
      <c r="AB108" s="73">
        <v>2245720</v>
      </c>
      <c r="AC108" s="73">
        <v>319200</v>
      </c>
      <c r="AD108" s="89">
        <v>3233602</v>
      </c>
      <c r="AH108" s="89">
        <v>1725342.02</v>
      </c>
      <c r="AI108" s="89">
        <v>594065.79</v>
      </c>
      <c r="AL108" s="89">
        <v>155612.75</v>
      </c>
      <c r="AM108" s="259">
        <f t="shared" si="7"/>
        <v>180262.96999999997</v>
      </c>
      <c r="AN108" s="260">
        <f t="shared" si="8"/>
        <v>124860.71</v>
      </c>
      <c r="AO108" s="284">
        <f t="shared" si="9"/>
        <v>55402.259999999966</v>
      </c>
      <c r="AP108" s="279">
        <f t="shared" si="10"/>
        <v>5589597.2200000007</v>
      </c>
      <c r="AQ108" s="287">
        <f t="shared" si="11"/>
        <v>5708622.5599999996</v>
      </c>
      <c r="AR108" s="261">
        <f t="shared" si="12"/>
        <v>-119025.33999999892</v>
      </c>
    </row>
    <row r="109" spans="1:44" ht="15" thickBot="1" x14ac:dyDescent="0.25">
      <c r="A109" s="249" t="s">
        <v>35</v>
      </c>
      <c r="B109" s="249" t="s">
        <v>36</v>
      </c>
      <c r="C109" s="288">
        <v>5587</v>
      </c>
      <c r="D109" s="289" t="s">
        <v>910</v>
      </c>
      <c r="E109" s="44" t="s">
        <v>2684</v>
      </c>
      <c r="F109" s="88">
        <v>359641.51</v>
      </c>
      <c r="G109" s="88">
        <v>57148.75</v>
      </c>
      <c r="H109" s="88">
        <v>93881.11</v>
      </c>
      <c r="K109" s="44">
        <v>753858.04</v>
      </c>
      <c r="L109" s="44">
        <v>369594.71</v>
      </c>
      <c r="O109" s="231">
        <v>13500</v>
      </c>
      <c r="P109" s="231">
        <v>77932.479999999996</v>
      </c>
      <c r="Q109" s="231">
        <v>20400</v>
      </c>
      <c r="R109" s="231">
        <v>490</v>
      </c>
      <c r="U109" s="44">
        <v>-524225.02</v>
      </c>
      <c r="V109" s="44">
        <v>2600171.63</v>
      </c>
      <c r="X109" s="73">
        <v>2020293.25</v>
      </c>
      <c r="Y109" s="73">
        <v>43700</v>
      </c>
      <c r="Z109" s="73">
        <v>2554.4299999999998</v>
      </c>
      <c r="AB109" s="73">
        <v>1351580</v>
      </c>
      <c r="AC109" s="73">
        <v>156600</v>
      </c>
      <c r="AD109" s="89">
        <v>2398117</v>
      </c>
      <c r="AF109" s="89">
        <v>7060.9</v>
      </c>
      <c r="AH109" s="89">
        <v>1110691.8899999999</v>
      </c>
      <c r="AI109" s="89">
        <v>405815.86</v>
      </c>
      <c r="AL109" s="89">
        <v>207187</v>
      </c>
      <c r="AM109" s="259">
        <f t="shared" si="7"/>
        <v>510671.37</v>
      </c>
      <c r="AN109" s="260">
        <f t="shared" si="8"/>
        <v>112322.48</v>
      </c>
      <c r="AO109" s="284">
        <f t="shared" si="9"/>
        <v>398348.89</v>
      </c>
      <c r="AP109" s="279">
        <f t="shared" si="10"/>
        <v>3574727.6799999997</v>
      </c>
      <c r="AQ109" s="287">
        <f t="shared" si="11"/>
        <v>4128872.65</v>
      </c>
      <c r="AR109" s="261">
        <f t="shared" si="12"/>
        <v>-554144.9700000002</v>
      </c>
    </row>
    <row r="110" spans="1:44" ht="15" thickBot="1" x14ac:dyDescent="0.25">
      <c r="A110" s="249" t="s">
        <v>321</v>
      </c>
      <c r="B110" s="249" t="s">
        <v>46</v>
      </c>
      <c r="C110" s="288">
        <v>3439</v>
      </c>
      <c r="D110" s="289" t="s">
        <v>911</v>
      </c>
      <c r="E110" s="44" t="s">
        <v>2685</v>
      </c>
      <c r="F110" s="88">
        <v>629807.29</v>
      </c>
      <c r="G110" s="88">
        <v>143685.29</v>
      </c>
      <c r="H110" s="88">
        <v>60421.440000000002</v>
      </c>
      <c r="K110" s="44">
        <v>28312.75</v>
      </c>
      <c r="L110" s="44">
        <v>200626.77</v>
      </c>
      <c r="O110" s="231">
        <v>0</v>
      </c>
      <c r="P110" s="231">
        <v>34070.22</v>
      </c>
      <c r="Q110" s="231">
        <v>21020</v>
      </c>
      <c r="R110" s="231">
        <v>1073</v>
      </c>
      <c r="U110" s="44">
        <v>403570.49</v>
      </c>
      <c r="V110" s="44">
        <v>961037.76</v>
      </c>
      <c r="X110" s="73">
        <v>2099606.04</v>
      </c>
      <c r="Z110" s="73">
        <v>3239.37</v>
      </c>
      <c r="AB110" s="73">
        <v>2153466</v>
      </c>
      <c r="AC110" s="73">
        <v>186654.28</v>
      </c>
      <c r="AD110" s="89">
        <v>3074783</v>
      </c>
      <c r="AH110" s="89">
        <v>1288756.32</v>
      </c>
      <c r="AI110" s="89">
        <v>126428.52</v>
      </c>
      <c r="AL110" s="89">
        <v>310915.78000000003</v>
      </c>
      <c r="AM110" s="259">
        <f t="shared" si="7"/>
        <v>833914.02</v>
      </c>
      <c r="AN110" s="260">
        <f t="shared" si="8"/>
        <v>56163.22</v>
      </c>
      <c r="AO110" s="284">
        <f t="shared" si="9"/>
        <v>777750.8</v>
      </c>
      <c r="AP110" s="279">
        <f t="shared" si="10"/>
        <v>4442965.6900000004</v>
      </c>
      <c r="AQ110" s="287">
        <f t="shared" si="11"/>
        <v>4800883.62</v>
      </c>
      <c r="AR110" s="261">
        <f t="shared" si="12"/>
        <v>-357917.9299999997</v>
      </c>
    </row>
    <row r="111" spans="1:44" ht="15" thickBot="1" x14ac:dyDescent="0.25">
      <c r="A111" s="249" t="s">
        <v>321</v>
      </c>
      <c r="B111" s="249" t="s">
        <v>46</v>
      </c>
      <c r="C111" s="288">
        <v>2930</v>
      </c>
      <c r="D111" s="289" t="s">
        <v>912</v>
      </c>
      <c r="E111" s="44" t="s">
        <v>2686</v>
      </c>
      <c r="F111" s="88">
        <v>376470.74</v>
      </c>
      <c r="G111" s="88">
        <v>15283</v>
      </c>
      <c r="H111" s="88">
        <v>131538.04</v>
      </c>
      <c r="K111" s="44">
        <v>2</v>
      </c>
      <c r="L111" s="44">
        <v>341505.49</v>
      </c>
      <c r="O111" s="231">
        <v>0</v>
      </c>
      <c r="P111" s="231">
        <v>35764.400000000001</v>
      </c>
      <c r="Q111" s="231">
        <v>13830</v>
      </c>
      <c r="R111" s="231">
        <v>0</v>
      </c>
      <c r="S111" s="44">
        <v>250820</v>
      </c>
      <c r="U111" s="44">
        <v>-351969.13</v>
      </c>
      <c r="V111" s="44">
        <v>852668.5</v>
      </c>
      <c r="X111" s="73">
        <v>1446651.74</v>
      </c>
      <c r="Y111" s="73">
        <v>227350</v>
      </c>
      <c r="Z111" s="73">
        <v>1060.6400000000001</v>
      </c>
      <c r="AB111" s="73">
        <v>1490664</v>
      </c>
      <c r="AC111" s="73">
        <v>205173.32</v>
      </c>
      <c r="AD111" s="89">
        <v>1963921</v>
      </c>
      <c r="AF111" s="89">
        <v>32331.84</v>
      </c>
      <c r="AH111" s="89">
        <v>1147191.23</v>
      </c>
      <c r="AI111" s="89">
        <v>135114.13</v>
      </c>
      <c r="AL111" s="89">
        <v>28656</v>
      </c>
      <c r="AM111" s="259">
        <f t="shared" si="7"/>
        <v>523291.78</v>
      </c>
      <c r="AN111" s="260">
        <f t="shared" si="8"/>
        <v>49594.400000000001</v>
      </c>
      <c r="AO111" s="284">
        <f t="shared" si="9"/>
        <v>473697.38</v>
      </c>
      <c r="AP111" s="279">
        <f t="shared" si="10"/>
        <v>3370899.6999999997</v>
      </c>
      <c r="AQ111" s="287">
        <f t="shared" si="11"/>
        <v>3307214.2</v>
      </c>
      <c r="AR111" s="261">
        <f t="shared" si="12"/>
        <v>63685.499999999534</v>
      </c>
    </row>
    <row r="112" spans="1:44" ht="15" thickBot="1" x14ac:dyDescent="0.25">
      <c r="A112" s="249" t="s">
        <v>321</v>
      </c>
      <c r="B112" s="249" t="s">
        <v>46</v>
      </c>
      <c r="C112" s="288">
        <v>1981</v>
      </c>
      <c r="D112" s="289" t="s">
        <v>913</v>
      </c>
      <c r="E112" s="44" t="s">
        <v>2687</v>
      </c>
      <c r="F112" s="88">
        <v>411331.14</v>
      </c>
      <c r="G112" s="88">
        <v>135182.20000000001</v>
      </c>
      <c r="H112" s="88">
        <v>121217</v>
      </c>
      <c r="K112" s="44">
        <v>602452.81999999995</v>
      </c>
      <c r="L112" s="44">
        <v>126637.01</v>
      </c>
      <c r="O112" s="231">
        <v>0</v>
      </c>
      <c r="P112" s="231">
        <v>29849.07</v>
      </c>
      <c r="Q112" s="231">
        <v>3130</v>
      </c>
      <c r="R112" s="231">
        <v>334</v>
      </c>
      <c r="S112" s="44">
        <v>202100</v>
      </c>
      <c r="U112" s="44">
        <v>-728087.3</v>
      </c>
      <c r="V112" s="44">
        <v>1993338.97</v>
      </c>
      <c r="X112" s="73">
        <v>1373657.58</v>
      </c>
      <c r="Y112" s="73">
        <v>54000</v>
      </c>
      <c r="Z112" s="73">
        <v>1546.87</v>
      </c>
      <c r="AB112" s="73">
        <v>1540675.5</v>
      </c>
      <c r="AC112" s="73">
        <v>133796.48000000001</v>
      </c>
      <c r="AD112" s="89">
        <v>1928909.46</v>
      </c>
      <c r="AF112" s="89">
        <v>38395.5</v>
      </c>
      <c r="AH112" s="89">
        <v>678727.61</v>
      </c>
      <c r="AI112" s="89">
        <v>129947.84</v>
      </c>
      <c r="AL112" s="89">
        <v>431540.59</v>
      </c>
      <c r="AM112" s="259">
        <f t="shared" si="7"/>
        <v>667730.34000000008</v>
      </c>
      <c r="AN112" s="260">
        <f t="shared" si="8"/>
        <v>33313.07</v>
      </c>
      <c r="AO112" s="284">
        <f t="shared" si="9"/>
        <v>634417.27000000014</v>
      </c>
      <c r="AP112" s="279">
        <f t="shared" si="10"/>
        <v>3103676.43</v>
      </c>
      <c r="AQ112" s="287">
        <f t="shared" si="11"/>
        <v>3207520.9999999995</v>
      </c>
      <c r="AR112" s="261">
        <f t="shared" si="12"/>
        <v>-103844.56999999937</v>
      </c>
    </row>
    <row r="113" spans="1:44" ht="15" thickBot="1" x14ac:dyDescent="0.25">
      <c r="A113" s="249" t="s">
        <v>321</v>
      </c>
      <c r="B113" s="249" t="s">
        <v>46</v>
      </c>
      <c r="C113" s="288">
        <v>1907</v>
      </c>
      <c r="D113" s="289" t="s">
        <v>914</v>
      </c>
      <c r="E113" s="44" t="s">
        <v>2688</v>
      </c>
      <c r="F113" s="88">
        <v>499146.19</v>
      </c>
      <c r="G113" s="88">
        <v>173779.35</v>
      </c>
      <c r="H113" s="88">
        <v>172969.91</v>
      </c>
      <c r="K113" s="44">
        <v>5</v>
      </c>
      <c r="L113" s="44">
        <v>149219.4</v>
      </c>
      <c r="O113" s="231">
        <v>0</v>
      </c>
      <c r="P113" s="231">
        <v>30742.3</v>
      </c>
      <c r="Q113" s="231">
        <v>18980</v>
      </c>
      <c r="R113" s="231">
        <v>804</v>
      </c>
      <c r="S113" s="44">
        <v>86826</v>
      </c>
      <c r="U113" s="44">
        <v>-2438700.7400000002</v>
      </c>
      <c r="V113" s="44">
        <v>3276385.87</v>
      </c>
      <c r="X113" s="73">
        <v>1472572.79</v>
      </c>
      <c r="Z113" s="73">
        <v>1928.61</v>
      </c>
      <c r="AB113" s="73">
        <v>1067986.5</v>
      </c>
      <c r="AC113" s="73">
        <v>191575.52</v>
      </c>
      <c r="AD113" s="89">
        <v>1801393.5</v>
      </c>
      <c r="AF113" s="89">
        <v>13129.84</v>
      </c>
      <c r="AH113" s="89">
        <v>725423.22</v>
      </c>
      <c r="AI113" s="89">
        <v>73856.11</v>
      </c>
      <c r="AL113" s="89">
        <v>100178.33</v>
      </c>
      <c r="AM113" s="259">
        <f t="shared" si="7"/>
        <v>845895.45000000007</v>
      </c>
      <c r="AN113" s="260">
        <f t="shared" si="8"/>
        <v>50526.3</v>
      </c>
      <c r="AO113" s="284">
        <f t="shared" si="9"/>
        <v>795369.15</v>
      </c>
      <c r="AP113" s="279">
        <f t="shared" si="10"/>
        <v>2734063.4200000004</v>
      </c>
      <c r="AQ113" s="287">
        <f t="shared" si="11"/>
        <v>2713981</v>
      </c>
      <c r="AR113" s="261">
        <f t="shared" si="12"/>
        <v>20082.420000000391</v>
      </c>
    </row>
    <row r="114" spans="1:44" ht="15" thickBot="1" x14ac:dyDescent="0.25">
      <c r="A114" s="249" t="s">
        <v>321</v>
      </c>
      <c r="B114" s="249" t="s">
        <v>46</v>
      </c>
      <c r="C114" s="288">
        <v>3127</v>
      </c>
      <c r="D114" s="289" t="s">
        <v>915</v>
      </c>
      <c r="E114" s="44" t="s">
        <v>2689</v>
      </c>
      <c r="F114" s="88">
        <v>360275.42</v>
      </c>
      <c r="G114" s="88">
        <v>7711.34</v>
      </c>
      <c r="H114" s="88">
        <v>271631.23</v>
      </c>
      <c r="K114" s="44">
        <v>776804.86</v>
      </c>
      <c r="L114" s="44">
        <v>709333.07</v>
      </c>
      <c r="O114" s="231">
        <v>0</v>
      </c>
      <c r="P114" s="231">
        <v>34697.980000000003</v>
      </c>
      <c r="R114" s="231">
        <v>116.72</v>
      </c>
      <c r="S114" s="44">
        <v>4500</v>
      </c>
      <c r="U114" s="44">
        <v>-1451290.02</v>
      </c>
      <c r="V114" s="44">
        <v>3690825.96</v>
      </c>
      <c r="X114" s="73">
        <v>1524973.74</v>
      </c>
      <c r="Y114" s="73">
        <v>115500</v>
      </c>
      <c r="Z114" s="73">
        <v>1406.21</v>
      </c>
      <c r="AB114" s="73">
        <v>1478368.5</v>
      </c>
      <c r="AC114" s="73">
        <v>177241.12</v>
      </c>
      <c r="AD114" s="89">
        <v>2069825.5</v>
      </c>
      <c r="AF114" s="89">
        <v>20520</v>
      </c>
      <c r="AH114" s="89">
        <v>980816.8</v>
      </c>
      <c r="AI114" s="89">
        <v>343097.93</v>
      </c>
      <c r="AL114" s="89">
        <v>36324.06</v>
      </c>
      <c r="AM114" s="259">
        <f t="shared" si="7"/>
        <v>639617.99</v>
      </c>
      <c r="AN114" s="260">
        <f t="shared" si="8"/>
        <v>34814.700000000004</v>
      </c>
      <c r="AO114" s="284">
        <f t="shared" si="9"/>
        <v>604803.29</v>
      </c>
      <c r="AP114" s="279">
        <f t="shared" si="10"/>
        <v>3297489.5700000003</v>
      </c>
      <c r="AQ114" s="287">
        <f t="shared" si="11"/>
        <v>3450584.29</v>
      </c>
      <c r="AR114" s="261">
        <f t="shared" si="12"/>
        <v>-153094.71999999974</v>
      </c>
    </row>
    <row r="115" spans="1:44" ht="15" thickBot="1" x14ac:dyDescent="0.25">
      <c r="A115" s="249" t="s">
        <v>321</v>
      </c>
      <c r="B115" s="249" t="s">
        <v>46</v>
      </c>
      <c r="C115" s="288">
        <v>2860</v>
      </c>
      <c r="D115" s="289" t="s">
        <v>916</v>
      </c>
      <c r="E115" s="44" t="s">
        <v>2690</v>
      </c>
      <c r="F115" s="88">
        <v>869101.15</v>
      </c>
      <c r="G115" s="88">
        <v>141785.81</v>
      </c>
      <c r="H115" s="88">
        <v>142705.96</v>
      </c>
      <c r="K115" s="44">
        <v>133493.59</v>
      </c>
      <c r="L115" s="44">
        <v>284754.93</v>
      </c>
      <c r="O115" s="231">
        <v>0</v>
      </c>
      <c r="P115" s="231">
        <v>24631.3</v>
      </c>
      <c r="Q115" s="231">
        <v>3590</v>
      </c>
      <c r="R115" s="231">
        <v>0</v>
      </c>
      <c r="S115" s="44">
        <v>81500</v>
      </c>
      <c r="U115" s="44">
        <v>-689840.72</v>
      </c>
      <c r="V115" s="44">
        <v>1854865.59</v>
      </c>
      <c r="X115" s="73">
        <v>1610676.55</v>
      </c>
      <c r="Z115" s="73">
        <v>3181.42</v>
      </c>
      <c r="AB115" s="73">
        <v>888636</v>
      </c>
      <c r="AC115" s="73">
        <v>132414.28</v>
      </c>
      <c r="AD115" s="89">
        <v>1403152</v>
      </c>
      <c r="AF115" s="89">
        <v>20899</v>
      </c>
      <c r="AH115" s="89">
        <v>755412.1</v>
      </c>
      <c r="AI115" s="89">
        <v>70305.429999999993</v>
      </c>
      <c r="AL115" s="89">
        <v>88044.45</v>
      </c>
      <c r="AM115" s="259">
        <f t="shared" si="7"/>
        <v>1153592.92</v>
      </c>
      <c r="AN115" s="260">
        <f t="shared" si="8"/>
        <v>28221.3</v>
      </c>
      <c r="AO115" s="284">
        <f t="shared" si="9"/>
        <v>1125371.6199999999</v>
      </c>
      <c r="AP115" s="279">
        <f t="shared" si="10"/>
        <v>2634908.2499999995</v>
      </c>
      <c r="AQ115" s="287">
        <f t="shared" si="11"/>
        <v>2337812.9800000004</v>
      </c>
      <c r="AR115" s="261">
        <f t="shared" si="12"/>
        <v>297095.26999999909</v>
      </c>
    </row>
    <row r="116" spans="1:44" ht="15" thickBot="1" x14ac:dyDescent="0.25">
      <c r="A116" s="249" t="s">
        <v>321</v>
      </c>
      <c r="B116" s="249" t="s">
        <v>46</v>
      </c>
      <c r="C116" s="288">
        <v>3321</v>
      </c>
      <c r="D116" s="289" t="s">
        <v>917</v>
      </c>
      <c r="E116" s="44" t="s">
        <v>2691</v>
      </c>
      <c r="F116" s="88">
        <v>846666.83</v>
      </c>
      <c r="G116" s="88">
        <v>126499.5</v>
      </c>
      <c r="H116" s="88">
        <v>288721.63</v>
      </c>
      <c r="K116" s="44">
        <v>298305.36</v>
      </c>
      <c r="L116" s="44">
        <v>885813.37</v>
      </c>
      <c r="O116" s="231">
        <v>0</v>
      </c>
      <c r="P116" s="231">
        <v>23631.3</v>
      </c>
      <c r="Q116" s="231">
        <v>5000</v>
      </c>
      <c r="R116" s="231">
        <v>0</v>
      </c>
      <c r="S116" s="44">
        <v>316449.8</v>
      </c>
      <c r="U116" s="44">
        <v>406282.22</v>
      </c>
      <c r="V116" s="44">
        <v>1808375.97</v>
      </c>
      <c r="X116" s="73">
        <v>1413142.02</v>
      </c>
      <c r="Y116" s="73">
        <v>349257.2</v>
      </c>
      <c r="Z116" s="73">
        <v>3540.59</v>
      </c>
      <c r="AB116" s="73">
        <v>1411578</v>
      </c>
      <c r="AC116" s="73">
        <v>138873.76</v>
      </c>
      <c r="AD116" s="89">
        <v>1966536</v>
      </c>
      <c r="AF116" s="89">
        <v>31293</v>
      </c>
      <c r="AH116" s="89">
        <v>1034068.38</v>
      </c>
      <c r="AI116" s="89">
        <v>316697.19</v>
      </c>
      <c r="AL116" s="89">
        <v>81529.600000000006</v>
      </c>
      <c r="AM116" s="259">
        <f t="shared" si="7"/>
        <v>1261887.96</v>
      </c>
      <c r="AN116" s="260">
        <f t="shared" si="8"/>
        <v>28631.3</v>
      </c>
      <c r="AO116" s="284">
        <f t="shared" si="9"/>
        <v>1233256.6599999999</v>
      </c>
      <c r="AP116" s="279">
        <f t="shared" si="10"/>
        <v>3316391.5700000003</v>
      </c>
      <c r="AQ116" s="287">
        <f t="shared" si="11"/>
        <v>3430124.17</v>
      </c>
      <c r="AR116" s="261">
        <f t="shared" si="12"/>
        <v>-113732.59999999963</v>
      </c>
    </row>
    <row r="117" spans="1:44" ht="15" thickBot="1" x14ac:dyDescent="0.25">
      <c r="A117" s="249" t="s">
        <v>321</v>
      </c>
      <c r="B117" s="249" t="s">
        <v>46</v>
      </c>
      <c r="C117" s="288">
        <v>3558</v>
      </c>
      <c r="D117" s="289" t="s">
        <v>918</v>
      </c>
      <c r="E117" s="44" t="s">
        <v>2692</v>
      </c>
      <c r="F117" s="88">
        <v>1364682.52</v>
      </c>
      <c r="G117" s="88">
        <v>84263.27</v>
      </c>
      <c r="H117" s="88">
        <v>247088.46</v>
      </c>
      <c r="K117" s="44">
        <v>318688.07</v>
      </c>
      <c r="L117" s="44">
        <v>399398.02</v>
      </c>
      <c r="O117" s="231">
        <v>0</v>
      </c>
      <c r="P117" s="231">
        <v>36793.71</v>
      </c>
      <c r="Q117" s="231">
        <v>22890</v>
      </c>
      <c r="R117" s="231">
        <v>648</v>
      </c>
      <c r="S117" s="44">
        <v>259261</v>
      </c>
      <c r="U117" s="44">
        <v>-958071.9</v>
      </c>
      <c r="V117" s="44">
        <v>2329931.42</v>
      </c>
      <c r="X117" s="73">
        <v>2181469.48</v>
      </c>
      <c r="Y117" s="73">
        <v>251131</v>
      </c>
      <c r="Z117" s="73">
        <v>2576.9699999999998</v>
      </c>
      <c r="AB117" s="73">
        <v>1433544</v>
      </c>
      <c r="AC117" s="73">
        <v>189305.51</v>
      </c>
      <c r="AD117" s="89">
        <v>1973002</v>
      </c>
      <c r="AF117" s="89">
        <v>26446</v>
      </c>
      <c r="AH117" s="89">
        <v>1011466.22</v>
      </c>
      <c r="AI117" s="89">
        <v>190212.98</v>
      </c>
      <c r="AK117" s="89">
        <v>134231.65</v>
      </c>
      <c r="AM117" s="259">
        <f t="shared" si="7"/>
        <v>1696034.25</v>
      </c>
      <c r="AN117" s="260">
        <f t="shared" si="8"/>
        <v>60331.71</v>
      </c>
      <c r="AO117" s="284">
        <f t="shared" si="9"/>
        <v>1635702.54</v>
      </c>
      <c r="AP117" s="279">
        <f t="shared" si="10"/>
        <v>4058026.96</v>
      </c>
      <c r="AQ117" s="287">
        <f t="shared" si="11"/>
        <v>3335358.8499999996</v>
      </c>
      <c r="AR117" s="261">
        <f t="shared" si="12"/>
        <v>722668.11000000034</v>
      </c>
    </row>
    <row r="118" spans="1:44" ht="15" thickBot="1" x14ac:dyDescent="0.25">
      <c r="A118" s="249" t="s">
        <v>321</v>
      </c>
      <c r="B118" s="249" t="s">
        <v>46</v>
      </c>
      <c r="C118" s="288">
        <v>1774</v>
      </c>
      <c r="D118" s="289" t="s">
        <v>919</v>
      </c>
      <c r="E118" s="44" t="s">
        <v>2693</v>
      </c>
      <c r="F118" s="88">
        <v>166252.46</v>
      </c>
      <c r="G118" s="88">
        <v>32193.9</v>
      </c>
      <c r="H118" s="88">
        <v>56047.08</v>
      </c>
      <c r="K118" s="44">
        <v>1381347.14</v>
      </c>
      <c r="L118" s="44">
        <v>379716.09</v>
      </c>
      <c r="O118" s="231">
        <v>356000</v>
      </c>
      <c r="P118" s="231">
        <v>41542.81</v>
      </c>
      <c r="Q118" s="231">
        <v>18420</v>
      </c>
      <c r="R118" s="231">
        <v>751</v>
      </c>
      <c r="S118" s="44">
        <v>97400</v>
      </c>
      <c r="U118" s="44">
        <v>756552.1</v>
      </c>
      <c r="V118" s="44">
        <v>857017.52</v>
      </c>
      <c r="X118" s="73">
        <v>1350120.23</v>
      </c>
      <c r="Y118" s="73">
        <v>115560</v>
      </c>
      <c r="Z118" s="73">
        <v>646.38</v>
      </c>
      <c r="AB118" s="73">
        <v>1090435.5</v>
      </c>
      <c r="AC118" s="73">
        <v>192938.28</v>
      </c>
      <c r="AD118" s="89">
        <v>1708819.5</v>
      </c>
      <c r="AF118" s="89">
        <v>1872</v>
      </c>
      <c r="AH118" s="89">
        <v>834460.73</v>
      </c>
      <c r="AI118" s="89">
        <v>215438.46</v>
      </c>
      <c r="AL118" s="89">
        <v>101236.46</v>
      </c>
      <c r="AM118" s="259">
        <f t="shared" si="7"/>
        <v>254493.44</v>
      </c>
      <c r="AN118" s="260">
        <f t="shared" si="8"/>
        <v>416713.81</v>
      </c>
      <c r="AO118" s="284">
        <f t="shared" si="9"/>
        <v>-162220.37</v>
      </c>
      <c r="AP118" s="279">
        <f t="shared" si="10"/>
        <v>2749700.3899999997</v>
      </c>
      <c r="AQ118" s="287">
        <f t="shared" si="11"/>
        <v>2861827.15</v>
      </c>
      <c r="AR118" s="261">
        <f t="shared" si="12"/>
        <v>-112126.76000000024</v>
      </c>
    </row>
    <row r="119" spans="1:44" ht="15" thickBot="1" x14ac:dyDescent="0.25">
      <c r="A119" s="249" t="s">
        <v>321</v>
      </c>
      <c r="B119" s="249" t="s">
        <v>46</v>
      </c>
      <c r="C119" s="288">
        <v>1942</v>
      </c>
      <c r="D119" s="289" t="s">
        <v>920</v>
      </c>
      <c r="E119" s="44" t="s">
        <v>2776</v>
      </c>
      <c r="F119" s="88">
        <v>180188.19</v>
      </c>
      <c r="G119" s="88">
        <v>8331.5300000000007</v>
      </c>
      <c r="H119" s="88">
        <v>166316.69</v>
      </c>
      <c r="K119" s="44">
        <v>870030.37</v>
      </c>
      <c r="L119" s="44">
        <v>103621.47</v>
      </c>
      <c r="O119" s="231">
        <v>133390</v>
      </c>
      <c r="P119" s="231">
        <v>26441.52</v>
      </c>
      <c r="R119" s="231">
        <v>469</v>
      </c>
      <c r="S119" s="44">
        <v>70540</v>
      </c>
      <c r="U119" s="44">
        <v>-1616269.2</v>
      </c>
      <c r="V119" s="44">
        <v>2768353.45</v>
      </c>
      <c r="X119" s="73">
        <v>1006064.8</v>
      </c>
      <c r="Y119" s="73">
        <v>110783</v>
      </c>
      <c r="Z119" s="73">
        <v>726.84</v>
      </c>
      <c r="AB119" s="73">
        <v>631396.5</v>
      </c>
      <c r="AC119" s="73">
        <v>141870.69</v>
      </c>
      <c r="AD119" s="89">
        <v>1036225.5</v>
      </c>
      <c r="AF119" s="89">
        <v>11898</v>
      </c>
      <c r="AH119" s="89">
        <v>604673.16</v>
      </c>
      <c r="AI119" s="89">
        <v>177925.3</v>
      </c>
      <c r="AL119" s="89">
        <v>114556.39</v>
      </c>
      <c r="AM119" s="259">
        <f t="shared" si="7"/>
        <v>354836.41000000003</v>
      </c>
      <c r="AN119" s="260">
        <f t="shared" si="8"/>
        <v>160300.51999999999</v>
      </c>
      <c r="AO119" s="284">
        <f t="shared" si="9"/>
        <v>194535.89000000004</v>
      </c>
      <c r="AP119" s="279">
        <f t="shared" si="10"/>
        <v>1890841.83</v>
      </c>
      <c r="AQ119" s="287">
        <f t="shared" si="11"/>
        <v>1945278.35</v>
      </c>
      <c r="AR119" s="261">
        <f t="shared" si="12"/>
        <v>-54436.520000000019</v>
      </c>
    </row>
    <row r="120" spans="1:44" ht="15" thickBot="1" x14ac:dyDescent="0.25">
      <c r="A120" s="249" t="s">
        <v>321</v>
      </c>
      <c r="B120" s="249" t="s">
        <v>46</v>
      </c>
      <c r="C120" s="288">
        <v>2702</v>
      </c>
      <c r="D120" s="289" t="s">
        <v>921</v>
      </c>
      <c r="E120" s="44" t="s">
        <v>2777</v>
      </c>
      <c r="F120" s="88">
        <v>742937.4</v>
      </c>
      <c r="G120" s="88">
        <v>20103.3</v>
      </c>
      <c r="H120" s="88">
        <v>26002.51</v>
      </c>
      <c r="K120" s="44">
        <v>334717.09000000003</v>
      </c>
      <c r="L120" s="44">
        <v>123605.78</v>
      </c>
      <c r="O120" s="231">
        <v>60000</v>
      </c>
      <c r="P120" s="231">
        <v>36619.269999999997</v>
      </c>
      <c r="Q120" s="231">
        <v>5120</v>
      </c>
      <c r="R120" s="231">
        <v>0</v>
      </c>
      <c r="S120" s="44">
        <v>0</v>
      </c>
      <c r="U120" s="44">
        <v>-2805934.2</v>
      </c>
      <c r="V120" s="44">
        <v>3313708.59</v>
      </c>
      <c r="X120" s="73">
        <v>1518801.58</v>
      </c>
      <c r="Y120" s="73">
        <v>251190</v>
      </c>
      <c r="Z120" s="73">
        <v>977.04</v>
      </c>
      <c r="AB120" s="73">
        <v>2108326.5</v>
      </c>
      <c r="AC120" s="73">
        <v>195499.62</v>
      </c>
      <c r="AD120" s="89">
        <v>2680328.5</v>
      </c>
      <c r="AF120" s="89">
        <v>22799</v>
      </c>
      <c r="AH120" s="89">
        <v>614951.1</v>
      </c>
      <c r="AI120" s="89">
        <v>68143.179999999993</v>
      </c>
      <c r="AL120" s="89">
        <v>50720.54</v>
      </c>
      <c r="AM120" s="259">
        <f t="shared" si="7"/>
        <v>789043.21000000008</v>
      </c>
      <c r="AN120" s="260">
        <f t="shared" si="8"/>
        <v>101739.26999999999</v>
      </c>
      <c r="AO120" s="284">
        <f t="shared" si="9"/>
        <v>687303.94000000006</v>
      </c>
      <c r="AP120" s="279">
        <f t="shared" si="10"/>
        <v>4074794.74</v>
      </c>
      <c r="AQ120" s="287">
        <f t="shared" si="11"/>
        <v>3436942.3200000003</v>
      </c>
      <c r="AR120" s="261">
        <f t="shared" si="12"/>
        <v>637852.41999999993</v>
      </c>
    </row>
    <row r="121" spans="1:44" ht="15" thickBot="1" x14ac:dyDescent="0.25">
      <c r="A121" s="249" t="s">
        <v>321</v>
      </c>
      <c r="B121" s="249" t="s">
        <v>46</v>
      </c>
      <c r="C121" s="288">
        <v>2772</v>
      </c>
      <c r="D121" s="289" t="s">
        <v>922</v>
      </c>
      <c r="E121" s="44" t="s">
        <v>2789</v>
      </c>
      <c r="F121" s="88">
        <v>384688.32</v>
      </c>
      <c r="G121" s="88">
        <v>6974.45</v>
      </c>
      <c r="H121" s="88">
        <v>64602.9</v>
      </c>
      <c r="K121" s="44">
        <v>564870.29</v>
      </c>
      <c r="L121" s="44">
        <v>128296.85</v>
      </c>
      <c r="O121" s="231">
        <v>0</v>
      </c>
      <c r="P121" s="231">
        <v>23331.3</v>
      </c>
      <c r="Q121" s="231">
        <v>120000</v>
      </c>
      <c r="R121" s="231">
        <v>0</v>
      </c>
      <c r="S121" s="44">
        <v>3865</v>
      </c>
      <c r="U121" s="44">
        <v>-2427794.31</v>
      </c>
      <c r="V121" s="44">
        <v>3532326.06</v>
      </c>
      <c r="X121" s="73">
        <v>1707057.02</v>
      </c>
      <c r="Y121" s="73">
        <v>116135</v>
      </c>
      <c r="Z121" s="73">
        <v>2219.39</v>
      </c>
      <c r="AB121" s="73">
        <v>578539.5</v>
      </c>
      <c r="AC121" s="73">
        <v>124905</v>
      </c>
      <c r="AD121" s="89">
        <v>1007479.5</v>
      </c>
      <c r="AF121" s="89">
        <v>17891.5</v>
      </c>
      <c r="AH121" s="89">
        <v>1039502.2</v>
      </c>
      <c r="AI121" s="89">
        <v>194170.8</v>
      </c>
      <c r="AL121" s="89">
        <v>372107.15</v>
      </c>
      <c r="AM121" s="259">
        <f t="shared" si="7"/>
        <v>456265.67000000004</v>
      </c>
      <c r="AN121" s="260">
        <f t="shared" si="8"/>
        <v>143331.29999999999</v>
      </c>
      <c r="AO121" s="284">
        <f t="shared" si="9"/>
        <v>312934.37000000005</v>
      </c>
      <c r="AP121" s="279">
        <f t="shared" si="10"/>
        <v>2528855.91</v>
      </c>
      <c r="AQ121" s="287">
        <f t="shared" si="11"/>
        <v>2631151.15</v>
      </c>
      <c r="AR121" s="261">
        <f t="shared" si="12"/>
        <v>-102295.23999999976</v>
      </c>
    </row>
    <row r="122" spans="1:44" ht="15" thickBot="1" x14ac:dyDescent="0.25">
      <c r="A122" s="249" t="s">
        <v>37</v>
      </c>
      <c r="B122" s="249" t="s">
        <v>38</v>
      </c>
      <c r="C122" s="288">
        <v>6140</v>
      </c>
      <c r="D122" s="289" t="s">
        <v>923</v>
      </c>
      <c r="E122" s="44" t="s">
        <v>2694</v>
      </c>
      <c r="F122" s="88">
        <v>315027.78000000003</v>
      </c>
      <c r="G122" s="88">
        <v>0</v>
      </c>
      <c r="H122" s="88">
        <v>174179.39</v>
      </c>
      <c r="K122" s="44">
        <v>1110268.05</v>
      </c>
      <c r="L122" s="44">
        <v>512939.01</v>
      </c>
      <c r="O122" s="231">
        <v>0</v>
      </c>
      <c r="P122" s="231">
        <v>51120</v>
      </c>
      <c r="R122" s="231">
        <v>213</v>
      </c>
      <c r="S122" s="44">
        <v>0</v>
      </c>
      <c r="T122" s="44">
        <v>431805.14</v>
      </c>
      <c r="U122" s="44">
        <v>380722.05</v>
      </c>
      <c r="V122" s="44">
        <v>1454124.22</v>
      </c>
      <c r="X122" s="73">
        <v>2247118.02</v>
      </c>
      <c r="Y122" s="73">
        <v>346290</v>
      </c>
      <c r="Z122" s="73">
        <v>1506.74</v>
      </c>
      <c r="AB122" s="73">
        <v>1113509.2</v>
      </c>
      <c r="AC122" s="73">
        <v>295800</v>
      </c>
      <c r="AD122" s="89">
        <v>2207954.2000000002</v>
      </c>
      <c r="AF122" s="89">
        <v>36840</v>
      </c>
      <c r="AG122" s="89">
        <v>26476</v>
      </c>
      <c r="AH122" s="89">
        <v>1569581.83</v>
      </c>
      <c r="AI122" s="89">
        <v>310450.11</v>
      </c>
      <c r="AL122" s="89">
        <v>58492</v>
      </c>
      <c r="AM122" s="259">
        <f t="shared" si="7"/>
        <v>489207.17000000004</v>
      </c>
      <c r="AN122" s="260">
        <f t="shared" si="8"/>
        <v>51333</v>
      </c>
      <c r="AO122" s="284">
        <f t="shared" si="9"/>
        <v>437874.17000000004</v>
      </c>
      <c r="AP122" s="279">
        <f t="shared" si="10"/>
        <v>4004223.96</v>
      </c>
      <c r="AQ122" s="287">
        <f t="shared" si="11"/>
        <v>4209794.1400000006</v>
      </c>
      <c r="AR122" s="261">
        <f t="shared" si="12"/>
        <v>-205570.18000000063</v>
      </c>
    </row>
    <row r="123" spans="1:44" ht="15" thickBot="1" x14ac:dyDescent="0.25">
      <c r="A123" s="249" t="s">
        <v>37</v>
      </c>
      <c r="B123" s="249" t="s">
        <v>38</v>
      </c>
      <c r="C123" s="288">
        <v>5316</v>
      </c>
      <c r="D123" s="289" t="s">
        <v>924</v>
      </c>
      <c r="E123" s="44" t="s">
        <v>2695</v>
      </c>
      <c r="F123" s="88">
        <v>552829.59</v>
      </c>
      <c r="G123" s="88">
        <v>0</v>
      </c>
      <c r="H123" s="88">
        <v>105771.12</v>
      </c>
      <c r="K123" s="44">
        <v>136251.79</v>
      </c>
      <c r="L123" s="44">
        <v>229674.22</v>
      </c>
      <c r="O123" s="231">
        <v>4240</v>
      </c>
      <c r="P123" s="231">
        <v>44211.040000000001</v>
      </c>
      <c r="R123" s="231">
        <v>199.6</v>
      </c>
      <c r="S123" s="44">
        <v>0</v>
      </c>
      <c r="T123" s="44">
        <v>324701.88</v>
      </c>
      <c r="U123" s="44">
        <v>-4509826.8600000003</v>
      </c>
      <c r="V123" s="44">
        <v>5145573.0199999996</v>
      </c>
      <c r="X123" s="73">
        <v>1823675.23</v>
      </c>
      <c r="Y123" s="73">
        <v>138800</v>
      </c>
      <c r="Z123" s="73">
        <v>1610.72</v>
      </c>
      <c r="AB123" s="73">
        <v>2358345</v>
      </c>
      <c r="AC123" s="73">
        <v>181200</v>
      </c>
      <c r="AD123" s="89">
        <v>3098109</v>
      </c>
      <c r="AF123" s="89">
        <v>22760</v>
      </c>
      <c r="AG123" s="89">
        <v>17784</v>
      </c>
      <c r="AH123" s="89">
        <v>831701.3</v>
      </c>
      <c r="AI123" s="89">
        <v>111398.76</v>
      </c>
      <c r="AL123" s="89">
        <v>406449.85</v>
      </c>
      <c r="AM123" s="259">
        <f t="shared" si="7"/>
        <v>658600.71</v>
      </c>
      <c r="AN123" s="260">
        <f t="shared" si="8"/>
        <v>48650.64</v>
      </c>
      <c r="AO123" s="284">
        <f t="shared" si="9"/>
        <v>609950.06999999995</v>
      </c>
      <c r="AP123" s="279">
        <f t="shared" si="10"/>
        <v>4503630.95</v>
      </c>
      <c r="AQ123" s="287">
        <f t="shared" si="11"/>
        <v>4488202.9099999992</v>
      </c>
      <c r="AR123" s="261">
        <f t="shared" si="12"/>
        <v>15428.040000000969</v>
      </c>
    </row>
    <row r="124" spans="1:44" ht="15" thickBot="1" x14ac:dyDescent="0.25">
      <c r="A124" s="249" t="s">
        <v>37</v>
      </c>
      <c r="B124" s="249" t="s">
        <v>38</v>
      </c>
      <c r="C124" s="288">
        <v>1456</v>
      </c>
      <c r="D124" s="289" t="s">
        <v>925</v>
      </c>
      <c r="E124" s="44" t="s">
        <v>2696</v>
      </c>
      <c r="F124" s="88">
        <v>141403.39000000001</v>
      </c>
      <c r="G124" s="88">
        <v>0</v>
      </c>
      <c r="H124" s="88">
        <v>104021.32</v>
      </c>
      <c r="K124" s="44">
        <v>2</v>
      </c>
      <c r="L124" s="44">
        <v>5207.32</v>
      </c>
      <c r="P124" s="231">
        <v>23800</v>
      </c>
      <c r="R124" s="231">
        <v>179000</v>
      </c>
      <c r="U124" s="44">
        <v>-2544418.7000000002</v>
      </c>
      <c r="V124" s="44">
        <v>2682156.15</v>
      </c>
      <c r="X124" s="73">
        <v>1002212.58</v>
      </c>
      <c r="Z124" s="73">
        <v>324.45999999999998</v>
      </c>
      <c r="AB124" s="73">
        <v>285264</v>
      </c>
      <c r="AC124" s="73">
        <v>105600</v>
      </c>
      <c r="AD124" s="89">
        <v>836824</v>
      </c>
      <c r="AH124" s="89">
        <v>587898.54</v>
      </c>
      <c r="AI124" s="89">
        <v>4999.92</v>
      </c>
      <c r="AJ124" s="89">
        <v>53582</v>
      </c>
      <c r="AM124" s="259">
        <f t="shared" si="7"/>
        <v>245424.71000000002</v>
      </c>
      <c r="AN124" s="260">
        <f t="shared" si="8"/>
        <v>202800</v>
      </c>
      <c r="AO124" s="284">
        <f t="shared" si="9"/>
        <v>42624.710000000021</v>
      </c>
      <c r="AP124" s="279">
        <f t="shared" si="10"/>
        <v>1393401.04</v>
      </c>
      <c r="AQ124" s="287">
        <f t="shared" si="11"/>
        <v>1483304.46</v>
      </c>
      <c r="AR124" s="261">
        <f t="shared" si="12"/>
        <v>-89903.419999999925</v>
      </c>
    </row>
    <row r="125" spans="1:44" ht="15" thickBot="1" x14ac:dyDescent="0.25">
      <c r="A125" s="249" t="s">
        <v>37</v>
      </c>
      <c r="B125" s="249" t="s">
        <v>38</v>
      </c>
      <c r="C125" s="288">
        <v>2839</v>
      </c>
      <c r="D125" s="289" t="s">
        <v>926</v>
      </c>
      <c r="E125" s="44" t="s">
        <v>2697</v>
      </c>
      <c r="F125" s="88">
        <v>455725.81</v>
      </c>
      <c r="G125" s="88">
        <v>0</v>
      </c>
      <c r="H125" s="88">
        <v>99449.84</v>
      </c>
      <c r="K125" s="44">
        <v>482846.76</v>
      </c>
      <c r="L125" s="44">
        <v>35504.51</v>
      </c>
      <c r="O125" s="231">
        <v>0</v>
      </c>
      <c r="P125" s="231">
        <v>45086.93</v>
      </c>
      <c r="R125" s="231">
        <v>0</v>
      </c>
      <c r="U125" s="44">
        <v>-1206971.3999999999</v>
      </c>
      <c r="V125" s="44">
        <v>2132666.9300000002</v>
      </c>
      <c r="X125" s="73">
        <v>1239932.49</v>
      </c>
      <c r="Y125" s="73">
        <v>133000</v>
      </c>
      <c r="Z125" s="73">
        <v>1265.3900000000001</v>
      </c>
      <c r="AB125" s="73">
        <v>1176550</v>
      </c>
      <c r="AC125" s="73">
        <v>131000</v>
      </c>
      <c r="AD125" s="89">
        <v>1553520</v>
      </c>
      <c r="AF125" s="89">
        <v>5690</v>
      </c>
      <c r="AG125" s="89">
        <v>6396</v>
      </c>
      <c r="AH125" s="89">
        <v>713046.2</v>
      </c>
      <c r="AI125" s="89">
        <v>157189.22</v>
      </c>
      <c r="AL125" s="89">
        <v>143162</v>
      </c>
      <c r="AM125" s="259">
        <f t="shared" si="7"/>
        <v>555175.65</v>
      </c>
      <c r="AN125" s="260">
        <f t="shared" si="8"/>
        <v>45086.93</v>
      </c>
      <c r="AO125" s="284">
        <f t="shared" si="9"/>
        <v>510088.72000000003</v>
      </c>
      <c r="AP125" s="279">
        <f t="shared" si="10"/>
        <v>2681747.88</v>
      </c>
      <c r="AQ125" s="287">
        <f t="shared" si="11"/>
        <v>2579003.4200000004</v>
      </c>
      <c r="AR125" s="261">
        <f t="shared" si="12"/>
        <v>102744.4599999995</v>
      </c>
    </row>
    <row r="126" spans="1:44" ht="15" thickBot="1" x14ac:dyDescent="0.25">
      <c r="A126" s="249" t="s">
        <v>37</v>
      </c>
      <c r="B126" s="249" t="s">
        <v>38</v>
      </c>
      <c r="C126" s="288">
        <v>4801</v>
      </c>
      <c r="D126" s="289" t="s">
        <v>927</v>
      </c>
      <c r="E126" s="44" t="s">
        <v>2698</v>
      </c>
      <c r="F126" s="88">
        <v>659683.18999999994</v>
      </c>
      <c r="G126" s="88">
        <v>0</v>
      </c>
      <c r="H126" s="88">
        <v>128323.61</v>
      </c>
      <c r="K126" s="44">
        <v>909431.87</v>
      </c>
      <c r="L126" s="44">
        <v>196923.19</v>
      </c>
      <c r="O126" s="231">
        <v>15895</v>
      </c>
      <c r="P126" s="231">
        <v>53744.2</v>
      </c>
      <c r="R126" s="231">
        <v>259.26</v>
      </c>
      <c r="S126" s="44">
        <v>0</v>
      </c>
      <c r="U126" s="44">
        <v>-560570.13</v>
      </c>
      <c r="V126" s="44">
        <v>2748053.22</v>
      </c>
      <c r="X126" s="73">
        <v>1929838.37</v>
      </c>
      <c r="Y126" s="73">
        <v>180000</v>
      </c>
      <c r="Z126" s="73">
        <v>3012.91</v>
      </c>
      <c r="AB126" s="73">
        <v>1419896</v>
      </c>
      <c r="AC126" s="73">
        <v>174800</v>
      </c>
      <c r="AD126" s="89">
        <v>2263960</v>
      </c>
      <c r="AF126" s="89">
        <v>29460</v>
      </c>
      <c r="AG126" s="89">
        <v>16384</v>
      </c>
      <c r="AH126" s="89">
        <v>1228321.1399999999</v>
      </c>
      <c r="AI126" s="89">
        <v>157771.67000000001</v>
      </c>
      <c r="AL126" s="89">
        <v>374670.16</v>
      </c>
      <c r="AM126" s="259">
        <f t="shared" si="7"/>
        <v>788006.79999999993</v>
      </c>
      <c r="AN126" s="260">
        <f t="shared" si="8"/>
        <v>69898.459999999992</v>
      </c>
      <c r="AO126" s="284">
        <f t="shared" si="9"/>
        <v>718108.34</v>
      </c>
      <c r="AP126" s="279">
        <f t="shared" si="10"/>
        <v>3707547.2800000003</v>
      </c>
      <c r="AQ126" s="287">
        <f t="shared" si="11"/>
        <v>4070566.9699999997</v>
      </c>
      <c r="AR126" s="261">
        <f t="shared" si="12"/>
        <v>-363019.68999999948</v>
      </c>
    </row>
    <row r="127" spans="1:44" ht="15" thickBot="1" x14ac:dyDescent="0.25">
      <c r="A127" s="249" t="s">
        <v>37</v>
      </c>
      <c r="B127" s="249" t="s">
        <v>38</v>
      </c>
      <c r="C127" s="288">
        <v>3761</v>
      </c>
      <c r="D127" s="289" t="s">
        <v>928</v>
      </c>
      <c r="E127" s="44" t="s">
        <v>2699</v>
      </c>
      <c r="F127" s="88">
        <v>1044293.14</v>
      </c>
      <c r="G127" s="88">
        <v>0</v>
      </c>
      <c r="H127" s="88">
        <v>89597.6</v>
      </c>
      <c r="K127" s="44">
        <v>285068.88</v>
      </c>
      <c r="L127" s="44">
        <v>508145.44</v>
      </c>
      <c r="O127" s="231">
        <v>0</v>
      </c>
      <c r="P127" s="231">
        <v>69697.27</v>
      </c>
      <c r="R127" s="231">
        <v>5000</v>
      </c>
      <c r="T127" s="44">
        <v>592794.93999999994</v>
      </c>
      <c r="U127" s="44">
        <v>-1148021.51</v>
      </c>
      <c r="V127" s="44">
        <v>2326269.85</v>
      </c>
      <c r="X127" s="73">
        <v>1680885.49</v>
      </c>
      <c r="Y127" s="73">
        <v>78040</v>
      </c>
      <c r="Z127" s="73">
        <v>3141.27</v>
      </c>
      <c r="AB127" s="73">
        <v>666435</v>
      </c>
      <c r="AC127" s="73">
        <v>114400</v>
      </c>
      <c r="AD127" s="89">
        <v>1489093</v>
      </c>
      <c r="AF127" s="89">
        <v>10590</v>
      </c>
      <c r="AG127" s="89">
        <v>4096</v>
      </c>
      <c r="AH127" s="89">
        <v>850782.71</v>
      </c>
      <c r="AI127" s="89">
        <v>61949.29</v>
      </c>
      <c r="AL127" s="89">
        <v>45026.25</v>
      </c>
      <c r="AM127" s="259">
        <f t="shared" si="7"/>
        <v>1133890.74</v>
      </c>
      <c r="AN127" s="260">
        <f t="shared" si="8"/>
        <v>74697.27</v>
      </c>
      <c r="AO127" s="284">
        <f t="shared" si="9"/>
        <v>1059193.47</v>
      </c>
      <c r="AP127" s="279">
        <f t="shared" si="10"/>
        <v>2542901.7599999998</v>
      </c>
      <c r="AQ127" s="287">
        <f t="shared" si="11"/>
        <v>2461537.25</v>
      </c>
      <c r="AR127" s="261">
        <f t="shared" si="12"/>
        <v>81364.509999999776</v>
      </c>
    </row>
    <row r="128" spans="1:44" ht="15" thickBot="1" x14ac:dyDescent="0.25">
      <c r="A128" s="249" t="s">
        <v>37</v>
      </c>
      <c r="B128" s="249" t="s">
        <v>38</v>
      </c>
      <c r="C128" s="288">
        <v>4191</v>
      </c>
      <c r="D128" s="289" t="s">
        <v>929</v>
      </c>
      <c r="E128" s="44" t="s">
        <v>2700</v>
      </c>
      <c r="F128" s="88">
        <v>538388.74</v>
      </c>
      <c r="G128" s="88">
        <v>0</v>
      </c>
      <c r="H128" s="88">
        <v>97417.42</v>
      </c>
      <c r="K128" s="44">
        <v>2259847.81</v>
      </c>
      <c r="L128" s="44">
        <v>82826.02</v>
      </c>
      <c r="P128" s="231">
        <v>31902.03</v>
      </c>
      <c r="R128" s="231">
        <v>0</v>
      </c>
      <c r="U128" s="44">
        <v>-791040.03</v>
      </c>
      <c r="V128" s="44">
        <v>3580405.02</v>
      </c>
      <c r="X128" s="73">
        <v>1472159.4</v>
      </c>
      <c r="Z128" s="73">
        <v>1061.9100000000001</v>
      </c>
      <c r="AB128" s="73">
        <v>1495610.8</v>
      </c>
      <c r="AC128" s="73">
        <v>140400</v>
      </c>
      <c r="AD128" s="89">
        <v>2133197.7999999998</v>
      </c>
      <c r="AF128" s="89">
        <v>17070</v>
      </c>
      <c r="AG128" s="89">
        <v>11988</v>
      </c>
      <c r="AH128" s="89">
        <v>667606.72</v>
      </c>
      <c r="AI128" s="89">
        <v>95122.62</v>
      </c>
      <c r="AL128" s="89">
        <v>27034</v>
      </c>
      <c r="AM128" s="259">
        <f t="shared" si="7"/>
        <v>635806.16</v>
      </c>
      <c r="AN128" s="260">
        <f t="shared" si="8"/>
        <v>31902.03</v>
      </c>
      <c r="AO128" s="284">
        <f t="shared" si="9"/>
        <v>603904.13</v>
      </c>
      <c r="AP128" s="279">
        <f t="shared" si="10"/>
        <v>3109232.11</v>
      </c>
      <c r="AQ128" s="287">
        <f t="shared" si="11"/>
        <v>2952019.1399999997</v>
      </c>
      <c r="AR128" s="261">
        <f t="shared" si="12"/>
        <v>157212.9700000002</v>
      </c>
    </row>
    <row r="129" spans="1:44" ht="15" thickBot="1" x14ac:dyDescent="0.25">
      <c r="A129" s="249" t="s">
        <v>37</v>
      </c>
      <c r="B129" s="249" t="s">
        <v>38</v>
      </c>
      <c r="C129" s="288">
        <v>1988</v>
      </c>
      <c r="D129" s="289" t="s">
        <v>930</v>
      </c>
      <c r="E129" s="44" t="s">
        <v>2701</v>
      </c>
      <c r="F129" s="88">
        <v>858943.23</v>
      </c>
      <c r="G129" s="88">
        <v>31455.25</v>
      </c>
      <c r="H129" s="88">
        <v>89460.35</v>
      </c>
      <c r="K129" s="44">
        <v>358859.08</v>
      </c>
      <c r="L129" s="44">
        <v>42510.82</v>
      </c>
      <c r="P129" s="231">
        <v>15000</v>
      </c>
      <c r="R129" s="231">
        <v>216700</v>
      </c>
      <c r="T129" s="44">
        <v>1275271.24</v>
      </c>
      <c r="U129" s="44">
        <v>-2267970.81</v>
      </c>
      <c r="V129" s="44">
        <v>2242898.44</v>
      </c>
      <c r="X129" s="73">
        <v>1082735.29</v>
      </c>
      <c r="Z129" s="73">
        <v>2648.51</v>
      </c>
      <c r="AB129" s="73">
        <v>1718350</v>
      </c>
      <c r="AC129" s="73">
        <v>10</v>
      </c>
      <c r="AD129" s="89">
        <v>1947341</v>
      </c>
      <c r="AF129" s="89">
        <v>49630</v>
      </c>
      <c r="AG129" s="89">
        <v>11988</v>
      </c>
      <c r="AH129" s="89">
        <v>787382.94</v>
      </c>
      <c r="AI129" s="89">
        <v>93882</v>
      </c>
      <c r="AL129" s="89">
        <v>14190</v>
      </c>
      <c r="AM129" s="259">
        <f t="shared" si="7"/>
        <v>979858.83</v>
      </c>
      <c r="AN129" s="260">
        <f t="shared" si="8"/>
        <v>231700</v>
      </c>
      <c r="AO129" s="284">
        <f t="shared" si="9"/>
        <v>748158.83</v>
      </c>
      <c r="AP129" s="279">
        <f t="shared" si="10"/>
        <v>2803743.8</v>
      </c>
      <c r="AQ129" s="287">
        <f t="shared" si="11"/>
        <v>2904413.94</v>
      </c>
      <c r="AR129" s="261">
        <f t="shared" si="12"/>
        <v>-100670.14000000013</v>
      </c>
    </row>
    <row r="130" spans="1:44" ht="15" thickBot="1" x14ac:dyDescent="0.25">
      <c r="A130" s="249" t="s">
        <v>37</v>
      </c>
      <c r="B130" s="249" t="s">
        <v>38</v>
      </c>
      <c r="C130" s="288">
        <v>2809</v>
      </c>
      <c r="D130" s="289" t="s">
        <v>931</v>
      </c>
      <c r="E130" s="44" t="s">
        <v>2778</v>
      </c>
      <c r="F130" s="88">
        <v>472971.76</v>
      </c>
      <c r="G130" s="88">
        <v>0</v>
      </c>
      <c r="H130" s="88">
        <v>36133.08</v>
      </c>
      <c r="K130" s="44">
        <v>1367074</v>
      </c>
      <c r="L130" s="44">
        <v>630184.02</v>
      </c>
      <c r="P130" s="231">
        <v>37621.68</v>
      </c>
      <c r="R130" s="231">
        <v>64571</v>
      </c>
      <c r="T130" s="44">
        <v>-2895289.86</v>
      </c>
      <c r="U130" s="44">
        <v>1318761.6200000001</v>
      </c>
      <c r="V130" s="44">
        <v>3888577.01</v>
      </c>
      <c r="X130" s="73">
        <v>1404059.97</v>
      </c>
      <c r="Z130" s="73">
        <v>1086.8599999999999</v>
      </c>
      <c r="AB130" s="73">
        <v>1330012</v>
      </c>
      <c r="AC130" s="73">
        <v>122400</v>
      </c>
      <c r="AD130" s="89">
        <v>1913252</v>
      </c>
      <c r="AF130" s="89">
        <v>28960</v>
      </c>
      <c r="AG130" s="89">
        <v>16384</v>
      </c>
      <c r="AH130" s="89">
        <v>750554.55</v>
      </c>
      <c r="AI130" s="89">
        <v>54545</v>
      </c>
      <c r="AL130" s="89">
        <v>1741.87</v>
      </c>
      <c r="AM130" s="259">
        <f t="shared" si="7"/>
        <v>509104.84</v>
      </c>
      <c r="AN130" s="260">
        <f t="shared" si="8"/>
        <v>102192.68</v>
      </c>
      <c r="AO130" s="284">
        <f t="shared" si="9"/>
        <v>406912.16000000003</v>
      </c>
      <c r="AP130" s="279">
        <f t="shared" si="10"/>
        <v>2857558.83</v>
      </c>
      <c r="AQ130" s="287">
        <f t="shared" si="11"/>
        <v>2765437.42</v>
      </c>
      <c r="AR130" s="261">
        <f t="shared" si="12"/>
        <v>92121.410000000149</v>
      </c>
    </row>
    <row r="131" spans="1:44" ht="15" thickBot="1" x14ac:dyDescent="0.25">
      <c r="A131" s="249" t="s">
        <v>37</v>
      </c>
      <c r="B131" s="249" t="s">
        <v>38</v>
      </c>
      <c r="C131" s="288">
        <v>2809</v>
      </c>
      <c r="D131" s="289" t="s">
        <v>932</v>
      </c>
      <c r="E131" s="44" t="s">
        <v>2779</v>
      </c>
      <c r="F131" s="88">
        <v>208250.64</v>
      </c>
      <c r="G131" s="88">
        <v>0</v>
      </c>
      <c r="H131" s="88">
        <v>54176.24</v>
      </c>
      <c r="K131" s="44">
        <v>3577288.93</v>
      </c>
      <c r="L131" s="44">
        <v>319879.48</v>
      </c>
      <c r="P131" s="231">
        <v>18600</v>
      </c>
      <c r="R131" s="231">
        <v>56150</v>
      </c>
      <c r="T131" s="44">
        <v>-2803193.59</v>
      </c>
      <c r="U131" s="44">
        <v>1248941.1399999999</v>
      </c>
      <c r="V131" s="44">
        <v>6097995.7300000004</v>
      </c>
      <c r="X131" s="73">
        <v>1072468.68</v>
      </c>
      <c r="Z131" s="73">
        <v>414.57</v>
      </c>
      <c r="AB131" s="73">
        <v>704490</v>
      </c>
      <c r="AC131" s="73">
        <v>114600</v>
      </c>
      <c r="AD131" s="89">
        <v>1332798</v>
      </c>
      <c r="AF131" s="89">
        <v>21070</v>
      </c>
      <c r="AG131" s="89">
        <v>13100</v>
      </c>
      <c r="AH131" s="89">
        <v>659259.30000000005</v>
      </c>
      <c r="AI131" s="89">
        <v>300779.09000000003</v>
      </c>
      <c r="AL131" s="89">
        <v>23864.85</v>
      </c>
      <c r="AM131" s="259">
        <f t="shared" si="7"/>
        <v>262426.88</v>
      </c>
      <c r="AN131" s="260">
        <f t="shared" si="8"/>
        <v>74750</v>
      </c>
      <c r="AO131" s="284">
        <f t="shared" si="9"/>
        <v>187676.88</v>
      </c>
      <c r="AP131" s="279">
        <f t="shared" si="10"/>
        <v>1891973.25</v>
      </c>
      <c r="AQ131" s="287">
        <f t="shared" si="11"/>
        <v>2350871.2400000002</v>
      </c>
      <c r="AR131" s="261">
        <f t="shared" si="12"/>
        <v>-458897.99000000022</v>
      </c>
    </row>
    <row r="132" spans="1:44" ht="15" thickBot="1" x14ac:dyDescent="0.25">
      <c r="A132" s="249" t="s">
        <v>326</v>
      </c>
      <c r="B132" s="249" t="s">
        <v>47</v>
      </c>
      <c r="C132" s="288">
        <v>8788</v>
      </c>
      <c r="D132" s="289" t="s">
        <v>933</v>
      </c>
      <c r="E132" s="44" t="s">
        <v>2702</v>
      </c>
      <c r="F132" s="88">
        <v>406910.1</v>
      </c>
      <c r="G132" s="88">
        <v>585728.87</v>
      </c>
      <c r="H132" s="88">
        <v>190938.23999999999</v>
      </c>
      <c r="K132" s="44">
        <v>567252.11</v>
      </c>
      <c r="L132" s="44">
        <v>112236.17</v>
      </c>
      <c r="O132" s="231">
        <v>0</v>
      </c>
      <c r="P132" s="231">
        <v>102566.3</v>
      </c>
      <c r="R132" s="231">
        <v>2506</v>
      </c>
      <c r="S132" s="44">
        <v>61620</v>
      </c>
      <c r="U132" s="44">
        <v>-2458935.41</v>
      </c>
      <c r="V132" s="44">
        <v>3801436</v>
      </c>
      <c r="X132" s="73">
        <v>3164594.48</v>
      </c>
      <c r="Y132" s="73">
        <v>9000</v>
      </c>
      <c r="Z132" s="73">
        <v>2048.85</v>
      </c>
      <c r="AB132" s="73">
        <v>1553314.1</v>
      </c>
      <c r="AC132" s="73">
        <v>266000</v>
      </c>
      <c r="AD132" s="89">
        <v>2730228.1</v>
      </c>
      <c r="AF132" s="89">
        <v>660</v>
      </c>
      <c r="AG132" s="89">
        <v>69450</v>
      </c>
      <c r="AH132" s="89">
        <v>1445142.42</v>
      </c>
      <c r="AI132" s="89">
        <v>201624.31</v>
      </c>
      <c r="AL132" s="89">
        <v>193980</v>
      </c>
      <c r="AM132" s="259">
        <f t="shared" ref="AM132:AM195" si="13">SUM(F132:I132)</f>
        <v>1183577.21</v>
      </c>
      <c r="AN132" s="260">
        <f t="shared" ref="AN132:AN195" si="14">SUM(O132:R132)</f>
        <v>105072.3</v>
      </c>
      <c r="AO132" s="284">
        <f t="shared" si="9"/>
        <v>1078504.9099999999</v>
      </c>
      <c r="AP132" s="279">
        <f t="shared" si="10"/>
        <v>4994957.43</v>
      </c>
      <c r="AQ132" s="287">
        <f t="shared" si="11"/>
        <v>4641084.8299999991</v>
      </c>
      <c r="AR132" s="261">
        <f t="shared" si="12"/>
        <v>353872.60000000056</v>
      </c>
    </row>
    <row r="133" spans="1:44" ht="15" thickBot="1" x14ac:dyDescent="0.25">
      <c r="A133" s="249" t="s">
        <v>326</v>
      </c>
      <c r="B133" s="249" t="s">
        <v>47</v>
      </c>
      <c r="C133" s="288">
        <v>4890</v>
      </c>
      <c r="D133" s="289" t="s">
        <v>934</v>
      </c>
      <c r="E133" s="44" t="s">
        <v>2703</v>
      </c>
      <c r="F133" s="88">
        <v>633548.11</v>
      </c>
      <c r="G133" s="88">
        <v>272681.63</v>
      </c>
      <c r="H133" s="88">
        <v>226340.82</v>
      </c>
      <c r="K133" s="44">
        <v>413923.2</v>
      </c>
      <c r="L133" s="44">
        <v>20348.36</v>
      </c>
      <c r="O133" s="231">
        <v>0</v>
      </c>
      <c r="P133" s="231">
        <v>44647.08</v>
      </c>
      <c r="R133" s="231">
        <v>2314</v>
      </c>
      <c r="S133" s="44">
        <v>10000</v>
      </c>
      <c r="U133" s="44">
        <v>-1405983.1</v>
      </c>
      <c r="V133" s="44">
        <v>2453088.7400000002</v>
      </c>
      <c r="X133" s="73">
        <v>2173864.58</v>
      </c>
      <c r="Y133" s="73">
        <v>182099</v>
      </c>
      <c r="Z133" s="73">
        <v>2032.02</v>
      </c>
      <c r="AB133" s="73">
        <v>1094680.8999999999</v>
      </c>
      <c r="AC133" s="73">
        <v>250322.5</v>
      </c>
      <c r="AD133" s="89">
        <v>1862426.99</v>
      </c>
      <c r="AF133" s="89">
        <v>21488</v>
      </c>
      <c r="AH133" s="89">
        <v>1170351.6200000001</v>
      </c>
      <c r="AI133" s="89">
        <v>60947.17</v>
      </c>
      <c r="AL133" s="89">
        <v>125009.82</v>
      </c>
      <c r="AM133" s="259">
        <f t="shared" si="13"/>
        <v>1132570.56</v>
      </c>
      <c r="AN133" s="260">
        <f t="shared" si="14"/>
        <v>46961.08</v>
      </c>
      <c r="AO133" s="284">
        <f t="shared" ref="AO133:AO196" si="15">AM133-AN133</f>
        <v>1085609.48</v>
      </c>
      <c r="AP133" s="279">
        <f t="shared" ref="AP133:AP196" si="16">SUM(W133:AC133)</f>
        <v>3702999</v>
      </c>
      <c r="AQ133" s="287">
        <f t="shared" ref="AQ133:AQ196" si="17">SUM(AD133:AL133)</f>
        <v>3240223.6</v>
      </c>
      <c r="AR133" s="261">
        <f t="shared" ref="AR133:AR196" si="18">AP133-AQ133</f>
        <v>462775.39999999991</v>
      </c>
    </row>
    <row r="134" spans="1:44" ht="15" thickBot="1" x14ac:dyDescent="0.25">
      <c r="A134" s="249" t="s">
        <v>326</v>
      </c>
      <c r="B134" s="249" t="s">
        <v>47</v>
      </c>
      <c r="C134" s="288">
        <v>8526</v>
      </c>
      <c r="D134" s="289" t="s">
        <v>935</v>
      </c>
      <c r="E134" s="44" t="s">
        <v>2704</v>
      </c>
      <c r="F134" s="88">
        <v>538616.53</v>
      </c>
      <c r="G134" s="88">
        <v>37279.9</v>
      </c>
      <c r="H134" s="88">
        <v>235939.02</v>
      </c>
      <c r="K134" s="44">
        <v>340212.15</v>
      </c>
      <c r="L134" s="44">
        <v>665573.46</v>
      </c>
      <c r="O134" s="231">
        <v>0</v>
      </c>
      <c r="P134" s="231">
        <v>94493.23</v>
      </c>
      <c r="R134" s="231">
        <v>3984</v>
      </c>
      <c r="S134" s="44">
        <v>47200</v>
      </c>
      <c r="U134" s="44">
        <v>-1514197.94</v>
      </c>
      <c r="V134" s="44">
        <v>3154882.42</v>
      </c>
      <c r="X134" s="73">
        <v>3750791.49</v>
      </c>
      <c r="Z134" s="73">
        <v>2410.25</v>
      </c>
      <c r="AB134" s="73">
        <v>1930299</v>
      </c>
      <c r="AC134" s="73">
        <v>559010</v>
      </c>
      <c r="AD134" s="89">
        <v>3430384</v>
      </c>
      <c r="AF134" s="89">
        <v>24412</v>
      </c>
      <c r="AH134" s="89">
        <v>2278952.44</v>
      </c>
      <c r="AI134" s="89">
        <v>135722.54</v>
      </c>
      <c r="AL134" s="89">
        <v>341780.41</v>
      </c>
      <c r="AM134" s="259">
        <f t="shared" si="13"/>
        <v>811835.45000000007</v>
      </c>
      <c r="AN134" s="260">
        <f t="shared" si="14"/>
        <v>98477.23</v>
      </c>
      <c r="AO134" s="284">
        <f t="shared" si="15"/>
        <v>713358.22000000009</v>
      </c>
      <c r="AP134" s="279">
        <f t="shared" si="16"/>
        <v>6242510.7400000002</v>
      </c>
      <c r="AQ134" s="287">
        <f t="shared" si="17"/>
        <v>6211251.3899999997</v>
      </c>
      <c r="AR134" s="261">
        <f t="shared" si="18"/>
        <v>31259.350000000559</v>
      </c>
    </row>
    <row r="135" spans="1:44" ht="15" thickBot="1" x14ac:dyDescent="0.25">
      <c r="A135" s="249" t="s">
        <v>326</v>
      </c>
      <c r="B135" s="249" t="s">
        <v>47</v>
      </c>
      <c r="C135" s="288">
        <v>6442</v>
      </c>
      <c r="D135" s="289" t="s">
        <v>936</v>
      </c>
      <c r="E135" s="44" t="s">
        <v>2705</v>
      </c>
      <c r="F135" s="88">
        <v>374894.85</v>
      </c>
      <c r="G135" s="88">
        <v>392380.5</v>
      </c>
      <c r="H135" s="88">
        <v>181305.46</v>
      </c>
      <c r="K135" s="44">
        <v>196824.3</v>
      </c>
      <c r="L135" s="44">
        <v>233493.26</v>
      </c>
      <c r="O135" s="231">
        <v>1950</v>
      </c>
      <c r="P135" s="231">
        <v>74957.789999999994</v>
      </c>
      <c r="R135" s="231">
        <v>3044</v>
      </c>
      <c r="S135" s="44">
        <v>106640</v>
      </c>
      <c r="U135" s="44">
        <v>-1908059.03</v>
      </c>
      <c r="V135" s="44">
        <v>2689973.6</v>
      </c>
      <c r="X135" s="73">
        <v>2366930.83</v>
      </c>
      <c r="Z135" s="73">
        <v>1483.12</v>
      </c>
      <c r="AB135" s="73">
        <v>707469</v>
      </c>
      <c r="AC135" s="73">
        <v>362500</v>
      </c>
      <c r="AD135" s="89">
        <v>1494718</v>
      </c>
      <c r="AF135" s="89">
        <v>23468</v>
      </c>
      <c r="AH135" s="89">
        <v>1188274.08</v>
      </c>
      <c r="AI135" s="89">
        <v>142340.29</v>
      </c>
      <c r="AK135" s="89">
        <v>179190.57</v>
      </c>
      <c r="AM135" s="259">
        <f t="shared" si="13"/>
        <v>948580.80999999994</v>
      </c>
      <c r="AN135" s="260">
        <f t="shared" si="14"/>
        <v>79951.789999999994</v>
      </c>
      <c r="AO135" s="284">
        <f t="shared" si="15"/>
        <v>868629.0199999999</v>
      </c>
      <c r="AP135" s="279">
        <f t="shared" si="16"/>
        <v>3438382.95</v>
      </c>
      <c r="AQ135" s="287">
        <f t="shared" si="17"/>
        <v>3027990.94</v>
      </c>
      <c r="AR135" s="261">
        <f t="shared" si="18"/>
        <v>410392.01000000024</v>
      </c>
    </row>
    <row r="136" spans="1:44" ht="15" thickBot="1" x14ac:dyDescent="0.25">
      <c r="A136" s="249" t="s">
        <v>326</v>
      </c>
      <c r="B136" s="249" t="s">
        <v>47</v>
      </c>
      <c r="C136" s="288">
        <v>3652</v>
      </c>
      <c r="D136" s="289" t="s">
        <v>937</v>
      </c>
      <c r="E136" s="44" t="s">
        <v>2706</v>
      </c>
      <c r="F136" s="88">
        <v>596340.96</v>
      </c>
      <c r="G136" s="88">
        <v>274115.62</v>
      </c>
      <c r="H136" s="88">
        <v>108003.19</v>
      </c>
      <c r="K136" s="44">
        <v>670389.18000000005</v>
      </c>
      <c r="L136" s="44">
        <v>19358.349999999999</v>
      </c>
      <c r="O136" s="231">
        <v>32400</v>
      </c>
      <c r="P136" s="231">
        <v>63628.2</v>
      </c>
      <c r="R136" s="231">
        <v>1680</v>
      </c>
      <c r="S136" s="44">
        <v>0</v>
      </c>
      <c r="U136" s="44">
        <v>-843610.26</v>
      </c>
      <c r="V136" s="44">
        <v>2072080.16</v>
      </c>
      <c r="X136" s="73">
        <v>2270401.5299999998</v>
      </c>
      <c r="Y136" s="73">
        <v>60000</v>
      </c>
      <c r="Z136" s="73">
        <v>1605.16</v>
      </c>
      <c r="AB136" s="73">
        <v>714567</v>
      </c>
      <c r="AC136" s="73">
        <v>210200</v>
      </c>
      <c r="AD136" s="89">
        <v>1425543</v>
      </c>
      <c r="AF136" s="89">
        <v>15633</v>
      </c>
      <c r="AH136" s="89">
        <v>849104.97</v>
      </c>
      <c r="AI136" s="89">
        <v>127024.84</v>
      </c>
      <c r="AL136" s="89">
        <v>497438.68</v>
      </c>
      <c r="AM136" s="259">
        <f t="shared" si="13"/>
        <v>978459.77</v>
      </c>
      <c r="AN136" s="260">
        <f t="shared" si="14"/>
        <v>97708.2</v>
      </c>
      <c r="AO136" s="284">
        <f t="shared" si="15"/>
        <v>880751.57000000007</v>
      </c>
      <c r="AP136" s="279">
        <f t="shared" si="16"/>
        <v>3256773.69</v>
      </c>
      <c r="AQ136" s="287">
        <f t="shared" si="17"/>
        <v>2914744.4899999998</v>
      </c>
      <c r="AR136" s="261">
        <f t="shared" si="18"/>
        <v>342029.20000000019</v>
      </c>
    </row>
    <row r="137" spans="1:44" ht="15" thickBot="1" x14ac:dyDescent="0.25">
      <c r="A137" s="249" t="s">
        <v>326</v>
      </c>
      <c r="B137" s="249" t="s">
        <v>47</v>
      </c>
      <c r="C137" s="288">
        <v>7302</v>
      </c>
      <c r="D137" s="289" t="s">
        <v>938</v>
      </c>
      <c r="E137" s="44" t="s">
        <v>2707</v>
      </c>
      <c r="F137" s="88">
        <v>575285.53</v>
      </c>
      <c r="G137" s="88">
        <v>189854.37</v>
      </c>
      <c r="H137" s="88">
        <v>598656.81000000006</v>
      </c>
      <c r="K137" s="44">
        <v>419766.13</v>
      </c>
      <c r="L137" s="44">
        <v>28919.69</v>
      </c>
      <c r="O137" s="231">
        <v>0</v>
      </c>
      <c r="P137" s="231">
        <v>76573.009999999995</v>
      </c>
      <c r="R137" s="231">
        <v>2272</v>
      </c>
      <c r="S137" s="44">
        <v>0</v>
      </c>
      <c r="U137" s="44">
        <v>-2581252.7000000002</v>
      </c>
      <c r="V137" s="44">
        <v>3517785.78</v>
      </c>
      <c r="X137" s="73">
        <v>3552330.74</v>
      </c>
      <c r="Y137" s="73">
        <v>267420</v>
      </c>
      <c r="Z137" s="73">
        <v>1910.9</v>
      </c>
      <c r="AB137" s="73">
        <v>1683954.8</v>
      </c>
      <c r="AC137" s="73">
        <v>251300</v>
      </c>
      <c r="AD137" s="89">
        <v>2622212.7999999998</v>
      </c>
      <c r="AF137" s="89">
        <v>33816</v>
      </c>
      <c r="AH137" s="89">
        <v>1342805.31</v>
      </c>
      <c r="AI137" s="89">
        <v>51896.46</v>
      </c>
      <c r="AL137" s="89">
        <v>909081.43</v>
      </c>
      <c r="AM137" s="259">
        <f t="shared" si="13"/>
        <v>1363796.71</v>
      </c>
      <c r="AN137" s="260">
        <f t="shared" si="14"/>
        <v>78845.009999999995</v>
      </c>
      <c r="AO137" s="284">
        <f t="shared" si="15"/>
        <v>1284951.7</v>
      </c>
      <c r="AP137" s="279">
        <f t="shared" si="16"/>
        <v>5756916.4400000004</v>
      </c>
      <c r="AQ137" s="287">
        <f t="shared" si="17"/>
        <v>4959812</v>
      </c>
      <c r="AR137" s="261">
        <f t="shared" si="18"/>
        <v>797104.44000000041</v>
      </c>
    </row>
    <row r="138" spans="1:44" ht="15" thickBot="1" x14ac:dyDescent="0.25">
      <c r="A138" s="249" t="s">
        <v>326</v>
      </c>
      <c r="B138" s="249" t="s">
        <v>47</v>
      </c>
      <c r="C138" s="288">
        <v>3122</v>
      </c>
      <c r="D138" s="289" t="s">
        <v>939</v>
      </c>
      <c r="E138" s="44" t="s">
        <v>2708</v>
      </c>
      <c r="F138" s="88">
        <v>296914.23</v>
      </c>
      <c r="G138" s="88">
        <v>235272.32000000001</v>
      </c>
      <c r="H138" s="88">
        <v>140721.94</v>
      </c>
      <c r="K138" s="44">
        <v>671850.67</v>
      </c>
      <c r="L138" s="44">
        <v>145814.41</v>
      </c>
      <c r="O138" s="231">
        <v>0</v>
      </c>
      <c r="P138" s="231">
        <v>61493.440000000002</v>
      </c>
      <c r="R138" s="231">
        <v>1700</v>
      </c>
      <c r="S138" s="44">
        <v>58050</v>
      </c>
      <c r="U138" s="44">
        <v>-989272.52</v>
      </c>
      <c r="V138" s="44">
        <v>2461639.23</v>
      </c>
      <c r="X138" s="73">
        <v>1505800.06</v>
      </c>
      <c r="Y138" s="73">
        <v>98810</v>
      </c>
      <c r="Z138" s="73">
        <v>1358.14</v>
      </c>
      <c r="AB138" s="73">
        <v>1515969</v>
      </c>
      <c r="AC138" s="73">
        <v>334650</v>
      </c>
      <c r="AD138" s="89">
        <v>2186919.86</v>
      </c>
      <c r="AF138" s="89">
        <v>17048</v>
      </c>
      <c r="AH138" s="89">
        <v>1018819.55</v>
      </c>
      <c r="AI138" s="89">
        <v>156952.9</v>
      </c>
      <c r="AL138" s="89">
        <v>179883.47</v>
      </c>
      <c r="AM138" s="259">
        <f t="shared" si="13"/>
        <v>672908.49</v>
      </c>
      <c r="AN138" s="260">
        <f t="shared" si="14"/>
        <v>63193.440000000002</v>
      </c>
      <c r="AO138" s="284">
        <f t="shared" si="15"/>
        <v>609715.05000000005</v>
      </c>
      <c r="AP138" s="279">
        <f t="shared" si="16"/>
        <v>3456587.2</v>
      </c>
      <c r="AQ138" s="287">
        <f t="shared" si="17"/>
        <v>3559623.7800000003</v>
      </c>
      <c r="AR138" s="261">
        <f t="shared" si="18"/>
        <v>-103036.58000000007</v>
      </c>
    </row>
    <row r="139" spans="1:44" ht="15" thickBot="1" x14ac:dyDescent="0.25">
      <c r="A139" s="249" t="s">
        <v>326</v>
      </c>
      <c r="B139" s="249" t="s">
        <v>47</v>
      </c>
      <c r="C139" s="288">
        <v>3540</v>
      </c>
      <c r="D139" s="289" t="s">
        <v>940</v>
      </c>
      <c r="E139" s="44" t="s">
        <v>2709</v>
      </c>
      <c r="F139" s="88">
        <v>352605.09</v>
      </c>
      <c r="G139" s="88">
        <v>234965.37</v>
      </c>
      <c r="H139" s="88">
        <v>146838.39999999999</v>
      </c>
      <c r="K139" s="44">
        <v>1993763.61</v>
      </c>
      <c r="L139" s="44">
        <v>19355.740000000002</v>
      </c>
      <c r="O139" s="231">
        <v>0</v>
      </c>
      <c r="P139" s="231">
        <v>59716.4</v>
      </c>
      <c r="R139" s="231">
        <v>2632</v>
      </c>
      <c r="S139" s="44">
        <v>131240</v>
      </c>
      <c r="T139" s="44">
        <v>0</v>
      </c>
      <c r="U139" s="44">
        <v>1060611.18</v>
      </c>
      <c r="V139" s="44">
        <v>1490475.39</v>
      </c>
      <c r="X139" s="73">
        <v>2164974.2200000002</v>
      </c>
      <c r="Y139" s="73">
        <v>81150</v>
      </c>
      <c r="Z139" s="73">
        <v>857.94</v>
      </c>
      <c r="AB139" s="73">
        <v>1086985.8</v>
      </c>
      <c r="AC139" s="73">
        <v>286470</v>
      </c>
      <c r="AD139" s="89">
        <v>2099982.7999999998</v>
      </c>
      <c r="AF139" s="89">
        <v>14648</v>
      </c>
      <c r="AH139" s="89">
        <v>1054797.95</v>
      </c>
      <c r="AI139" s="89">
        <v>255776.86</v>
      </c>
      <c r="AL139" s="89">
        <v>192379.11</v>
      </c>
      <c r="AM139" s="259">
        <f t="shared" si="13"/>
        <v>734408.86</v>
      </c>
      <c r="AN139" s="260">
        <f t="shared" si="14"/>
        <v>62348.4</v>
      </c>
      <c r="AO139" s="284">
        <f t="shared" si="15"/>
        <v>672060.46</v>
      </c>
      <c r="AP139" s="279">
        <f t="shared" si="16"/>
        <v>3620437.96</v>
      </c>
      <c r="AQ139" s="287">
        <f t="shared" si="17"/>
        <v>3617584.7199999997</v>
      </c>
      <c r="AR139" s="261">
        <f t="shared" si="18"/>
        <v>2853.2400000002235</v>
      </c>
    </row>
    <row r="140" spans="1:44" ht="15" thickBot="1" x14ac:dyDescent="0.25">
      <c r="A140" s="249" t="s">
        <v>326</v>
      </c>
      <c r="B140" s="249" t="s">
        <v>47</v>
      </c>
      <c r="C140" s="288">
        <v>8043</v>
      </c>
      <c r="D140" s="289" t="s">
        <v>941</v>
      </c>
      <c r="E140" s="44" t="s">
        <v>2710</v>
      </c>
      <c r="F140" s="88">
        <v>355563.86</v>
      </c>
      <c r="G140" s="88">
        <v>261242.46</v>
      </c>
      <c r="H140" s="88">
        <v>384006.28</v>
      </c>
      <c r="K140" s="44">
        <v>179654</v>
      </c>
      <c r="L140" s="44">
        <v>605880.81000000006</v>
      </c>
      <c r="O140" s="231">
        <v>0</v>
      </c>
      <c r="P140" s="231">
        <v>60913.29</v>
      </c>
      <c r="R140" s="231">
        <v>3452</v>
      </c>
      <c r="S140" s="44">
        <v>249540</v>
      </c>
      <c r="T140" s="44">
        <v>0</v>
      </c>
      <c r="U140" s="44">
        <v>-2057537.88</v>
      </c>
      <c r="V140" s="44">
        <v>3511106.83</v>
      </c>
      <c r="X140" s="73">
        <v>3137003.31</v>
      </c>
      <c r="Y140" s="73">
        <v>182100</v>
      </c>
      <c r="Z140" s="73">
        <v>929.88</v>
      </c>
      <c r="AB140" s="73">
        <v>1475808</v>
      </c>
      <c r="AC140" s="73">
        <v>213500</v>
      </c>
      <c r="AD140" s="89">
        <v>2843018</v>
      </c>
      <c r="AF140" s="89">
        <v>38820</v>
      </c>
      <c r="AH140" s="89">
        <v>1962198.45</v>
      </c>
      <c r="AI140" s="89">
        <v>60022.9</v>
      </c>
      <c r="AL140" s="89">
        <v>86408.67</v>
      </c>
      <c r="AM140" s="259">
        <f t="shared" si="13"/>
        <v>1000812.6</v>
      </c>
      <c r="AN140" s="260">
        <f t="shared" si="14"/>
        <v>64365.29</v>
      </c>
      <c r="AO140" s="284">
        <f t="shared" si="15"/>
        <v>936447.30999999994</v>
      </c>
      <c r="AP140" s="279">
        <f t="shared" si="16"/>
        <v>5009341.1899999995</v>
      </c>
      <c r="AQ140" s="287">
        <f t="shared" si="17"/>
        <v>4990468.0200000005</v>
      </c>
      <c r="AR140" s="261">
        <f t="shared" si="18"/>
        <v>18873.169999998994</v>
      </c>
    </row>
    <row r="141" spans="1:44" ht="15" thickBot="1" x14ac:dyDescent="0.25">
      <c r="A141" s="249" t="s">
        <v>326</v>
      </c>
      <c r="B141" s="249" t="s">
        <v>47</v>
      </c>
      <c r="C141" s="288">
        <v>4264</v>
      </c>
      <c r="D141" s="289" t="s">
        <v>942</v>
      </c>
      <c r="E141" s="44" t="s">
        <v>2711</v>
      </c>
      <c r="F141" s="88">
        <v>695261.67</v>
      </c>
      <c r="G141" s="88">
        <v>257014.68</v>
      </c>
      <c r="H141" s="88">
        <v>134977</v>
      </c>
      <c r="K141" s="44">
        <v>355626.11</v>
      </c>
      <c r="L141" s="44">
        <v>56436.9</v>
      </c>
      <c r="O141" s="231">
        <v>0</v>
      </c>
      <c r="P141" s="231">
        <v>46691.65</v>
      </c>
      <c r="R141" s="231">
        <v>898</v>
      </c>
      <c r="S141" s="44">
        <v>88925</v>
      </c>
      <c r="U141" s="44">
        <v>-105108.86</v>
      </c>
      <c r="V141" s="44">
        <v>1290976.01</v>
      </c>
      <c r="X141" s="73">
        <v>3234623.62</v>
      </c>
      <c r="Y141" s="73">
        <v>148850</v>
      </c>
      <c r="Z141" s="73">
        <v>2153.33</v>
      </c>
      <c r="AB141" s="73">
        <v>1930644</v>
      </c>
      <c r="AC141" s="73">
        <v>215600</v>
      </c>
      <c r="AD141" s="89">
        <v>2402907</v>
      </c>
      <c r="AF141" s="89">
        <v>42040</v>
      </c>
      <c r="AH141" s="89">
        <v>1287782.1299999999</v>
      </c>
      <c r="AI141" s="89">
        <v>201221.63</v>
      </c>
      <c r="AL141" s="89">
        <v>1420985.63</v>
      </c>
      <c r="AM141" s="259">
        <f t="shared" si="13"/>
        <v>1087253.3500000001</v>
      </c>
      <c r="AN141" s="260">
        <f t="shared" si="14"/>
        <v>47589.65</v>
      </c>
      <c r="AO141" s="284">
        <f t="shared" si="15"/>
        <v>1039663.7000000001</v>
      </c>
      <c r="AP141" s="279">
        <f t="shared" si="16"/>
        <v>5531870.9500000002</v>
      </c>
      <c r="AQ141" s="287">
        <f t="shared" si="17"/>
        <v>5354936.3899999997</v>
      </c>
      <c r="AR141" s="261">
        <f t="shared" si="18"/>
        <v>176934.56000000052</v>
      </c>
    </row>
    <row r="142" spans="1:44" ht="15" thickBot="1" x14ac:dyDescent="0.25">
      <c r="A142" s="249" t="s">
        <v>326</v>
      </c>
      <c r="B142" s="249" t="s">
        <v>47</v>
      </c>
      <c r="C142" s="288">
        <v>4475</v>
      </c>
      <c r="D142" s="289" t="s">
        <v>943</v>
      </c>
      <c r="E142" s="44" t="s">
        <v>2712</v>
      </c>
      <c r="F142" s="88">
        <v>337991.57</v>
      </c>
      <c r="G142" s="88">
        <v>17275</v>
      </c>
      <c r="H142" s="88">
        <v>195847.6</v>
      </c>
      <c r="K142" s="44">
        <v>389843.55</v>
      </c>
      <c r="L142" s="44">
        <v>255512.58</v>
      </c>
      <c r="O142" s="231">
        <v>0</v>
      </c>
      <c r="P142" s="231">
        <v>36536.82</v>
      </c>
      <c r="R142" s="231">
        <v>2470</v>
      </c>
      <c r="S142" s="44">
        <v>55200</v>
      </c>
      <c r="U142" s="44">
        <v>490077.44</v>
      </c>
      <c r="V142" s="44">
        <v>431311.75</v>
      </c>
      <c r="X142" s="73">
        <v>3205847.21</v>
      </c>
      <c r="Z142" s="73">
        <v>1177.8599999999999</v>
      </c>
      <c r="AB142" s="73">
        <v>1041779</v>
      </c>
      <c r="AC142" s="73">
        <v>446500</v>
      </c>
      <c r="AD142" s="89">
        <v>1974189.57</v>
      </c>
      <c r="AF142" s="89">
        <v>1700</v>
      </c>
      <c r="AH142" s="89">
        <v>938990.87</v>
      </c>
      <c r="AI142" s="89">
        <v>190903.84</v>
      </c>
      <c r="AL142" s="89">
        <v>1408645.5</v>
      </c>
      <c r="AM142" s="259">
        <f t="shared" si="13"/>
        <v>551114.17000000004</v>
      </c>
      <c r="AN142" s="260">
        <f t="shared" si="14"/>
        <v>39006.82</v>
      </c>
      <c r="AO142" s="284">
        <f t="shared" si="15"/>
        <v>512107.35000000003</v>
      </c>
      <c r="AP142" s="279">
        <f t="shared" si="16"/>
        <v>4695304.07</v>
      </c>
      <c r="AQ142" s="287">
        <f t="shared" si="17"/>
        <v>4514429.7799999993</v>
      </c>
      <c r="AR142" s="261">
        <f t="shared" si="18"/>
        <v>180874.29000000097</v>
      </c>
    </row>
    <row r="143" spans="1:44" ht="15" thickBot="1" x14ac:dyDescent="0.25">
      <c r="A143" s="249" t="s">
        <v>326</v>
      </c>
      <c r="B143" s="249" t="s">
        <v>47</v>
      </c>
      <c r="C143" s="288">
        <v>4153</v>
      </c>
      <c r="D143" s="289" t="s">
        <v>944</v>
      </c>
      <c r="E143" s="44" t="s">
        <v>2713</v>
      </c>
      <c r="F143" s="88">
        <v>349104.26</v>
      </c>
      <c r="G143" s="88">
        <v>240588.61</v>
      </c>
      <c r="H143" s="88">
        <v>72712.52</v>
      </c>
      <c r="K143" s="44">
        <v>627871.79</v>
      </c>
      <c r="L143" s="44">
        <v>376128.23</v>
      </c>
      <c r="O143" s="231">
        <v>0</v>
      </c>
      <c r="P143" s="231">
        <v>48874.3</v>
      </c>
      <c r="R143" s="231">
        <v>1520</v>
      </c>
      <c r="S143" s="44">
        <v>24470</v>
      </c>
      <c r="U143" s="44">
        <v>-890616.84</v>
      </c>
      <c r="V143" s="44">
        <v>2115546</v>
      </c>
      <c r="X143" s="73">
        <v>2074625.37</v>
      </c>
      <c r="Y143" s="73">
        <v>140430</v>
      </c>
      <c r="Z143" s="73">
        <v>1392.02</v>
      </c>
      <c r="AB143" s="73">
        <v>1162098</v>
      </c>
      <c r="AC143" s="73">
        <v>514330</v>
      </c>
      <c r="AD143" s="89">
        <v>1833772</v>
      </c>
      <c r="AF143" s="89">
        <v>21828</v>
      </c>
      <c r="AH143" s="89">
        <v>1151274.24</v>
      </c>
      <c r="AI143" s="89">
        <v>171179.9</v>
      </c>
      <c r="AL143" s="89">
        <v>348209.3</v>
      </c>
      <c r="AM143" s="259">
        <f t="shared" si="13"/>
        <v>662405.39</v>
      </c>
      <c r="AN143" s="260">
        <f t="shared" si="14"/>
        <v>50394.3</v>
      </c>
      <c r="AO143" s="284">
        <f t="shared" si="15"/>
        <v>612011.09</v>
      </c>
      <c r="AP143" s="279">
        <f t="shared" si="16"/>
        <v>3892875.39</v>
      </c>
      <c r="AQ143" s="287">
        <f t="shared" si="17"/>
        <v>3526263.44</v>
      </c>
      <c r="AR143" s="261">
        <f t="shared" si="18"/>
        <v>366611.95000000019</v>
      </c>
    </row>
    <row r="144" spans="1:44" ht="15" thickBot="1" x14ac:dyDescent="0.25">
      <c r="A144" s="249" t="s">
        <v>326</v>
      </c>
      <c r="B144" s="249" t="s">
        <v>47</v>
      </c>
      <c r="C144" s="288">
        <v>2552</v>
      </c>
      <c r="D144" s="289" t="s">
        <v>945</v>
      </c>
      <c r="E144" s="44" t="s">
        <v>2714</v>
      </c>
      <c r="F144" s="88">
        <v>210400.6</v>
      </c>
      <c r="G144" s="88">
        <v>170443.68</v>
      </c>
      <c r="H144" s="88">
        <v>125244.74</v>
      </c>
      <c r="K144" s="44">
        <v>1168277.7</v>
      </c>
      <c r="L144" s="44">
        <v>12037.27</v>
      </c>
      <c r="P144" s="231">
        <v>32326.73</v>
      </c>
      <c r="R144" s="231">
        <v>1186</v>
      </c>
      <c r="S144" s="44">
        <v>18200</v>
      </c>
      <c r="U144" s="44">
        <v>-647243.43999999994</v>
      </c>
      <c r="V144" s="44">
        <v>2263113.85</v>
      </c>
      <c r="X144" s="73">
        <v>1357572.95</v>
      </c>
      <c r="Y144" s="73">
        <v>81420</v>
      </c>
      <c r="Z144" s="73">
        <v>777.01</v>
      </c>
      <c r="AB144" s="73">
        <v>1191840</v>
      </c>
      <c r="AC144" s="73">
        <v>209300</v>
      </c>
      <c r="AD144" s="89">
        <v>1749300.5</v>
      </c>
      <c r="AF144" s="89">
        <v>21644</v>
      </c>
      <c r="AH144" s="89">
        <v>684022.6</v>
      </c>
      <c r="AI144" s="89">
        <v>180016.26</v>
      </c>
      <c r="AL144" s="89">
        <v>187105.75</v>
      </c>
      <c r="AM144" s="259">
        <f t="shared" si="13"/>
        <v>506089.02</v>
      </c>
      <c r="AN144" s="260">
        <f t="shared" si="14"/>
        <v>33512.729999999996</v>
      </c>
      <c r="AO144" s="284">
        <f t="shared" si="15"/>
        <v>472576.29000000004</v>
      </c>
      <c r="AP144" s="279">
        <f t="shared" si="16"/>
        <v>2840909.96</v>
      </c>
      <c r="AQ144" s="287">
        <f t="shared" si="17"/>
        <v>2822089.1100000003</v>
      </c>
      <c r="AR144" s="261">
        <f t="shared" si="18"/>
        <v>18820.849999999627</v>
      </c>
    </row>
    <row r="145" spans="1:44" ht="15" thickBot="1" x14ac:dyDescent="0.25">
      <c r="A145" s="249" t="s">
        <v>326</v>
      </c>
      <c r="B145" s="249" t="s">
        <v>47</v>
      </c>
      <c r="C145" s="288">
        <v>5199</v>
      </c>
      <c r="D145" s="289" t="s">
        <v>946</v>
      </c>
      <c r="E145" s="44" t="s">
        <v>2715</v>
      </c>
      <c r="F145" s="88">
        <v>193457.46</v>
      </c>
      <c r="G145" s="88">
        <v>375961.27</v>
      </c>
      <c r="H145" s="88">
        <v>293653.31</v>
      </c>
      <c r="K145" s="44">
        <v>703250</v>
      </c>
      <c r="L145" s="44">
        <v>43723.3</v>
      </c>
      <c r="O145" s="231">
        <v>0</v>
      </c>
      <c r="P145" s="231">
        <v>64667.19</v>
      </c>
      <c r="R145" s="231">
        <v>2190</v>
      </c>
      <c r="S145" s="44">
        <v>27500</v>
      </c>
      <c r="U145" s="44">
        <v>-1222730.74</v>
      </c>
      <c r="V145" s="44">
        <v>2512572.4500000002</v>
      </c>
      <c r="X145" s="73">
        <v>2278422.7200000002</v>
      </c>
      <c r="Y145" s="73">
        <v>183500</v>
      </c>
      <c r="Z145" s="73">
        <v>1028.8599999999999</v>
      </c>
      <c r="AB145" s="73">
        <v>1905393</v>
      </c>
      <c r="AC145" s="73">
        <v>206000</v>
      </c>
      <c r="AD145" s="89">
        <v>2796539</v>
      </c>
      <c r="AF145" s="89">
        <v>31676</v>
      </c>
      <c r="AH145" s="89">
        <v>1210233.27</v>
      </c>
      <c r="AI145" s="89">
        <v>66512.69</v>
      </c>
      <c r="AK145" s="89">
        <v>243537.18</v>
      </c>
      <c r="AM145" s="259">
        <f t="shared" si="13"/>
        <v>863072.04</v>
      </c>
      <c r="AN145" s="260">
        <f t="shared" si="14"/>
        <v>66857.19</v>
      </c>
      <c r="AO145" s="284">
        <f t="shared" si="15"/>
        <v>796214.85000000009</v>
      </c>
      <c r="AP145" s="279">
        <f t="shared" si="16"/>
        <v>4574344.58</v>
      </c>
      <c r="AQ145" s="287">
        <f t="shared" si="17"/>
        <v>4348498.1399999997</v>
      </c>
      <c r="AR145" s="261">
        <f t="shared" si="18"/>
        <v>225846.44000000041</v>
      </c>
    </row>
    <row r="146" spans="1:44" ht="15" thickBot="1" x14ac:dyDescent="0.25">
      <c r="A146" s="249" t="s">
        <v>326</v>
      </c>
      <c r="B146" s="249" t="s">
        <v>47</v>
      </c>
      <c r="C146" s="288">
        <v>7299</v>
      </c>
      <c r="D146" s="289" t="s">
        <v>947</v>
      </c>
      <c r="E146" s="44" t="s">
        <v>2716</v>
      </c>
      <c r="F146" s="88">
        <v>610129.16</v>
      </c>
      <c r="G146" s="88">
        <v>369687.68</v>
      </c>
      <c r="H146" s="88">
        <v>214920.59</v>
      </c>
      <c r="K146" s="44">
        <v>1915792.62</v>
      </c>
      <c r="L146" s="44">
        <v>626468.84</v>
      </c>
      <c r="O146" s="231">
        <v>0</v>
      </c>
      <c r="P146" s="231">
        <v>72484.759999999995</v>
      </c>
      <c r="R146" s="231">
        <v>2562</v>
      </c>
      <c r="U146" s="44">
        <v>2044606.54</v>
      </c>
      <c r="V146" s="44">
        <v>1298036.29</v>
      </c>
      <c r="X146" s="73">
        <v>3110186.92</v>
      </c>
      <c r="Y146" s="73">
        <v>12150</v>
      </c>
      <c r="Z146" s="73">
        <v>1507.17</v>
      </c>
      <c r="AB146" s="73">
        <v>1391354</v>
      </c>
      <c r="AC146" s="73">
        <v>308100</v>
      </c>
      <c r="AD146" s="89">
        <v>2350132</v>
      </c>
      <c r="AF146" s="89">
        <v>34976</v>
      </c>
      <c r="AH146" s="89">
        <v>1293456.1399999999</v>
      </c>
      <c r="AI146" s="89">
        <v>474900.29</v>
      </c>
      <c r="AL146" s="89">
        <v>350524.36</v>
      </c>
      <c r="AM146" s="259">
        <f t="shared" si="13"/>
        <v>1194737.4300000002</v>
      </c>
      <c r="AN146" s="260">
        <f t="shared" si="14"/>
        <v>75046.759999999995</v>
      </c>
      <c r="AO146" s="284">
        <f t="shared" si="15"/>
        <v>1119690.6700000002</v>
      </c>
      <c r="AP146" s="279">
        <f t="shared" si="16"/>
        <v>4823298.09</v>
      </c>
      <c r="AQ146" s="287">
        <f t="shared" si="17"/>
        <v>4503988.79</v>
      </c>
      <c r="AR146" s="261">
        <f t="shared" si="18"/>
        <v>319309.29999999981</v>
      </c>
    </row>
    <row r="147" spans="1:44" ht="15" thickBot="1" x14ac:dyDescent="0.25">
      <c r="A147" s="249" t="s">
        <v>330</v>
      </c>
      <c r="B147" s="249" t="s">
        <v>48</v>
      </c>
      <c r="C147" s="288">
        <v>3325</v>
      </c>
      <c r="D147" s="289" t="s">
        <v>948</v>
      </c>
      <c r="E147" s="44" t="s">
        <v>2717</v>
      </c>
      <c r="F147" s="88">
        <v>210193.16</v>
      </c>
      <c r="G147" s="88">
        <v>26623.599999999999</v>
      </c>
      <c r="H147" s="88">
        <v>594123.68000000005</v>
      </c>
      <c r="K147" s="44">
        <v>710874</v>
      </c>
      <c r="L147" s="44">
        <v>191635.54</v>
      </c>
      <c r="O147" s="231">
        <v>4800</v>
      </c>
      <c r="P147" s="231">
        <v>42362.74</v>
      </c>
      <c r="R147" s="231">
        <v>0</v>
      </c>
      <c r="U147" s="44">
        <v>300209.82</v>
      </c>
      <c r="V147" s="44">
        <v>1854562.35</v>
      </c>
      <c r="X147" s="73">
        <v>1758464.99</v>
      </c>
      <c r="Y147" s="73">
        <v>173090</v>
      </c>
      <c r="Z147" s="73">
        <v>2250.27</v>
      </c>
      <c r="AB147" s="73">
        <v>914067</v>
      </c>
      <c r="AC147" s="73">
        <v>176623.44</v>
      </c>
      <c r="AD147" s="89">
        <v>2022462</v>
      </c>
      <c r="AF147" s="89">
        <v>1440</v>
      </c>
      <c r="AG147" s="89">
        <v>3400</v>
      </c>
      <c r="AH147" s="89">
        <v>1112774.82</v>
      </c>
      <c r="AI147" s="89">
        <v>308571.52000000002</v>
      </c>
      <c r="AL147" s="89">
        <v>44332.29</v>
      </c>
      <c r="AM147" s="259">
        <f t="shared" si="13"/>
        <v>830940.44000000006</v>
      </c>
      <c r="AN147" s="260">
        <f t="shared" si="14"/>
        <v>47162.74</v>
      </c>
      <c r="AO147" s="284">
        <f t="shared" si="15"/>
        <v>783777.70000000007</v>
      </c>
      <c r="AP147" s="279">
        <f t="shared" si="16"/>
        <v>3024495.6999999997</v>
      </c>
      <c r="AQ147" s="287">
        <f t="shared" si="17"/>
        <v>3492980.6300000004</v>
      </c>
      <c r="AR147" s="261">
        <f t="shared" si="18"/>
        <v>-468484.93000000063</v>
      </c>
    </row>
    <row r="148" spans="1:44" ht="15" thickBot="1" x14ac:dyDescent="0.25">
      <c r="A148" s="249" t="s">
        <v>330</v>
      </c>
      <c r="B148" s="249" t="s">
        <v>48</v>
      </c>
      <c r="C148" s="288">
        <v>5397</v>
      </c>
      <c r="D148" s="289" t="s">
        <v>949</v>
      </c>
      <c r="E148" s="44" t="s">
        <v>2718</v>
      </c>
      <c r="F148" s="88">
        <v>1502208.57</v>
      </c>
      <c r="G148" s="88">
        <v>33487.5</v>
      </c>
      <c r="H148" s="88">
        <v>50846.5</v>
      </c>
      <c r="K148" s="44">
        <v>825349.27</v>
      </c>
      <c r="L148" s="44">
        <v>417045.92</v>
      </c>
      <c r="O148" s="231">
        <v>0</v>
      </c>
      <c r="P148" s="231">
        <v>39550</v>
      </c>
      <c r="R148" s="231">
        <v>0</v>
      </c>
      <c r="U148" s="44">
        <v>-1215041.76</v>
      </c>
      <c r="V148" s="44">
        <v>3974625.34</v>
      </c>
      <c r="X148" s="73">
        <v>2945793.12</v>
      </c>
      <c r="Y148" s="73">
        <v>277300</v>
      </c>
      <c r="Z148" s="73">
        <v>4595.92</v>
      </c>
      <c r="AB148" s="73">
        <v>1062054</v>
      </c>
      <c r="AC148" s="73">
        <v>278035.84000000003</v>
      </c>
      <c r="AD148" s="89">
        <v>2238203</v>
      </c>
      <c r="AF148" s="89">
        <v>7280</v>
      </c>
      <c r="AH148" s="89">
        <v>1752636.13</v>
      </c>
      <c r="AI148" s="89">
        <v>360785.42</v>
      </c>
      <c r="AL148" s="89">
        <v>179070.15</v>
      </c>
      <c r="AM148" s="259">
        <f t="shared" si="13"/>
        <v>1586542.57</v>
      </c>
      <c r="AN148" s="260">
        <f t="shared" si="14"/>
        <v>39550</v>
      </c>
      <c r="AO148" s="284">
        <f t="shared" si="15"/>
        <v>1546992.57</v>
      </c>
      <c r="AP148" s="279">
        <f t="shared" si="16"/>
        <v>4567778.88</v>
      </c>
      <c r="AQ148" s="287">
        <f t="shared" si="17"/>
        <v>4537974.7</v>
      </c>
      <c r="AR148" s="261">
        <f t="shared" si="18"/>
        <v>29804.179999999702</v>
      </c>
    </row>
    <row r="149" spans="1:44" ht="15" thickBot="1" x14ac:dyDescent="0.25">
      <c r="A149" s="249" t="s">
        <v>330</v>
      </c>
      <c r="B149" s="249" t="s">
        <v>48</v>
      </c>
      <c r="C149" s="288">
        <v>2048</v>
      </c>
      <c r="D149" s="289" t="s">
        <v>950</v>
      </c>
      <c r="E149" s="44" t="s">
        <v>2719</v>
      </c>
      <c r="F149" s="88">
        <v>375703.31</v>
      </c>
      <c r="G149" s="88">
        <v>2300</v>
      </c>
      <c r="H149" s="88">
        <v>54288.29</v>
      </c>
      <c r="K149" s="44">
        <v>1000754.73</v>
      </c>
      <c r="L149" s="44">
        <v>459530.51</v>
      </c>
      <c r="M149" s="44">
        <v>3500</v>
      </c>
      <c r="O149" s="231">
        <v>4800</v>
      </c>
      <c r="P149" s="231">
        <v>32602.6</v>
      </c>
      <c r="R149" s="231">
        <v>2254.33</v>
      </c>
      <c r="U149" s="44">
        <v>-398732.84</v>
      </c>
      <c r="V149" s="44">
        <v>2427116.52</v>
      </c>
      <c r="X149" s="73">
        <v>1066544.17</v>
      </c>
      <c r="Y149" s="73">
        <v>180850</v>
      </c>
      <c r="Z149" s="73">
        <v>1872.99</v>
      </c>
      <c r="AB149" s="73">
        <v>2056246.4</v>
      </c>
      <c r="AC149" s="73">
        <v>150017.35999999999</v>
      </c>
      <c r="AD149" s="89">
        <v>2376717.4</v>
      </c>
      <c r="AF149" s="89">
        <v>1200</v>
      </c>
      <c r="AG149" s="89">
        <v>3280</v>
      </c>
      <c r="AH149" s="89">
        <v>903289.75</v>
      </c>
      <c r="AI149" s="89">
        <v>263252.53999999998</v>
      </c>
      <c r="AL149" s="89">
        <v>79755</v>
      </c>
      <c r="AM149" s="259">
        <f t="shared" si="13"/>
        <v>432291.6</v>
      </c>
      <c r="AN149" s="260">
        <f t="shared" si="14"/>
        <v>39656.93</v>
      </c>
      <c r="AO149" s="284">
        <f t="shared" si="15"/>
        <v>392634.67</v>
      </c>
      <c r="AP149" s="279">
        <f t="shared" si="16"/>
        <v>3455530.9199999995</v>
      </c>
      <c r="AQ149" s="287">
        <f t="shared" si="17"/>
        <v>3627494.69</v>
      </c>
      <c r="AR149" s="261">
        <f t="shared" si="18"/>
        <v>-171963.77000000048</v>
      </c>
    </row>
    <row r="150" spans="1:44" ht="15" thickBot="1" x14ac:dyDescent="0.25">
      <c r="A150" s="249" t="s">
        <v>330</v>
      </c>
      <c r="B150" s="249" t="s">
        <v>48</v>
      </c>
      <c r="C150" s="288">
        <v>5559</v>
      </c>
      <c r="D150" s="289" t="s">
        <v>951</v>
      </c>
      <c r="E150" s="44" t="s">
        <v>2720</v>
      </c>
      <c r="F150" s="88">
        <v>957784.97</v>
      </c>
      <c r="G150" s="88">
        <v>9583.92</v>
      </c>
      <c r="H150" s="88">
        <v>264882.40999999997</v>
      </c>
      <c r="K150" s="44">
        <v>796154.73</v>
      </c>
      <c r="L150" s="44">
        <v>573231.13</v>
      </c>
      <c r="O150" s="231">
        <v>3440</v>
      </c>
      <c r="P150" s="231">
        <v>74300</v>
      </c>
      <c r="R150" s="231">
        <v>2387.62</v>
      </c>
      <c r="U150" s="44">
        <v>135844.18</v>
      </c>
      <c r="V150" s="44">
        <v>2538450.7999999998</v>
      </c>
      <c r="X150" s="73">
        <v>1521215.84</v>
      </c>
      <c r="Y150" s="73">
        <v>263120</v>
      </c>
      <c r="Z150" s="73">
        <v>3302.71</v>
      </c>
      <c r="AB150" s="73">
        <v>2533452</v>
      </c>
      <c r="AC150" s="73">
        <v>313121.48</v>
      </c>
      <c r="AD150" s="89">
        <v>3098324</v>
      </c>
      <c r="AF150" s="89">
        <v>1200</v>
      </c>
      <c r="AH150" s="89">
        <v>1194298.0900000001</v>
      </c>
      <c r="AI150" s="89">
        <v>375926.59</v>
      </c>
      <c r="AL150" s="89">
        <v>117248.79</v>
      </c>
      <c r="AM150" s="259">
        <f t="shared" si="13"/>
        <v>1232251.3</v>
      </c>
      <c r="AN150" s="260">
        <f t="shared" si="14"/>
        <v>80127.62</v>
      </c>
      <c r="AO150" s="284">
        <f t="shared" si="15"/>
        <v>1152123.6800000002</v>
      </c>
      <c r="AP150" s="279">
        <f t="shared" si="16"/>
        <v>4634212.0299999993</v>
      </c>
      <c r="AQ150" s="287">
        <f t="shared" si="17"/>
        <v>4786997.47</v>
      </c>
      <c r="AR150" s="261">
        <f t="shared" si="18"/>
        <v>-152785.44000000041</v>
      </c>
    </row>
    <row r="151" spans="1:44" ht="15" thickBot="1" x14ac:dyDescent="0.25">
      <c r="A151" s="249" t="s">
        <v>330</v>
      </c>
      <c r="B151" s="249" t="s">
        <v>48</v>
      </c>
      <c r="C151" s="288">
        <v>3394</v>
      </c>
      <c r="D151" s="289" t="s">
        <v>952</v>
      </c>
      <c r="E151" s="44" t="s">
        <v>2721</v>
      </c>
      <c r="F151" s="88">
        <v>616612.82999999996</v>
      </c>
      <c r="G151" s="88">
        <v>87707.45</v>
      </c>
      <c r="H151" s="88">
        <v>397369.25</v>
      </c>
      <c r="K151" s="44">
        <v>1005783.38</v>
      </c>
      <c r="L151" s="44">
        <v>346567.29</v>
      </c>
      <c r="O151" s="231">
        <v>6760</v>
      </c>
      <c r="P151" s="231">
        <v>66266.33</v>
      </c>
      <c r="R151" s="231">
        <v>0</v>
      </c>
      <c r="U151" s="44">
        <v>-497241.95</v>
      </c>
      <c r="V151" s="44">
        <v>3053279.47</v>
      </c>
      <c r="X151" s="73">
        <v>2218136.2999999998</v>
      </c>
      <c r="Y151" s="73">
        <v>136900</v>
      </c>
      <c r="Z151" s="73">
        <v>2819.82</v>
      </c>
      <c r="AB151" s="73">
        <v>1256829</v>
      </c>
      <c r="AC151" s="73">
        <v>347412.12</v>
      </c>
      <c r="AD151" s="89">
        <v>2176932</v>
      </c>
      <c r="AF151" s="89">
        <v>7740</v>
      </c>
      <c r="AH151" s="89">
        <v>1634975.63</v>
      </c>
      <c r="AI151" s="89">
        <v>183741.01</v>
      </c>
      <c r="AL151" s="89">
        <v>133732.25</v>
      </c>
      <c r="AM151" s="259">
        <f t="shared" si="13"/>
        <v>1101689.5299999998</v>
      </c>
      <c r="AN151" s="260">
        <f t="shared" si="14"/>
        <v>73026.33</v>
      </c>
      <c r="AO151" s="284">
        <f t="shared" si="15"/>
        <v>1028663.1999999998</v>
      </c>
      <c r="AP151" s="279">
        <f t="shared" si="16"/>
        <v>3962097.2399999998</v>
      </c>
      <c r="AQ151" s="287">
        <f t="shared" si="17"/>
        <v>4137120.8899999997</v>
      </c>
      <c r="AR151" s="261">
        <f t="shared" si="18"/>
        <v>-175023.64999999991</v>
      </c>
    </row>
    <row r="152" spans="1:44" ht="15" thickBot="1" x14ac:dyDescent="0.25">
      <c r="A152" s="249" t="s">
        <v>330</v>
      </c>
      <c r="B152" s="249" t="s">
        <v>48</v>
      </c>
      <c r="C152" s="288">
        <v>4182</v>
      </c>
      <c r="D152" s="289" t="s">
        <v>953</v>
      </c>
      <c r="E152" s="44" t="s">
        <v>2722</v>
      </c>
      <c r="F152" s="88">
        <v>881809.3</v>
      </c>
      <c r="G152" s="88">
        <v>39041.69</v>
      </c>
      <c r="H152" s="88">
        <v>52445.33</v>
      </c>
      <c r="K152" s="44">
        <v>245851.64</v>
      </c>
      <c r="L152" s="44">
        <v>187398.33</v>
      </c>
      <c r="P152" s="231">
        <v>35750</v>
      </c>
      <c r="R152" s="231">
        <v>0</v>
      </c>
      <c r="U152" s="44">
        <v>-747328.32</v>
      </c>
      <c r="V152" s="44">
        <v>1819262.69</v>
      </c>
      <c r="X152" s="73">
        <v>2114182.46</v>
      </c>
      <c r="Y152" s="73">
        <v>248770</v>
      </c>
      <c r="Z152" s="73">
        <v>1848.62</v>
      </c>
      <c r="AB152" s="73">
        <v>1276632</v>
      </c>
      <c r="AC152" s="73">
        <v>254569.04</v>
      </c>
      <c r="AD152" s="89">
        <v>2277528</v>
      </c>
      <c r="AF152" s="89">
        <v>7960</v>
      </c>
      <c r="AH152" s="89">
        <v>1125100.94</v>
      </c>
      <c r="AI152" s="89">
        <v>116176.32000000001</v>
      </c>
      <c r="AL152" s="89">
        <v>70374.94</v>
      </c>
      <c r="AM152" s="259">
        <f t="shared" si="13"/>
        <v>973296.32</v>
      </c>
      <c r="AN152" s="260">
        <f t="shared" si="14"/>
        <v>35750</v>
      </c>
      <c r="AO152" s="284">
        <f t="shared" si="15"/>
        <v>937546.32</v>
      </c>
      <c r="AP152" s="279">
        <f t="shared" si="16"/>
        <v>3896002.12</v>
      </c>
      <c r="AQ152" s="287">
        <f t="shared" si="17"/>
        <v>3597140.1999999997</v>
      </c>
      <c r="AR152" s="261">
        <f t="shared" si="18"/>
        <v>298861.92000000039</v>
      </c>
    </row>
    <row r="153" spans="1:44" ht="15" thickBot="1" x14ac:dyDescent="0.25">
      <c r="A153" s="249" t="s">
        <v>330</v>
      </c>
      <c r="B153" s="249" t="s">
        <v>48</v>
      </c>
      <c r="C153" s="288">
        <v>4497</v>
      </c>
      <c r="D153" s="289" t="s">
        <v>954</v>
      </c>
      <c r="E153" s="44" t="s">
        <v>2723</v>
      </c>
      <c r="F153" s="88">
        <v>175442.44</v>
      </c>
      <c r="G153" s="88">
        <v>0</v>
      </c>
      <c r="H153" s="88">
        <v>568368.37</v>
      </c>
      <c r="K153" s="44">
        <v>926732.84</v>
      </c>
      <c r="L153" s="44">
        <v>111858.89</v>
      </c>
      <c r="O153" s="231">
        <v>0</v>
      </c>
      <c r="P153" s="231">
        <v>31741</v>
      </c>
      <c r="R153" s="231">
        <v>165</v>
      </c>
      <c r="U153" s="44">
        <v>-274246.99</v>
      </c>
      <c r="V153" s="44">
        <v>2522678.58</v>
      </c>
      <c r="X153" s="73">
        <v>1217022.05</v>
      </c>
      <c r="Y153" s="73">
        <v>232610</v>
      </c>
      <c r="Z153" s="73">
        <v>1099</v>
      </c>
      <c r="AB153" s="73">
        <v>2315292</v>
      </c>
      <c r="AC153" s="73">
        <v>183194.96</v>
      </c>
      <c r="AD153" s="89">
        <v>2834312</v>
      </c>
      <c r="AF153" s="89">
        <v>6000</v>
      </c>
      <c r="AH153" s="89">
        <v>1250411.6100000001</v>
      </c>
      <c r="AI153" s="89">
        <v>260355.28</v>
      </c>
      <c r="AL153" s="89">
        <v>96074.17</v>
      </c>
      <c r="AM153" s="259">
        <f t="shared" si="13"/>
        <v>743810.81</v>
      </c>
      <c r="AN153" s="260">
        <f t="shared" si="14"/>
        <v>31906</v>
      </c>
      <c r="AO153" s="284">
        <f t="shared" si="15"/>
        <v>711904.81</v>
      </c>
      <c r="AP153" s="279">
        <f t="shared" si="16"/>
        <v>3949218.01</v>
      </c>
      <c r="AQ153" s="287">
        <f t="shared" si="17"/>
        <v>4447153.0600000005</v>
      </c>
      <c r="AR153" s="261">
        <f t="shared" si="18"/>
        <v>-497935.05000000075</v>
      </c>
    </row>
    <row r="154" spans="1:44" ht="15" thickBot="1" x14ac:dyDescent="0.25">
      <c r="A154" s="249" t="s">
        <v>330</v>
      </c>
      <c r="B154" s="249" t="s">
        <v>48</v>
      </c>
      <c r="C154" s="288">
        <v>4239</v>
      </c>
      <c r="D154" s="289" t="s">
        <v>955</v>
      </c>
      <c r="E154" s="44" t="s">
        <v>2724</v>
      </c>
      <c r="F154" s="88">
        <v>176548.23</v>
      </c>
      <c r="G154" s="88">
        <v>1500</v>
      </c>
      <c r="H154" s="88">
        <v>99965.04</v>
      </c>
      <c r="K154" s="44">
        <v>1088418.43</v>
      </c>
      <c r="L154" s="44">
        <v>218837.19</v>
      </c>
      <c r="O154" s="231">
        <v>2850</v>
      </c>
      <c r="P154" s="231">
        <v>39451.300000000003</v>
      </c>
      <c r="R154" s="231">
        <v>0</v>
      </c>
      <c r="U154" s="44">
        <v>-2487296.2999999998</v>
      </c>
      <c r="V154" s="44">
        <v>4801199.47</v>
      </c>
      <c r="X154" s="73">
        <v>1226242.48</v>
      </c>
      <c r="Y154" s="73">
        <v>52300</v>
      </c>
      <c r="Z154" s="73">
        <v>1276.8399999999999</v>
      </c>
      <c r="AB154" s="73">
        <v>438732</v>
      </c>
      <c r="AC154" s="73">
        <v>244955.92</v>
      </c>
      <c r="AD154" s="89">
        <v>1071684</v>
      </c>
      <c r="AF154" s="89">
        <v>1270</v>
      </c>
      <c r="AH154" s="89">
        <v>1169668.94</v>
      </c>
      <c r="AI154" s="89">
        <v>429032.63</v>
      </c>
      <c r="AL154" s="89">
        <v>62787.25</v>
      </c>
      <c r="AM154" s="259">
        <f t="shared" si="13"/>
        <v>278013.27</v>
      </c>
      <c r="AN154" s="260">
        <f t="shared" si="14"/>
        <v>42301.3</v>
      </c>
      <c r="AO154" s="284">
        <f t="shared" si="15"/>
        <v>235711.97000000003</v>
      </c>
      <c r="AP154" s="279">
        <f t="shared" si="16"/>
        <v>1963507.24</v>
      </c>
      <c r="AQ154" s="287">
        <f t="shared" si="17"/>
        <v>2734442.82</v>
      </c>
      <c r="AR154" s="261">
        <f t="shared" si="18"/>
        <v>-770935.57999999984</v>
      </c>
    </row>
    <row r="155" spans="1:44" ht="15" thickBot="1" x14ac:dyDescent="0.25">
      <c r="A155" s="249" t="s">
        <v>330</v>
      </c>
      <c r="B155" s="249" t="s">
        <v>48</v>
      </c>
      <c r="C155" s="288">
        <v>3891</v>
      </c>
      <c r="D155" s="289" t="s">
        <v>956</v>
      </c>
      <c r="E155" s="44" t="s">
        <v>2725</v>
      </c>
      <c r="F155" s="88">
        <v>207206.3</v>
      </c>
      <c r="G155" s="88">
        <v>26669.35</v>
      </c>
      <c r="H155" s="88">
        <v>384405.26</v>
      </c>
      <c r="K155" s="44">
        <v>1372590.01</v>
      </c>
      <c r="L155" s="44">
        <v>162448.74</v>
      </c>
      <c r="O155" s="231">
        <v>6500</v>
      </c>
      <c r="P155" s="231">
        <v>31700</v>
      </c>
      <c r="R155" s="231">
        <v>2528.56</v>
      </c>
      <c r="U155" s="44">
        <v>-2781275.74</v>
      </c>
      <c r="V155" s="44">
        <v>5209136.26</v>
      </c>
      <c r="X155" s="73">
        <v>1640952.94</v>
      </c>
      <c r="Y155" s="73">
        <v>88360</v>
      </c>
      <c r="Z155" s="73">
        <v>601.20000000000005</v>
      </c>
      <c r="AB155" s="73">
        <v>1843548</v>
      </c>
      <c r="AC155" s="73">
        <v>247645.2</v>
      </c>
      <c r="AD155" s="89">
        <v>2558134</v>
      </c>
      <c r="AF155" s="89">
        <v>7780</v>
      </c>
      <c r="AH155" s="89">
        <v>1004970.87</v>
      </c>
      <c r="AI155" s="89">
        <v>478794.82</v>
      </c>
      <c r="AL155" s="89">
        <v>86697.07</v>
      </c>
      <c r="AM155" s="259">
        <f t="shared" si="13"/>
        <v>618280.91</v>
      </c>
      <c r="AN155" s="260">
        <f t="shared" si="14"/>
        <v>40728.559999999998</v>
      </c>
      <c r="AO155" s="284">
        <f t="shared" si="15"/>
        <v>577552.35000000009</v>
      </c>
      <c r="AP155" s="279">
        <f t="shared" si="16"/>
        <v>3821107.34</v>
      </c>
      <c r="AQ155" s="287">
        <f t="shared" si="17"/>
        <v>4136376.76</v>
      </c>
      <c r="AR155" s="261">
        <f t="shared" si="18"/>
        <v>-315269.41999999993</v>
      </c>
    </row>
    <row r="156" spans="1:44" ht="15" thickBot="1" x14ac:dyDescent="0.25">
      <c r="A156" s="249" t="s">
        <v>330</v>
      </c>
      <c r="B156" s="249" t="s">
        <v>48</v>
      </c>
      <c r="C156" s="288">
        <v>3687</v>
      </c>
      <c r="D156" s="289" t="s">
        <v>957</v>
      </c>
      <c r="E156" s="44" t="s">
        <v>2726</v>
      </c>
      <c r="F156" s="88">
        <v>465693.44</v>
      </c>
      <c r="G156" s="88">
        <v>18274.400000000001</v>
      </c>
      <c r="H156" s="88">
        <v>281241.31</v>
      </c>
      <c r="K156" s="44">
        <v>828387.19</v>
      </c>
      <c r="L156" s="44">
        <v>107234.95</v>
      </c>
      <c r="O156" s="231">
        <v>3500</v>
      </c>
      <c r="P156" s="231">
        <v>30200</v>
      </c>
      <c r="R156" s="231">
        <v>0</v>
      </c>
      <c r="U156" s="44">
        <v>-151932.07999999999</v>
      </c>
      <c r="V156" s="44">
        <v>2453318.4700000002</v>
      </c>
      <c r="X156" s="73">
        <v>942775.59</v>
      </c>
      <c r="Y156" s="73">
        <v>70050</v>
      </c>
      <c r="Z156" s="73">
        <v>1765.14</v>
      </c>
      <c r="AB156" s="73">
        <v>1038807</v>
      </c>
      <c r="AC156" s="73">
        <v>197207.14</v>
      </c>
      <c r="AD156" s="89">
        <v>1430969.5</v>
      </c>
      <c r="AF156" s="89">
        <v>9340</v>
      </c>
      <c r="AH156" s="89">
        <v>1148511.75</v>
      </c>
      <c r="AI156" s="89">
        <v>263706.67</v>
      </c>
      <c r="AL156" s="89">
        <v>32332.05</v>
      </c>
      <c r="AM156" s="259">
        <f t="shared" si="13"/>
        <v>765209.15</v>
      </c>
      <c r="AN156" s="260">
        <f t="shared" si="14"/>
        <v>33700</v>
      </c>
      <c r="AO156" s="284">
        <f t="shared" si="15"/>
        <v>731509.15</v>
      </c>
      <c r="AP156" s="279">
        <f t="shared" si="16"/>
        <v>2250604.87</v>
      </c>
      <c r="AQ156" s="287">
        <f t="shared" si="17"/>
        <v>2884859.9699999997</v>
      </c>
      <c r="AR156" s="261">
        <f t="shared" si="18"/>
        <v>-634255.09999999963</v>
      </c>
    </row>
    <row r="157" spans="1:44" ht="15" thickBot="1" x14ac:dyDescent="0.25">
      <c r="A157" s="249" t="s">
        <v>330</v>
      </c>
      <c r="B157" s="249" t="s">
        <v>48</v>
      </c>
      <c r="C157" s="288">
        <v>7013</v>
      </c>
      <c r="D157" s="289" t="s">
        <v>958</v>
      </c>
      <c r="E157" s="44" t="s">
        <v>2727</v>
      </c>
      <c r="F157" s="88">
        <v>1094637.27</v>
      </c>
      <c r="G157" s="88">
        <v>76319.78</v>
      </c>
      <c r="H157" s="88">
        <v>592523.12</v>
      </c>
      <c r="K157" s="44">
        <v>317355.75</v>
      </c>
      <c r="L157" s="44">
        <v>736776.24</v>
      </c>
      <c r="O157" s="231">
        <v>1500</v>
      </c>
      <c r="P157" s="231">
        <v>50400</v>
      </c>
      <c r="R157" s="231">
        <v>0</v>
      </c>
      <c r="S157" s="44">
        <v>0</v>
      </c>
      <c r="U157" s="44">
        <v>-1438789.13</v>
      </c>
      <c r="V157" s="44">
        <v>4517827.99</v>
      </c>
      <c r="X157" s="73">
        <v>2770782.41</v>
      </c>
      <c r="Z157" s="73">
        <v>3614.53</v>
      </c>
      <c r="AB157" s="73">
        <v>1841061</v>
      </c>
      <c r="AC157" s="73">
        <v>366408.57</v>
      </c>
      <c r="AD157" s="89">
        <v>2682686.4500000002</v>
      </c>
      <c r="AF157" s="89">
        <v>21040</v>
      </c>
      <c r="AH157" s="89">
        <v>1402663.05</v>
      </c>
      <c r="AI157" s="89">
        <v>856228.36</v>
      </c>
      <c r="AL157" s="89">
        <v>332575.34999999998</v>
      </c>
      <c r="AM157" s="259">
        <f t="shared" si="13"/>
        <v>1763480.17</v>
      </c>
      <c r="AN157" s="260">
        <f t="shared" si="14"/>
        <v>51900</v>
      </c>
      <c r="AO157" s="284">
        <f t="shared" si="15"/>
        <v>1711580.17</v>
      </c>
      <c r="AP157" s="279">
        <f t="shared" si="16"/>
        <v>4981866.51</v>
      </c>
      <c r="AQ157" s="287">
        <f t="shared" si="17"/>
        <v>5295193.21</v>
      </c>
      <c r="AR157" s="261">
        <f t="shared" si="18"/>
        <v>-313326.70000000019</v>
      </c>
    </row>
    <row r="158" spans="1:44" ht="15" thickBot="1" x14ac:dyDescent="0.25">
      <c r="A158" s="249" t="s">
        <v>330</v>
      </c>
      <c r="B158" s="249" t="s">
        <v>48</v>
      </c>
      <c r="C158" s="288">
        <v>4588</v>
      </c>
      <c r="D158" s="289" t="s">
        <v>959</v>
      </c>
      <c r="E158" s="44" t="s">
        <v>2728</v>
      </c>
      <c r="F158" s="88">
        <v>519502.19</v>
      </c>
      <c r="G158" s="88">
        <v>0</v>
      </c>
      <c r="H158" s="88">
        <v>33549.550000000003</v>
      </c>
      <c r="K158" s="44">
        <v>617513.88</v>
      </c>
      <c r="L158" s="44">
        <v>202998.31</v>
      </c>
      <c r="O158" s="231">
        <v>0</v>
      </c>
      <c r="P158" s="231">
        <v>39891</v>
      </c>
      <c r="R158" s="231">
        <v>361</v>
      </c>
      <c r="U158" s="44">
        <v>-1408385.46</v>
      </c>
      <c r="V158" s="44">
        <v>3061336.79</v>
      </c>
      <c r="X158" s="73">
        <v>1525044.23</v>
      </c>
      <c r="Y158" s="73">
        <v>195450</v>
      </c>
      <c r="Z158" s="73">
        <v>2399.8200000000002</v>
      </c>
      <c r="AB158" s="73">
        <v>1335316.5</v>
      </c>
      <c r="AC158" s="73">
        <v>339254.6</v>
      </c>
      <c r="AD158" s="89">
        <v>2051699.5</v>
      </c>
      <c r="AF158" s="89">
        <v>6640</v>
      </c>
      <c r="AG158" s="89">
        <v>760</v>
      </c>
      <c r="AH158" s="89">
        <v>1265747.78</v>
      </c>
      <c r="AI158" s="89">
        <v>289772.77</v>
      </c>
      <c r="AL158" s="89">
        <v>102484.5</v>
      </c>
      <c r="AM158" s="259">
        <f t="shared" si="13"/>
        <v>553051.74</v>
      </c>
      <c r="AN158" s="260">
        <f t="shared" si="14"/>
        <v>40252</v>
      </c>
      <c r="AO158" s="284">
        <f t="shared" si="15"/>
        <v>512799.74</v>
      </c>
      <c r="AP158" s="279">
        <f t="shared" si="16"/>
        <v>3397465.15</v>
      </c>
      <c r="AQ158" s="287">
        <f t="shared" si="17"/>
        <v>3717104.5500000003</v>
      </c>
      <c r="AR158" s="261">
        <f t="shared" si="18"/>
        <v>-319639.40000000037</v>
      </c>
    </row>
    <row r="159" spans="1:44" ht="15" thickBot="1" x14ac:dyDescent="0.25">
      <c r="A159" s="249" t="s">
        <v>330</v>
      </c>
      <c r="B159" s="249" t="s">
        <v>48</v>
      </c>
      <c r="C159" s="288">
        <v>2353</v>
      </c>
      <c r="D159" s="289" t="s">
        <v>960</v>
      </c>
      <c r="E159" s="44" t="s">
        <v>2729</v>
      </c>
      <c r="F159" s="88">
        <v>292908.78999999998</v>
      </c>
      <c r="G159" s="88">
        <v>63176.5</v>
      </c>
      <c r="H159" s="88">
        <v>254835.56</v>
      </c>
      <c r="K159" s="44">
        <v>1740336.79</v>
      </c>
      <c r="L159" s="44">
        <v>570861.65</v>
      </c>
      <c r="O159" s="231">
        <v>0</v>
      </c>
      <c r="P159" s="231">
        <v>79108.490000000005</v>
      </c>
      <c r="R159" s="231">
        <v>0</v>
      </c>
      <c r="U159" s="44">
        <v>754114.59</v>
      </c>
      <c r="V159" s="44">
        <v>2227904.62</v>
      </c>
      <c r="X159" s="73">
        <v>1303988.06</v>
      </c>
      <c r="Y159" s="73">
        <v>83763</v>
      </c>
      <c r="Z159" s="73">
        <v>880.93</v>
      </c>
      <c r="AB159" s="73">
        <v>1300684</v>
      </c>
      <c r="AC159" s="73">
        <v>168185.15</v>
      </c>
      <c r="AD159" s="89">
        <v>1906601.79</v>
      </c>
      <c r="AF159" s="89">
        <v>11192</v>
      </c>
      <c r="AH159" s="89">
        <v>1014648.76</v>
      </c>
      <c r="AI159" s="89">
        <v>64067</v>
      </c>
      <c r="AM159" s="259">
        <f t="shared" si="13"/>
        <v>610920.85</v>
      </c>
      <c r="AN159" s="260">
        <f t="shared" si="14"/>
        <v>79108.490000000005</v>
      </c>
      <c r="AO159" s="284">
        <f t="shared" si="15"/>
        <v>531812.36</v>
      </c>
      <c r="AP159" s="279">
        <f t="shared" si="16"/>
        <v>2857501.14</v>
      </c>
      <c r="AQ159" s="287">
        <f t="shared" si="17"/>
        <v>2996509.55</v>
      </c>
      <c r="AR159" s="261">
        <f t="shared" si="18"/>
        <v>-139008.40999999968</v>
      </c>
    </row>
    <row r="160" spans="1:44" ht="15" thickBot="1" x14ac:dyDescent="0.25">
      <c r="A160" s="249" t="s">
        <v>330</v>
      </c>
      <c r="B160" s="249" t="s">
        <v>48</v>
      </c>
      <c r="C160" s="288">
        <v>3206</v>
      </c>
      <c r="D160" s="289" t="s">
        <v>961</v>
      </c>
      <c r="E160" s="44" t="s">
        <v>2730</v>
      </c>
      <c r="F160" s="88">
        <v>374573.48</v>
      </c>
      <c r="G160" s="88">
        <v>68393.960000000006</v>
      </c>
      <c r="H160" s="88">
        <v>383628.02</v>
      </c>
      <c r="K160" s="44">
        <v>1367348.29</v>
      </c>
      <c r="L160" s="44">
        <v>246851.95</v>
      </c>
      <c r="O160" s="231">
        <v>3500</v>
      </c>
      <c r="P160" s="231">
        <v>37962.6</v>
      </c>
      <c r="R160" s="231">
        <v>0</v>
      </c>
      <c r="U160" s="44">
        <v>978649.82</v>
      </c>
      <c r="V160" s="44">
        <v>1652500.79</v>
      </c>
      <c r="X160" s="73">
        <v>1379229.57</v>
      </c>
      <c r="Y160" s="73">
        <v>262300</v>
      </c>
      <c r="Z160" s="73">
        <v>2092.46</v>
      </c>
      <c r="AB160" s="73">
        <v>825247.5</v>
      </c>
      <c r="AC160" s="73">
        <v>156543.70000000001</v>
      </c>
      <c r="AD160" s="89">
        <v>1695841.5</v>
      </c>
      <c r="AF160" s="89">
        <v>13960</v>
      </c>
      <c r="AH160" s="89">
        <v>924669.76</v>
      </c>
      <c r="AI160" s="89">
        <v>222759.48</v>
      </c>
      <c r="AM160" s="259">
        <f t="shared" si="13"/>
        <v>826595.46</v>
      </c>
      <c r="AN160" s="260">
        <f t="shared" si="14"/>
        <v>41462.6</v>
      </c>
      <c r="AO160" s="284">
        <f t="shared" si="15"/>
        <v>785132.86</v>
      </c>
      <c r="AP160" s="279">
        <f t="shared" si="16"/>
        <v>2625413.2300000004</v>
      </c>
      <c r="AQ160" s="287">
        <f t="shared" si="17"/>
        <v>2857230.7399999998</v>
      </c>
      <c r="AR160" s="261">
        <f t="shared" si="18"/>
        <v>-231817.50999999931</v>
      </c>
    </row>
    <row r="161" spans="1:45" ht="15" thickBot="1" x14ac:dyDescent="0.25">
      <c r="A161" s="249" t="s">
        <v>330</v>
      </c>
      <c r="B161" s="249" t="s">
        <v>48</v>
      </c>
      <c r="C161" s="288">
        <v>2498</v>
      </c>
      <c r="D161" s="289" t="s">
        <v>962</v>
      </c>
      <c r="E161" s="44" t="s">
        <v>2731</v>
      </c>
      <c r="F161" s="88">
        <v>477761.52</v>
      </c>
      <c r="G161" s="88">
        <v>0</v>
      </c>
      <c r="H161" s="88">
        <v>43034.080000000002</v>
      </c>
      <c r="K161" s="44">
        <v>988609.93</v>
      </c>
      <c r="L161" s="44">
        <v>384397.51</v>
      </c>
      <c r="P161" s="231">
        <v>32368.57</v>
      </c>
      <c r="R161" s="231">
        <v>0</v>
      </c>
      <c r="U161" s="44">
        <v>451920.84</v>
      </c>
      <c r="V161" s="44">
        <v>2038406.69</v>
      </c>
      <c r="X161" s="73">
        <v>979136.89</v>
      </c>
      <c r="Y161" s="73">
        <v>184060</v>
      </c>
      <c r="Z161" s="73">
        <v>2202.81</v>
      </c>
      <c r="AB161" s="73">
        <v>1248468.5</v>
      </c>
      <c r="AC161" s="73">
        <v>131539.68</v>
      </c>
      <c r="AD161" s="89">
        <v>1723585.5</v>
      </c>
      <c r="AF161" s="89">
        <v>20710</v>
      </c>
      <c r="AG161" s="89">
        <v>4350</v>
      </c>
      <c r="AH161" s="89">
        <v>950410.36</v>
      </c>
      <c r="AI161" s="89">
        <v>473929.08</v>
      </c>
      <c r="AL161" s="89">
        <v>1316</v>
      </c>
      <c r="AM161" s="259">
        <f t="shared" si="13"/>
        <v>520795.60000000003</v>
      </c>
      <c r="AN161" s="260">
        <f t="shared" si="14"/>
        <v>32368.57</v>
      </c>
      <c r="AO161" s="284">
        <f t="shared" si="15"/>
        <v>488427.03</v>
      </c>
      <c r="AP161" s="279">
        <f t="shared" si="16"/>
        <v>2545407.8800000004</v>
      </c>
      <c r="AQ161" s="287">
        <f t="shared" si="17"/>
        <v>3174300.94</v>
      </c>
      <c r="AR161" s="261">
        <f t="shared" si="18"/>
        <v>-628893.05999999959</v>
      </c>
    </row>
    <row r="162" spans="1:45" ht="15" thickBot="1" x14ac:dyDescent="0.25">
      <c r="A162" s="249" t="s">
        <v>330</v>
      </c>
      <c r="B162" s="249" t="s">
        <v>48</v>
      </c>
      <c r="C162" s="288">
        <v>4052</v>
      </c>
      <c r="D162" s="289" t="s">
        <v>963</v>
      </c>
      <c r="E162" s="44" t="s">
        <v>2732</v>
      </c>
      <c r="F162" s="88">
        <v>591503.76</v>
      </c>
      <c r="G162" s="88">
        <v>5666.45</v>
      </c>
      <c r="H162" s="88">
        <v>59511.69</v>
      </c>
      <c r="K162" s="44">
        <v>1189493.9099999999</v>
      </c>
      <c r="L162" s="44">
        <v>352645.78</v>
      </c>
      <c r="O162" s="231">
        <v>0</v>
      </c>
      <c r="P162" s="231">
        <v>40600</v>
      </c>
      <c r="R162" s="231">
        <v>986</v>
      </c>
      <c r="U162" s="44">
        <v>-189029.78</v>
      </c>
      <c r="V162" s="44">
        <v>2546107.46</v>
      </c>
      <c r="X162" s="73">
        <v>1830175.95</v>
      </c>
      <c r="Y162" s="73">
        <v>84030</v>
      </c>
      <c r="Z162" s="73">
        <v>2196.27</v>
      </c>
      <c r="AB162" s="73">
        <v>1136282</v>
      </c>
      <c r="AC162" s="73">
        <v>297923.34000000003</v>
      </c>
      <c r="AD162" s="89">
        <v>1974500.5</v>
      </c>
      <c r="AF162" s="89">
        <v>2080</v>
      </c>
      <c r="AG162" s="89">
        <v>1600</v>
      </c>
      <c r="AH162" s="89">
        <v>1179549.56</v>
      </c>
      <c r="AI162" s="89">
        <v>311235.25</v>
      </c>
      <c r="AL162" s="89">
        <v>81484.34</v>
      </c>
      <c r="AM162" s="259">
        <f t="shared" si="13"/>
        <v>656681.89999999991</v>
      </c>
      <c r="AN162" s="260">
        <f t="shared" si="14"/>
        <v>41586</v>
      </c>
      <c r="AO162" s="284">
        <f t="shared" si="15"/>
        <v>615095.89999999991</v>
      </c>
      <c r="AP162" s="279">
        <f t="shared" si="16"/>
        <v>3350607.5599999996</v>
      </c>
      <c r="AQ162" s="287">
        <f t="shared" si="17"/>
        <v>3550449.65</v>
      </c>
      <c r="AR162" s="261">
        <f t="shared" si="18"/>
        <v>-199842.09000000032</v>
      </c>
    </row>
    <row r="163" spans="1:45" ht="15" thickBot="1" x14ac:dyDescent="0.25">
      <c r="A163" s="249" t="s">
        <v>330</v>
      </c>
      <c r="B163" s="249" t="s">
        <v>48</v>
      </c>
      <c r="C163" s="288">
        <v>2478</v>
      </c>
      <c r="D163" s="289" t="s">
        <v>964</v>
      </c>
      <c r="E163" s="44" t="s">
        <v>2733</v>
      </c>
      <c r="F163" s="88">
        <v>123247.3</v>
      </c>
      <c r="G163" s="88">
        <v>0</v>
      </c>
      <c r="H163" s="88">
        <v>29811.49</v>
      </c>
      <c r="K163" s="44">
        <v>265413.55</v>
      </c>
      <c r="L163" s="44">
        <v>451757.55</v>
      </c>
      <c r="O163" s="231">
        <v>4900</v>
      </c>
      <c r="P163" s="231">
        <v>39000</v>
      </c>
      <c r="R163" s="231">
        <v>0</v>
      </c>
      <c r="U163" s="44">
        <v>-1064838.3700000001</v>
      </c>
      <c r="V163" s="44">
        <v>2320392.7599999998</v>
      </c>
      <c r="X163" s="73">
        <v>1303853.27</v>
      </c>
      <c r="Y163" s="73">
        <v>75000</v>
      </c>
      <c r="Z163" s="73">
        <v>1051.5999999999999</v>
      </c>
      <c r="AB163" s="73">
        <v>835877</v>
      </c>
      <c r="AC163" s="73">
        <v>265733.15999999997</v>
      </c>
      <c r="AD163" s="89">
        <v>1438963</v>
      </c>
      <c r="AF163" s="89">
        <v>4720</v>
      </c>
      <c r="AH163" s="89">
        <v>1220789.45</v>
      </c>
      <c r="AI163" s="89">
        <v>204683.97</v>
      </c>
      <c r="AL163" s="89">
        <v>41583.11</v>
      </c>
      <c r="AM163" s="259">
        <f t="shared" si="13"/>
        <v>153058.79</v>
      </c>
      <c r="AN163" s="260">
        <f t="shared" si="14"/>
        <v>43900</v>
      </c>
      <c r="AO163" s="284">
        <f t="shared" si="15"/>
        <v>109158.79000000001</v>
      </c>
      <c r="AP163" s="279">
        <f t="shared" si="16"/>
        <v>2481515.0300000003</v>
      </c>
      <c r="AQ163" s="287">
        <f t="shared" si="17"/>
        <v>2910739.5300000003</v>
      </c>
      <c r="AR163" s="261">
        <f t="shared" si="18"/>
        <v>-429224.5</v>
      </c>
    </row>
    <row r="164" spans="1:45" ht="15" thickBot="1" x14ac:dyDescent="0.25">
      <c r="A164" s="249" t="s">
        <v>330</v>
      </c>
      <c r="B164" s="249" t="s">
        <v>48</v>
      </c>
      <c r="C164" s="288">
        <v>2353</v>
      </c>
      <c r="D164" s="289" t="s">
        <v>965</v>
      </c>
      <c r="E164" s="44" t="s">
        <v>2782</v>
      </c>
      <c r="F164" s="88">
        <v>337073.62</v>
      </c>
      <c r="G164" s="88">
        <v>17401.5</v>
      </c>
      <c r="H164" s="88">
        <v>122190.51</v>
      </c>
      <c r="K164" s="44">
        <v>999175.5</v>
      </c>
      <c r="L164" s="44">
        <v>346175.56</v>
      </c>
      <c r="O164" s="231">
        <v>3000</v>
      </c>
      <c r="P164" s="231">
        <v>35191.300000000003</v>
      </c>
      <c r="R164" s="231">
        <v>701</v>
      </c>
      <c r="U164" s="44">
        <v>-325792.02</v>
      </c>
      <c r="V164" s="44">
        <v>2754433.99</v>
      </c>
      <c r="X164" s="73">
        <v>1269111.1399999999</v>
      </c>
      <c r="Y164" s="73">
        <v>56665</v>
      </c>
      <c r="Z164" s="73">
        <v>1997.26</v>
      </c>
      <c r="AB164" s="73">
        <v>1138925</v>
      </c>
      <c r="AC164" s="73">
        <v>179889.6</v>
      </c>
      <c r="AD164" s="89">
        <v>1748052</v>
      </c>
      <c r="AF164" s="89">
        <v>6271</v>
      </c>
      <c r="AG164" s="89">
        <v>5440</v>
      </c>
      <c r="AH164" s="89">
        <v>1073037.94</v>
      </c>
      <c r="AI164" s="89">
        <v>387622.89</v>
      </c>
      <c r="AL164" s="89">
        <v>71681.75</v>
      </c>
      <c r="AM164" s="259">
        <f t="shared" si="13"/>
        <v>476665.63</v>
      </c>
      <c r="AN164" s="260">
        <f t="shared" si="14"/>
        <v>38892.300000000003</v>
      </c>
      <c r="AO164" s="284">
        <f t="shared" si="15"/>
        <v>437773.33</v>
      </c>
      <c r="AP164" s="279">
        <f t="shared" si="16"/>
        <v>2646588</v>
      </c>
      <c r="AQ164" s="287">
        <f t="shared" si="17"/>
        <v>3292105.58</v>
      </c>
      <c r="AR164" s="261">
        <f t="shared" si="18"/>
        <v>-645517.58000000007</v>
      </c>
    </row>
    <row r="165" spans="1:45" ht="15" thickBot="1" x14ac:dyDescent="0.25">
      <c r="A165" s="249" t="s">
        <v>330</v>
      </c>
      <c r="B165" s="249" t="s">
        <v>48</v>
      </c>
      <c r="C165" s="288">
        <v>5363</v>
      </c>
      <c r="D165" s="289" t="s">
        <v>966</v>
      </c>
      <c r="E165" s="44" t="s">
        <v>2786</v>
      </c>
      <c r="F165" s="88">
        <v>455267.3</v>
      </c>
      <c r="G165" s="88">
        <v>0</v>
      </c>
      <c r="H165" s="88">
        <v>88933.72</v>
      </c>
      <c r="K165" s="44">
        <v>518510</v>
      </c>
      <c r="L165" s="44">
        <v>203223.95</v>
      </c>
      <c r="O165" s="231">
        <v>0</v>
      </c>
      <c r="P165" s="231">
        <v>50725.2</v>
      </c>
      <c r="Q165" s="231">
        <v>0</v>
      </c>
      <c r="R165" s="231">
        <v>0</v>
      </c>
      <c r="U165" s="44">
        <v>-2479122.8199999998</v>
      </c>
      <c r="V165" s="44">
        <v>4164124</v>
      </c>
      <c r="X165" s="73">
        <v>2042401.04</v>
      </c>
      <c r="Y165" s="73">
        <v>241085</v>
      </c>
      <c r="Z165" s="73">
        <v>2334.65</v>
      </c>
      <c r="AB165" s="73">
        <v>3015180</v>
      </c>
      <c r="AC165" s="73">
        <v>304650.14</v>
      </c>
      <c r="AD165" s="89">
        <v>3759957</v>
      </c>
      <c r="AF165" s="89">
        <v>24920</v>
      </c>
      <c r="AH165" s="89">
        <v>2003255.99</v>
      </c>
      <c r="AI165" s="89">
        <v>98510.04</v>
      </c>
      <c r="AL165" s="89">
        <v>188799.21</v>
      </c>
      <c r="AM165" s="259">
        <f t="shared" si="13"/>
        <v>544201.02</v>
      </c>
      <c r="AN165" s="260">
        <f t="shared" si="14"/>
        <v>50725.2</v>
      </c>
      <c r="AO165" s="284">
        <f t="shared" si="15"/>
        <v>493475.82</v>
      </c>
      <c r="AP165" s="279">
        <f t="shared" si="16"/>
        <v>5605650.8299999991</v>
      </c>
      <c r="AQ165" s="287">
        <f t="shared" si="17"/>
        <v>6075442.2400000002</v>
      </c>
      <c r="AR165" s="261">
        <f t="shared" si="18"/>
        <v>-469791.41000000108</v>
      </c>
    </row>
    <row r="166" spans="1:45" ht="15" thickBot="1" x14ac:dyDescent="0.25">
      <c r="A166" s="249" t="s">
        <v>330</v>
      </c>
      <c r="B166" s="249" t="s">
        <v>48</v>
      </c>
      <c r="C166" s="288">
        <v>2121</v>
      </c>
      <c r="D166" s="289" t="s">
        <v>967</v>
      </c>
      <c r="E166" s="44" t="s">
        <v>2790</v>
      </c>
      <c r="F166" s="88">
        <v>319490.96000000002</v>
      </c>
      <c r="G166" s="88">
        <v>48774.19</v>
      </c>
      <c r="H166" s="88">
        <v>400762.01</v>
      </c>
      <c r="K166" s="44">
        <v>879638.98</v>
      </c>
      <c r="L166" s="44">
        <v>418961.43</v>
      </c>
      <c r="O166" s="231">
        <v>11000</v>
      </c>
      <c r="P166" s="231">
        <v>32337.1</v>
      </c>
      <c r="R166" s="231">
        <v>1848</v>
      </c>
      <c r="U166" s="44">
        <v>-1143514.08</v>
      </c>
      <c r="V166" s="44">
        <v>3254719.47</v>
      </c>
      <c r="X166" s="73">
        <v>1215278.52</v>
      </c>
      <c r="Y166" s="73">
        <v>145910</v>
      </c>
      <c r="Z166" s="73">
        <v>1507.15</v>
      </c>
      <c r="AB166" s="73">
        <v>735738</v>
      </c>
      <c r="AC166" s="73">
        <v>136557.72</v>
      </c>
      <c r="AD166" s="89">
        <v>1280008</v>
      </c>
      <c r="AH166" s="89">
        <v>666825.82999999996</v>
      </c>
      <c r="AI166" s="89">
        <v>289623.83</v>
      </c>
      <c r="AL166" s="89">
        <v>87296.65</v>
      </c>
      <c r="AM166" s="259">
        <f t="shared" si="13"/>
        <v>769027.16</v>
      </c>
      <c r="AN166" s="260">
        <f t="shared" si="14"/>
        <v>45185.1</v>
      </c>
      <c r="AO166" s="284">
        <f t="shared" si="15"/>
        <v>723842.06</v>
      </c>
      <c r="AP166" s="279">
        <f t="shared" si="16"/>
        <v>2234991.39</v>
      </c>
      <c r="AQ166" s="287">
        <f t="shared" si="17"/>
        <v>2323754.31</v>
      </c>
      <c r="AR166" s="261">
        <f t="shared" si="18"/>
        <v>-88762.919999999925</v>
      </c>
    </row>
    <row r="167" spans="1:45" ht="15" thickBot="1" x14ac:dyDescent="0.25">
      <c r="A167" s="249" t="s">
        <v>332</v>
      </c>
      <c r="B167" s="249" t="s">
        <v>49</v>
      </c>
      <c r="C167" s="288">
        <v>5006</v>
      </c>
      <c r="D167" s="289" t="s">
        <v>968</v>
      </c>
      <c r="E167" s="44" t="s">
        <v>2734</v>
      </c>
      <c r="F167" s="88">
        <v>515551.79</v>
      </c>
      <c r="G167" s="88">
        <v>741211.09</v>
      </c>
      <c r="H167" s="88">
        <v>81648.98</v>
      </c>
      <c r="K167" s="44">
        <v>346518.84</v>
      </c>
      <c r="L167" s="44">
        <v>488261.89</v>
      </c>
      <c r="O167" s="231">
        <v>3000</v>
      </c>
      <c r="P167" s="231">
        <v>56909.4</v>
      </c>
      <c r="R167" s="231">
        <v>1058.78</v>
      </c>
      <c r="T167" s="44">
        <v>0</v>
      </c>
      <c r="U167" s="44">
        <v>-5549785.2400000002</v>
      </c>
      <c r="V167" s="44">
        <v>4774273.9400000004</v>
      </c>
      <c r="X167" s="73">
        <v>4968043.51</v>
      </c>
      <c r="Y167" s="73">
        <v>269334</v>
      </c>
      <c r="Z167" s="73">
        <v>2390.5</v>
      </c>
      <c r="AB167" s="73">
        <v>790398</v>
      </c>
      <c r="AC167" s="73">
        <v>178400</v>
      </c>
      <c r="AD167" s="89">
        <v>1546988</v>
      </c>
      <c r="AF167" s="89">
        <v>5240</v>
      </c>
      <c r="AG167" s="89">
        <v>17736</v>
      </c>
      <c r="AH167" s="89">
        <v>1362932.45</v>
      </c>
      <c r="AI167" s="89">
        <v>336456.5</v>
      </c>
      <c r="AL167" s="89">
        <v>51477.35</v>
      </c>
      <c r="AM167" s="259">
        <f t="shared" si="13"/>
        <v>1338411.8599999999</v>
      </c>
      <c r="AN167" s="260">
        <f t="shared" si="14"/>
        <v>60968.18</v>
      </c>
      <c r="AO167" s="284">
        <f t="shared" si="15"/>
        <v>1277443.68</v>
      </c>
      <c r="AP167" s="279">
        <f t="shared" si="16"/>
        <v>6208566.0099999998</v>
      </c>
      <c r="AQ167" s="287">
        <f t="shared" si="17"/>
        <v>3320830.3000000003</v>
      </c>
      <c r="AR167" s="261">
        <f t="shared" si="18"/>
        <v>2887735.7099999995</v>
      </c>
    </row>
    <row r="168" spans="1:45" ht="15" thickBot="1" x14ac:dyDescent="0.25">
      <c r="A168" s="249" t="s">
        <v>332</v>
      </c>
      <c r="B168" s="249" t="s">
        <v>49</v>
      </c>
      <c r="C168" s="288">
        <v>2343</v>
      </c>
      <c r="D168" s="289" t="s">
        <v>969</v>
      </c>
      <c r="E168" s="44" t="s">
        <v>2735</v>
      </c>
      <c r="F168" s="88">
        <v>265816.42</v>
      </c>
      <c r="G168" s="88">
        <v>31729.75</v>
      </c>
      <c r="H168" s="88">
        <v>28321.09</v>
      </c>
      <c r="K168" s="44">
        <v>789605.48</v>
      </c>
      <c r="L168" s="44">
        <v>275999.24</v>
      </c>
      <c r="O168" s="231">
        <v>3000</v>
      </c>
      <c r="P168" s="231">
        <v>37731.300000000003</v>
      </c>
      <c r="R168" s="231">
        <v>407.03</v>
      </c>
      <c r="T168" s="44">
        <v>0</v>
      </c>
      <c r="U168" s="44">
        <v>-1864740.7</v>
      </c>
      <c r="V168" s="44">
        <v>3320080.98</v>
      </c>
      <c r="X168" s="73">
        <v>1325859.21</v>
      </c>
      <c r="Y168" s="73">
        <v>52765</v>
      </c>
      <c r="Z168" s="73">
        <v>1073.94</v>
      </c>
      <c r="AB168" s="73">
        <v>1889340.5</v>
      </c>
      <c r="AC168" s="73">
        <v>105880</v>
      </c>
      <c r="AD168" s="89">
        <v>2240822.5</v>
      </c>
      <c r="AF168" s="89">
        <v>2200</v>
      </c>
      <c r="AG168" s="89">
        <v>10280</v>
      </c>
      <c r="AH168" s="89">
        <v>849789.11</v>
      </c>
      <c r="AI168" s="89">
        <v>347333.67</v>
      </c>
      <c r="AL168" s="89">
        <v>29500</v>
      </c>
      <c r="AM168" s="259">
        <f t="shared" si="13"/>
        <v>325867.26</v>
      </c>
      <c r="AN168" s="260">
        <f t="shared" si="14"/>
        <v>41138.33</v>
      </c>
      <c r="AO168" s="284">
        <f t="shared" si="15"/>
        <v>284728.93</v>
      </c>
      <c r="AP168" s="279">
        <f t="shared" si="16"/>
        <v>3374918.65</v>
      </c>
      <c r="AQ168" s="287">
        <f t="shared" si="17"/>
        <v>3479925.28</v>
      </c>
      <c r="AR168" s="261">
        <f t="shared" si="18"/>
        <v>-105006.62999999989</v>
      </c>
    </row>
    <row r="169" spans="1:45" ht="15" thickBot="1" x14ac:dyDescent="0.25">
      <c r="A169" s="249" t="s">
        <v>332</v>
      </c>
      <c r="B169" s="249" t="s">
        <v>49</v>
      </c>
      <c r="C169" s="288">
        <v>2524</v>
      </c>
      <c r="D169" s="289" t="s">
        <v>970</v>
      </c>
      <c r="E169" s="44" t="s">
        <v>2736</v>
      </c>
      <c r="F169" s="88">
        <v>299418.90000000002</v>
      </c>
      <c r="G169" s="88">
        <v>287312.64000000001</v>
      </c>
      <c r="H169" s="88">
        <v>18042.95</v>
      </c>
      <c r="K169" s="44">
        <v>756866.49</v>
      </c>
      <c r="L169" s="44">
        <v>244229.16</v>
      </c>
      <c r="O169" s="231">
        <v>2500</v>
      </c>
      <c r="P169" s="231">
        <v>55236.97</v>
      </c>
      <c r="R169" s="231">
        <v>628.54</v>
      </c>
      <c r="T169" s="44">
        <v>0</v>
      </c>
      <c r="U169" s="44">
        <v>-623720.01</v>
      </c>
      <c r="V169" s="44">
        <v>2333757.04</v>
      </c>
      <c r="X169" s="73">
        <v>1340353.8600000001</v>
      </c>
      <c r="Y169" s="73">
        <v>497932</v>
      </c>
      <c r="Z169" s="73">
        <v>1101.33</v>
      </c>
      <c r="AB169" s="73">
        <v>1395240</v>
      </c>
      <c r="AC169" s="73">
        <v>118700</v>
      </c>
      <c r="AD169" s="89">
        <v>1919764</v>
      </c>
      <c r="AF169" s="89">
        <v>7890</v>
      </c>
      <c r="AG169" s="89">
        <v>27920</v>
      </c>
      <c r="AH169" s="89">
        <v>1271804.02</v>
      </c>
      <c r="AI169" s="89">
        <v>265831.57</v>
      </c>
      <c r="AL169" s="89">
        <v>22650</v>
      </c>
      <c r="AM169" s="259">
        <f t="shared" si="13"/>
        <v>604774.49</v>
      </c>
      <c r="AN169" s="260">
        <f t="shared" si="14"/>
        <v>58365.51</v>
      </c>
      <c r="AO169" s="284">
        <f t="shared" si="15"/>
        <v>546408.98</v>
      </c>
      <c r="AP169" s="279">
        <f t="shared" si="16"/>
        <v>3353327.1900000004</v>
      </c>
      <c r="AQ169" s="287">
        <f t="shared" si="17"/>
        <v>3515859.59</v>
      </c>
      <c r="AR169" s="261">
        <f t="shared" si="18"/>
        <v>-162532.39999999944</v>
      </c>
    </row>
    <row r="170" spans="1:45" ht="15" thickBot="1" x14ac:dyDescent="0.25">
      <c r="A170" s="249" t="s">
        <v>332</v>
      </c>
      <c r="B170" s="249" t="s">
        <v>49</v>
      </c>
      <c r="C170" s="288">
        <v>6272</v>
      </c>
      <c r="D170" s="289" t="s">
        <v>971</v>
      </c>
      <c r="E170" s="44" t="s">
        <v>2737</v>
      </c>
      <c r="F170" s="88">
        <v>774623.22</v>
      </c>
      <c r="G170" s="88">
        <v>607100.84</v>
      </c>
      <c r="H170" s="88">
        <v>172664.15</v>
      </c>
      <c r="K170" s="44">
        <v>125767.24</v>
      </c>
      <c r="L170" s="44">
        <v>192398.91</v>
      </c>
      <c r="O170" s="231">
        <v>0</v>
      </c>
      <c r="P170" s="231">
        <v>63596.55</v>
      </c>
      <c r="R170" s="231">
        <v>0</v>
      </c>
      <c r="T170" s="44">
        <v>0</v>
      </c>
      <c r="U170" s="44">
        <v>-421784.98</v>
      </c>
      <c r="V170" s="44">
        <v>2500833.27</v>
      </c>
      <c r="X170" s="73">
        <v>2729605.74</v>
      </c>
      <c r="Y170" s="73">
        <v>330531</v>
      </c>
      <c r="Z170" s="73">
        <v>5417.92</v>
      </c>
      <c r="AB170" s="73">
        <v>1356744</v>
      </c>
      <c r="AC170" s="73">
        <v>208100</v>
      </c>
      <c r="AD170" s="89">
        <v>2669407</v>
      </c>
      <c r="AF170" s="89">
        <v>13300</v>
      </c>
      <c r="AG170" s="89">
        <v>43184</v>
      </c>
      <c r="AH170" s="89">
        <v>1973749.26</v>
      </c>
      <c r="AI170" s="89">
        <v>161138.88</v>
      </c>
      <c r="AL170" s="89">
        <v>39710</v>
      </c>
      <c r="AM170" s="259">
        <f t="shared" si="13"/>
        <v>1554388.21</v>
      </c>
      <c r="AN170" s="260">
        <f t="shared" si="14"/>
        <v>63596.55</v>
      </c>
      <c r="AO170" s="284">
        <f t="shared" si="15"/>
        <v>1490791.66</v>
      </c>
      <c r="AP170" s="279">
        <f t="shared" si="16"/>
        <v>4630398.66</v>
      </c>
      <c r="AQ170" s="287">
        <f t="shared" si="17"/>
        <v>4900489.1399999997</v>
      </c>
      <c r="AR170" s="261">
        <f t="shared" si="18"/>
        <v>-270090.47999999952</v>
      </c>
    </row>
    <row r="171" spans="1:45" ht="15" thickBot="1" x14ac:dyDescent="0.25">
      <c r="A171" s="249" t="s">
        <v>332</v>
      </c>
      <c r="B171" s="249" t="s">
        <v>49</v>
      </c>
      <c r="C171" s="288">
        <v>5818</v>
      </c>
      <c r="D171" s="289" t="s">
        <v>972</v>
      </c>
      <c r="E171" s="44" t="s">
        <v>2738</v>
      </c>
      <c r="F171" s="88">
        <v>1241375.1000000001</v>
      </c>
      <c r="G171" s="88">
        <v>3451114.79</v>
      </c>
      <c r="H171" s="88">
        <v>143381.91</v>
      </c>
      <c r="K171" s="44">
        <v>491557.44</v>
      </c>
      <c r="L171" s="44">
        <v>549492.15</v>
      </c>
      <c r="O171" s="231">
        <v>3300</v>
      </c>
      <c r="P171" s="231">
        <v>157898.62</v>
      </c>
      <c r="R171" s="231">
        <v>3556.78</v>
      </c>
      <c r="S171" s="44">
        <v>0</v>
      </c>
      <c r="T171" s="44">
        <v>0</v>
      </c>
      <c r="U171" s="44">
        <v>2513223.66</v>
      </c>
      <c r="V171" s="44">
        <v>1757956.06</v>
      </c>
      <c r="X171" s="73">
        <v>4519499.9800000004</v>
      </c>
      <c r="Y171" s="73">
        <v>634661</v>
      </c>
      <c r="Z171" s="73">
        <v>6856.61</v>
      </c>
      <c r="AB171" s="73">
        <v>1474866</v>
      </c>
      <c r="AC171" s="73">
        <v>222600</v>
      </c>
      <c r="AD171" s="89">
        <v>2318312</v>
      </c>
      <c r="AF171" s="89">
        <v>3360</v>
      </c>
      <c r="AG171" s="89">
        <v>31490</v>
      </c>
      <c r="AH171" s="89">
        <v>2569081.42</v>
      </c>
      <c r="AI171" s="89">
        <v>406102.9</v>
      </c>
      <c r="AL171" s="89">
        <v>89151</v>
      </c>
      <c r="AM171" s="259">
        <f t="shared" si="13"/>
        <v>4835871.8000000007</v>
      </c>
      <c r="AN171" s="260">
        <f t="shared" si="14"/>
        <v>164755.4</v>
      </c>
      <c r="AO171" s="284">
        <f t="shared" si="15"/>
        <v>4671116.4000000004</v>
      </c>
      <c r="AP171" s="279">
        <f t="shared" si="16"/>
        <v>6858483.5900000008</v>
      </c>
      <c r="AQ171" s="287">
        <f t="shared" si="17"/>
        <v>5417497.3200000003</v>
      </c>
      <c r="AR171" s="261">
        <f t="shared" si="18"/>
        <v>1440986.2700000005</v>
      </c>
    </row>
    <row r="172" spans="1:45" ht="15" thickBot="1" x14ac:dyDescent="0.25">
      <c r="A172" s="249" t="s">
        <v>332</v>
      </c>
      <c r="B172" s="249" t="s">
        <v>49</v>
      </c>
      <c r="C172" s="288">
        <v>3371</v>
      </c>
      <c r="D172" s="289" t="s">
        <v>973</v>
      </c>
      <c r="E172" s="44" t="s">
        <v>2739</v>
      </c>
      <c r="F172" s="88">
        <v>391090.15</v>
      </c>
      <c r="G172" s="88">
        <v>237213.65</v>
      </c>
      <c r="H172" s="88">
        <v>27411.040000000001</v>
      </c>
      <c r="K172" s="44">
        <v>750743.78</v>
      </c>
      <c r="L172" s="44">
        <v>186967.03</v>
      </c>
      <c r="O172" s="231">
        <v>3000</v>
      </c>
      <c r="P172" s="231">
        <v>49740.89</v>
      </c>
      <c r="R172" s="231">
        <v>346.29</v>
      </c>
      <c r="T172" s="44">
        <v>0</v>
      </c>
      <c r="U172" s="44">
        <v>-662708.41</v>
      </c>
      <c r="V172" s="44">
        <v>2321876.0699999998</v>
      </c>
      <c r="X172" s="73">
        <v>1357635.57</v>
      </c>
      <c r="Y172" s="73">
        <v>263620</v>
      </c>
      <c r="Z172" s="73">
        <v>1478.63</v>
      </c>
      <c r="AB172" s="73">
        <v>1011402</v>
      </c>
      <c r="AC172" s="73">
        <v>156600</v>
      </c>
      <c r="AD172" s="89">
        <v>1485031</v>
      </c>
      <c r="AF172" s="89">
        <v>6125</v>
      </c>
      <c r="AG172" s="89">
        <v>15580</v>
      </c>
      <c r="AH172" s="89">
        <v>1102611.3500000001</v>
      </c>
      <c r="AI172" s="89">
        <v>275558.03999999998</v>
      </c>
      <c r="AL172" s="89">
        <v>24660</v>
      </c>
      <c r="AM172" s="259">
        <f t="shared" si="13"/>
        <v>655714.84000000008</v>
      </c>
      <c r="AN172" s="260">
        <f t="shared" si="14"/>
        <v>53087.18</v>
      </c>
      <c r="AO172" s="284">
        <f t="shared" si="15"/>
        <v>602627.66</v>
      </c>
      <c r="AP172" s="279">
        <f t="shared" si="16"/>
        <v>2790736.2</v>
      </c>
      <c r="AQ172" s="287">
        <f t="shared" si="17"/>
        <v>2909565.39</v>
      </c>
      <c r="AR172" s="261">
        <f t="shared" si="18"/>
        <v>-118829.18999999994</v>
      </c>
    </row>
    <row r="173" spans="1:45" ht="15" thickBot="1" x14ac:dyDescent="0.25">
      <c r="A173" s="249" t="s">
        <v>332</v>
      </c>
      <c r="B173" s="249" t="s">
        <v>49</v>
      </c>
      <c r="C173" s="288">
        <v>4485</v>
      </c>
      <c r="D173" s="289" t="s">
        <v>974</v>
      </c>
      <c r="E173" s="44" t="s">
        <v>2740</v>
      </c>
      <c r="F173" s="88">
        <v>500076.02</v>
      </c>
      <c r="G173" s="88">
        <v>849278.8</v>
      </c>
      <c r="H173" s="88">
        <v>66089.36</v>
      </c>
      <c r="K173" s="44">
        <v>301232.33</v>
      </c>
      <c r="L173" s="44">
        <v>142445.35</v>
      </c>
      <c r="O173" s="231">
        <v>4000</v>
      </c>
      <c r="P173" s="231">
        <v>64094.34</v>
      </c>
      <c r="R173" s="231">
        <v>292.8</v>
      </c>
      <c r="T173" s="44">
        <v>0</v>
      </c>
      <c r="U173" s="44">
        <v>-1103488.51</v>
      </c>
      <c r="V173" s="44">
        <v>2694098.62</v>
      </c>
      <c r="X173" s="73">
        <v>1892975.58</v>
      </c>
      <c r="Y173" s="73">
        <v>117100</v>
      </c>
      <c r="Z173" s="73">
        <v>2408.91</v>
      </c>
      <c r="AB173" s="73">
        <v>1052706</v>
      </c>
      <c r="AC173" s="73">
        <v>178600</v>
      </c>
      <c r="AD173" s="89">
        <v>1766585</v>
      </c>
      <c r="AF173" s="89">
        <v>3760</v>
      </c>
      <c r="AG173" s="89">
        <v>27220</v>
      </c>
      <c r="AH173" s="89">
        <v>953878.27</v>
      </c>
      <c r="AI173" s="89">
        <v>247595.86</v>
      </c>
      <c r="AL173" s="89">
        <v>44626.75</v>
      </c>
      <c r="AM173" s="259">
        <f t="shared" si="13"/>
        <v>1415444.1800000002</v>
      </c>
      <c r="AN173" s="260">
        <f t="shared" si="14"/>
        <v>68387.14</v>
      </c>
      <c r="AO173" s="284">
        <f t="shared" si="15"/>
        <v>1347057.0400000003</v>
      </c>
      <c r="AP173" s="279">
        <f t="shared" si="16"/>
        <v>3243790.49</v>
      </c>
      <c r="AQ173" s="287">
        <f t="shared" si="17"/>
        <v>3043665.88</v>
      </c>
      <c r="AR173" s="261">
        <f t="shared" si="18"/>
        <v>200124.61000000034</v>
      </c>
    </row>
    <row r="174" spans="1:45" ht="15" thickBot="1" x14ac:dyDescent="0.25">
      <c r="A174" s="249" t="s">
        <v>332</v>
      </c>
      <c r="B174" s="249" t="s">
        <v>49</v>
      </c>
      <c r="C174" s="288">
        <v>2325</v>
      </c>
      <c r="D174" s="289" t="s">
        <v>975</v>
      </c>
      <c r="E174" s="44" t="s">
        <v>2780</v>
      </c>
      <c r="F174" s="88">
        <v>335338.46000000002</v>
      </c>
      <c r="G174" s="88">
        <v>308161.25</v>
      </c>
      <c r="H174" s="88">
        <v>64841.67</v>
      </c>
      <c r="K174" s="44">
        <v>550451.98</v>
      </c>
      <c r="L174" s="44">
        <v>200554.01</v>
      </c>
      <c r="O174" s="231">
        <v>3500</v>
      </c>
      <c r="P174" s="231">
        <v>36579.21</v>
      </c>
      <c r="R174" s="231">
        <v>0</v>
      </c>
      <c r="T174" s="44">
        <v>0</v>
      </c>
      <c r="U174" s="44">
        <v>-1226023.3600000001</v>
      </c>
      <c r="V174" s="44">
        <v>2583494.75</v>
      </c>
      <c r="X174" s="73">
        <v>1524381.89</v>
      </c>
      <c r="Y174" s="73">
        <v>150650</v>
      </c>
      <c r="Z174" s="73">
        <v>1437.26</v>
      </c>
      <c r="AB174" s="73">
        <v>417060</v>
      </c>
      <c r="AC174" s="73">
        <v>133800</v>
      </c>
      <c r="AD174" s="89">
        <v>1215214</v>
      </c>
      <c r="AF174" s="89">
        <v>3800</v>
      </c>
      <c r="AG174" s="89">
        <v>14490</v>
      </c>
      <c r="AH174" s="89">
        <v>731696.44</v>
      </c>
      <c r="AI174" s="89">
        <v>168910.34</v>
      </c>
      <c r="AL174" s="89">
        <v>31421.599999999999</v>
      </c>
      <c r="AM174" s="259">
        <f t="shared" si="13"/>
        <v>708341.38</v>
      </c>
      <c r="AN174" s="260">
        <f t="shared" si="14"/>
        <v>40079.21</v>
      </c>
      <c r="AO174" s="284">
        <f t="shared" si="15"/>
        <v>668262.17000000004</v>
      </c>
      <c r="AP174" s="279">
        <f t="shared" si="16"/>
        <v>2227329.15</v>
      </c>
      <c r="AQ174" s="287">
        <f t="shared" si="17"/>
        <v>2165532.38</v>
      </c>
      <c r="AR174" s="261">
        <f t="shared" si="18"/>
        <v>61796.770000000019</v>
      </c>
    </row>
    <row r="175" spans="1:45" ht="15" thickBot="1" x14ac:dyDescent="0.25">
      <c r="A175" s="249" t="s">
        <v>332</v>
      </c>
      <c r="B175" s="249" t="s">
        <v>49</v>
      </c>
      <c r="C175" s="288">
        <v>1480</v>
      </c>
      <c r="D175" s="289" t="s">
        <v>976</v>
      </c>
      <c r="E175" s="44" t="s">
        <v>2791</v>
      </c>
      <c r="F175" s="88">
        <v>147292.79</v>
      </c>
      <c r="G175" s="88">
        <v>55639.1</v>
      </c>
      <c r="H175" s="88">
        <v>36181.26</v>
      </c>
      <c r="K175" s="44">
        <v>1149748.02</v>
      </c>
      <c r="L175" s="44">
        <v>153110.99</v>
      </c>
      <c r="P175" s="231">
        <v>33926.82</v>
      </c>
      <c r="R175" s="231">
        <v>264</v>
      </c>
      <c r="T175" s="44">
        <v>0</v>
      </c>
      <c r="U175" s="44">
        <v>-1265042.6200000001</v>
      </c>
      <c r="V175" s="44">
        <v>2913433.4</v>
      </c>
      <c r="X175" s="73">
        <v>930042.26</v>
      </c>
      <c r="Y175" s="73">
        <v>83000</v>
      </c>
      <c r="Z175" s="73">
        <v>841.19</v>
      </c>
      <c r="AB175" s="73">
        <v>695520</v>
      </c>
      <c r="AC175" s="73">
        <v>109000</v>
      </c>
      <c r="AD175" s="89">
        <v>1026648</v>
      </c>
      <c r="AG175" s="89">
        <v>29745</v>
      </c>
      <c r="AH175" s="89">
        <v>710730.56</v>
      </c>
      <c r="AI175" s="89">
        <v>169389.33</v>
      </c>
      <c r="AL175" s="89">
        <v>22500</v>
      </c>
      <c r="AM175" s="259">
        <f t="shared" si="13"/>
        <v>239113.15000000002</v>
      </c>
      <c r="AN175" s="260">
        <f t="shared" si="14"/>
        <v>34190.82</v>
      </c>
      <c r="AO175" s="284">
        <f t="shared" si="15"/>
        <v>204922.33000000002</v>
      </c>
      <c r="AP175" s="279">
        <f t="shared" si="16"/>
        <v>1818403.45</v>
      </c>
      <c r="AQ175" s="287">
        <f t="shared" si="17"/>
        <v>1959012.8900000001</v>
      </c>
      <c r="AR175" s="261">
        <f t="shared" si="18"/>
        <v>-140609.44000000018</v>
      </c>
    </row>
    <row r="176" spans="1:45" ht="18" thickBot="1" x14ac:dyDescent="0.45">
      <c r="A176" s="249" t="s">
        <v>333</v>
      </c>
      <c r="B176" s="249" t="s">
        <v>50</v>
      </c>
      <c r="C176" s="288">
        <v>8344</v>
      </c>
      <c r="D176" s="289" t="s">
        <v>977</v>
      </c>
      <c r="E176" s="44" t="s">
        <v>17</v>
      </c>
      <c r="F176" s="88">
        <v>1188724.33</v>
      </c>
      <c r="G176" s="88">
        <v>1662534.32</v>
      </c>
      <c r="H176" s="88">
        <v>43376.17</v>
      </c>
      <c r="K176" s="44">
        <v>1016046.81</v>
      </c>
      <c r="L176" s="44">
        <v>472255.35</v>
      </c>
      <c r="P176" s="231">
        <v>210053.11</v>
      </c>
      <c r="R176" s="231">
        <v>10929.02</v>
      </c>
      <c r="U176" s="44">
        <v>916127.37</v>
      </c>
      <c r="V176" s="44">
        <v>2535471.5499999998</v>
      </c>
      <c r="X176" s="73">
        <v>4345886.0599999996</v>
      </c>
      <c r="Z176" s="73">
        <v>1272.3499999999999</v>
      </c>
      <c r="AB176" s="73">
        <v>651914.80000000005</v>
      </c>
      <c r="AC176" s="73">
        <v>124</v>
      </c>
      <c r="AD176" s="89">
        <v>2014776.3</v>
      </c>
      <c r="AF176" s="89">
        <v>9430</v>
      </c>
      <c r="AH176" s="89">
        <v>1824399.58</v>
      </c>
      <c r="AI176" s="89">
        <v>313273.7</v>
      </c>
      <c r="AL176" s="89">
        <v>126961.7</v>
      </c>
      <c r="AM176" s="259">
        <f t="shared" si="13"/>
        <v>2894634.8200000003</v>
      </c>
      <c r="AN176" s="260">
        <f t="shared" si="14"/>
        <v>220982.12999999998</v>
      </c>
      <c r="AO176" s="284">
        <f t="shared" si="15"/>
        <v>2673652.6900000004</v>
      </c>
      <c r="AP176" s="279">
        <f t="shared" si="16"/>
        <v>4999197.209999999</v>
      </c>
      <c r="AQ176" s="287">
        <f t="shared" si="17"/>
        <v>4288841.28</v>
      </c>
      <c r="AR176" s="261">
        <f t="shared" si="18"/>
        <v>710355.92999999877</v>
      </c>
      <c r="AS176" s="293" t="s">
        <v>17</v>
      </c>
    </row>
    <row r="177" spans="1:45" ht="18" thickBot="1" x14ac:dyDescent="0.45">
      <c r="A177" s="249" t="s">
        <v>333</v>
      </c>
      <c r="B177" s="249" t="s">
        <v>50</v>
      </c>
      <c r="C177" s="288">
        <v>3901</v>
      </c>
      <c r="D177" s="289" t="s">
        <v>978</v>
      </c>
      <c r="E177" s="44" t="s">
        <v>18</v>
      </c>
      <c r="F177" s="88">
        <v>429339.26</v>
      </c>
      <c r="G177" s="88">
        <v>23400</v>
      </c>
      <c r="H177" s="88">
        <v>171187.06</v>
      </c>
      <c r="K177" s="44">
        <v>344532.7</v>
      </c>
      <c r="L177" s="44">
        <v>308824.84999999998</v>
      </c>
      <c r="O177" s="231">
        <v>0</v>
      </c>
      <c r="P177" s="231">
        <v>40751.300000000003</v>
      </c>
      <c r="Q177" s="231">
        <v>1800</v>
      </c>
      <c r="R177" s="231">
        <v>75.7</v>
      </c>
      <c r="U177" s="44">
        <v>-1660103.3</v>
      </c>
      <c r="V177" s="44">
        <v>3491897.05</v>
      </c>
      <c r="X177" s="73">
        <v>1992376.85</v>
      </c>
      <c r="Y177" s="73">
        <v>70200</v>
      </c>
      <c r="Z177" s="73">
        <v>1914.81</v>
      </c>
      <c r="AB177" s="73">
        <v>1536802.9</v>
      </c>
      <c r="AC177" s="73">
        <v>297100</v>
      </c>
      <c r="AD177" s="89">
        <v>2489050.9</v>
      </c>
      <c r="AF177" s="89">
        <v>18667</v>
      </c>
      <c r="AH177" s="89">
        <v>1584424.68</v>
      </c>
      <c r="AI177" s="89">
        <v>214697.59</v>
      </c>
      <c r="AL177" s="89">
        <v>188691.27</v>
      </c>
      <c r="AM177" s="259">
        <f t="shared" si="13"/>
        <v>623926.32000000007</v>
      </c>
      <c r="AN177" s="260">
        <f t="shared" si="14"/>
        <v>42627</v>
      </c>
      <c r="AO177" s="284">
        <f t="shared" si="15"/>
        <v>581299.32000000007</v>
      </c>
      <c r="AP177" s="279">
        <f t="shared" si="16"/>
        <v>3898394.56</v>
      </c>
      <c r="AQ177" s="287">
        <f t="shared" si="17"/>
        <v>4495531.4399999995</v>
      </c>
      <c r="AR177" s="261">
        <f t="shared" si="18"/>
        <v>-597136.87999999942</v>
      </c>
      <c r="AS177" s="293" t="s">
        <v>18</v>
      </c>
    </row>
    <row r="178" spans="1:45" s="296" customFormat="1" ht="18" thickBot="1" x14ac:dyDescent="0.45">
      <c r="A178" s="249" t="s">
        <v>333</v>
      </c>
      <c r="B178" s="249" t="s">
        <v>50</v>
      </c>
      <c r="C178" s="288">
        <v>4653</v>
      </c>
      <c r="D178" s="289" t="s">
        <v>979</v>
      </c>
      <c r="E178" s="44" t="s">
        <v>2741</v>
      </c>
      <c r="F178" s="88">
        <v>584257.29</v>
      </c>
      <c r="G178" s="88">
        <v>21094.75</v>
      </c>
      <c r="H178" s="88">
        <v>191907.62</v>
      </c>
      <c r="I178" s="88"/>
      <c r="J178" s="44"/>
      <c r="K178" s="44">
        <v>7970582.46</v>
      </c>
      <c r="L178" s="44">
        <v>3147718.33</v>
      </c>
      <c r="M178" s="44"/>
      <c r="N178" s="44"/>
      <c r="O178" s="231">
        <v>4120</v>
      </c>
      <c r="P178" s="231">
        <v>124363.22</v>
      </c>
      <c r="Q178" s="231"/>
      <c r="R178" s="231">
        <v>135.78</v>
      </c>
      <c r="S178" s="44"/>
      <c r="T178" s="44"/>
      <c r="U178" s="44">
        <v>12771774.07</v>
      </c>
      <c r="V178" s="44">
        <v>2917750.69</v>
      </c>
      <c r="W178" s="73"/>
      <c r="X178" s="73">
        <v>2555790.88</v>
      </c>
      <c r="Y178" s="73">
        <v>1544551.99</v>
      </c>
      <c r="Z178" s="73">
        <v>2255.37</v>
      </c>
      <c r="AA178" s="73"/>
      <c r="AB178" s="73">
        <v>2860522</v>
      </c>
      <c r="AC178" s="73">
        <v>18040</v>
      </c>
      <c r="AD178" s="89">
        <v>4348635.41</v>
      </c>
      <c r="AE178" s="89"/>
      <c r="AF178" s="89">
        <v>96435</v>
      </c>
      <c r="AG178" s="89"/>
      <c r="AH178" s="89">
        <v>1923750.56</v>
      </c>
      <c r="AI178" s="89">
        <v>3920141.12</v>
      </c>
      <c r="AJ178" s="89"/>
      <c r="AK178" s="89">
        <v>594781.46</v>
      </c>
      <c r="AL178" s="89"/>
      <c r="AM178" s="259">
        <f t="shared" si="13"/>
        <v>797259.66</v>
      </c>
      <c r="AN178" s="260">
        <f t="shared" si="14"/>
        <v>128619</v>
      </c>
      <c r="AO178" s="284">
        <f t="shared" si="15"/>
        <v>668640.66</v>
      </c>
      <c r="AP178" s="279">
        <f t="shared" si="16"/>
        <v>6981160.2400000002</v>
      </c>
      <c r="AQ178" s="287">
        <f t="shared" si="17"/>
        <v>10883743.550000001</v>
      </c>
      <c r="AR178" s="294">
        <f t="shared" si="18"/>
        <v>-3902583.3100000005</v>
      </c>
      <c r="AS178" s="295"/>
    </row>
    <row r="179" spans="1:45" ht="18" thickBot="1" x14ac:dyDescent="0.45">
      <c r="A179" s="249" t="s">
        <v>333</v>
      </c>
      <c r="B179" s="249" t="s">
        <v>50</v>
      </c>
      <c r="C179" s="288">
        <v>4479</v>
      </c>
      <c r="D179" s="289" t="s">
        <v>980</v>
      </c>
      <c r="E179" s="44" t="s">
        <v>19</v>
      </c>
      <c r="F179" s="88">
        <v>796407.36</v>
      </c>
      <c r="G179" s="88">
        <v>12800</v>
      </c>
      <c r="H179" s="88">
        <v>34241.68</v>
      </c>
      <c r="K179" s="44">
        <v>157607.6</v>
      </c>
      <c r="L179" s="44">
        <v>265060.25</v>
      </c>
      <c r="O179" s="231">
        <v>0</v>
      </c>
      <c r="P179" s="231">
        <v>27224.3</v>
      </c>
      <c r="R179" s="231">
        <v>946.58</v>
      </c>
      <c r="S179" s="44">
        <v>185000</v>
      </c>
      <c r="U179" s="44">
        <v>-2434288.41</v>
      </c>
      <c r="V179" s="44">
        <v>3101018.9</v>
      </c>
      <c r="X179" s="73">
        <v>1430709.86</v>
      </c>
      <c r="Y179" s="73">
        <v>1170000</v>
      </c>
      <c r="Z179" s="73">
        <v>2282.0500000000002</v>
      </c>
      <c r="AC179" s="73">
        <v>6000</v>
      </c>
      <c r="AD179" s="89">
        <v>571525</v>
      </c>
      <c r="AF179" s="89">
        <v>23722</v>
      </c>
      <c r="AH179" s="89">
        <v>1182332.3400000001</v>
      </c>
      <c r="AI179" s="89">
        <v>315398.82</v>
      </c>
      <c r="AL179" s="89">
        <v>129798.23</v>
      </c>
      <c r="AM179" s="259">
        <f t="shared" si="13"/>
        <v>843449.04</v>
      </c>
      <c r="AN179" s="260">
        <f t="shared" si="14"/>
        <v>28170.880000000001</v>
      </c>
      <c r="AO179" s="284">
        <f t="shared" si="15"/>
        <v>815278.16</v>
      </c>
      <c r="AP179" s="279">
        <f t="shared" si="16"/>
        <v>2608991.91</v>
      </c>
      <c r="AQ179" s="287">
        <f t="shared" si="17"/>
        <v>2222776.39</v>
      </c>
      <c r="AR179" s="261">
        <f t="shared" si="18"/>
        <v>386215.52</v>
      </c>
      <c r="AS179" s="297" t="s">
        <v>19</v>
      </c>
    </row>
    <row r="180" spans="1:45" ht="18" thickBot="1" x14ac:dyDescent="0.45">
      <c r="A180" s="249" t="s">
        <v>333</v>
      </c>
      <c r="B180" s="249" t="s">
        <v>50</v>
      </c>
      <c r="C180" s="288">
        <v>5054</v>
      </c>
      <c r="D180" s="289" t="s">
        <v>981</v>
      </c>
      <c r="E180" s="44" t="s">
        <v>20</v>
      </c>
      <c r="F180" s="88">
        <v>672416.79</v>
      </c>
      <c r="G180" s="88">
        <v>10144.620000000001</v>
      </c>
      <c r="H180" s="88">
        <v>145763.82</v>
      </c>
      <c r="K180" s="44">
        <v>299358.39</v>
      </c>
      <c r="L180" s="44">
        <v>772941.73</v>
      </c>
      <c r="O180" s="231">
        <v>0</v>
      </c>
      <c r="P180" s="231">
        <v>49747.45</v>
      </c>
      <c r="Q180" s="231">
        <v>74960</v>
      </c>
      <c r="R180" s="231">
        <v>1197.1500000000001</v>
      </c>
      <c r="U180" s="44">
        <v>1663663.75</v>
      </c>
      <c r="V180" s="44">
        <v>254405.43</v>
      </c>
      <c r="X180" s="73">
        <v>2599825.5699999998</v>
      </c>
      <c r="Z180" s="73">
        <v>2693.05</v>
      </c>
      <c r="AB180" s="73">
        <v>1843108.2</v>
      </c>
      <c r="AC180" s="73">
        <v>212100</v>
      </c>
      <c r="AD180" s="89">
        <v>2909389.2</v>
      </c>
      <c r="AF180" s="89">
        <v>9204</v>
      </c>
      <c r="AH180" s="89">
        <v>1371619.95</v>
      </c>
      <c r="AI180" s="89">
        <v>294701.56</v>
      </c>
      <c r="AL180" s="89">
        <v>216160.54</v>
      </c>
      <c r="AM180" s="259">
        <f t="shared" si="13"/>
        <v>828325.23</v>
      </c>
      <c r="AN180" s="260">
        <f t="shared" si="14"/>
        <v>125904.59999999999</v>
      </c>
      <c r="AO180" s="284">
        <f t="shared" si="15"/>
        <v>702420.63</v>
      </c>
      <c r="AP180" s="279">
        <f t="shared" si="16"/>
        <v>4657726.8199999994</v>
      </c>
      <c r="AQ180" s="287">
        <f t="shared" si="17"/>
        <v>4801075.25</v>
      </c>
      <c r="AR180" s="261">
        <f t="shared" si="18"/>
        <v>-143348.43000000063</v>
      </c>
      <c r="AS180" s="293" t="s">
        <v>20</v>
      </c>
    </row>
    <row r="181" spans="1:45" ht="18" thickBot="1" x14ac:dyDescent="0.45">
      <c r="A181" s="249" t="s">
        <v>333</v>
      </c>
      <c r="B181" s="249" t="s">
        <v>50</v>
      </c>
      <c r="C181" s="288">
        <v>5698</v>
      </c>
      <c r="D181" s="289" t="s">
        <v>982</v>
      </c>
      <c r="E181" s="44" t="s">
        <v>21</v>
      </c>
      <c r="F181" s="88">
        <v>698054.4</v>
      </c>
      <c r="G181" s="88">
        <v>8099</v>
      </c>
      <c r="H181" s="88">
        <v>145649.73000000001</v>
      </c>
      <c r="K181" s="44">
        <v>597505.74</v>
      </c>
      <c r="L181" s="44">
        <v>245579.8</v>
      </c>
      <c r="O181" s="231">
        <v>3400</v>
      </c>
      <c r="P181" s="231">
        <v>52788.3</v>
      </c>
      <c r="Q181" s="231">
        <v>210360</v>
      </c>
      <c r="R181" s="231">
        <v>52718.54</v>
      </c>
      <c r="U181" s="44">
        <v>-3070982.76</v>
      </c>
      <c r="V181" s="44">
        <v>4470863.96</v>
      </c>
      <c r="X181" s="73">
        <v>3303892.07</v>
      </c>
      <c r="Z181" s="73">
        <v>2416.29</v>
      </c>
      <c r="AB181" s="73">
        <v>2640765.5099999998</v>
      </c>
      <c r="AC181" s="73">
        <v>262600</v>
      </c>
      <c r="AD181" s="89">
        <v>3708746.51</v>
      </c>
      <c r="AF181" s="89">
        <v>14722</v>
      </c>
      <c r="AG181" s="89">
        <v>1600</v>
      </c>
      <c r="AH181" s="89">
        <v>1247346.8500000001</v>
      </c>
      <c r="AI181" s="89">
        <v>173180.31</v>
      </c>
      <c r="AL181" s="89">
        <v>1088337.57</v>
      </c>
      <c r="AM181" s="259">
        <f t="shared" si="13"/>
        <v>851803.13</v>
      </c>
      <c r="AN181" s="260">
        <f t="shared" si="14"/>
        <v>319266.83999999997</v>
      </c>
      <c r="AO181" s="284">
        <f t="shared" si="15"/>
        <v>532536.29</v>
      </c>
      <c r="AP181" s="279">
        <f t="shared" si="16"/>
        <v>6209673.8699999992</v>
      </c>
      <c r="AQ181" s="287">
        <f t="shared" si="17"/>
        <v>6233933.2399999993</v>
      </c>
      <c r="AR181" s="261">
        <f t="shared" si="18"/>
        <v>-24259.370000000112</v>
      </c>
      <c r="AS181" s="293" t="s">
        <v>21</v>
      </c>
    </row>
    <row r="182" spans="1:45" ht="18" thickBot="1" x14ac:dyDescent="0.45">
      <c r="A182" s="249" t="s">
        <v>333</v>
      </c>
      <c r="B182" s="249" t="s">
        <v>50</v>
      </c>
      <c r="C182" s="288">
        <v>5218</v>
      </c>
      <c r="D182" s="289" t="s">
        <v>983</v>
      </c>
      <c r="E182" s="44" t="s">
        <v>22</v>
      </c>
      <c r="F182" s="88">
        <v>880637.55</v>
      </c>
      <c r="G182" s="88">
        <v>25978</v>
      </c>
      <c r="H182" s="88">
        <v>116303.51</v>
      </c>
      <c r="K182" s="44">
        <v>58954.37</v>
      </c>
      <c r="L182" s="44">
        <v>155716.32999999999</v>
      </c>
      <c r="O182" s="231">
        <v>18419.3</v>
      </c>
      <c r="P182" s="231">
        <v>31486.79</v>
      </c>
      <c r="Q182" s="231">
        <v>183000</v>
      </c>
      <c r="R182" s="231">
        <v>20029.12</v>
      </c>
      <c r="S182" s="44">
        <v>0</v>
      </c>
      <c r="U182" s="44">
        <v>-151003.88</v>
      </c>
      <c r="V182" s="44">
        <v>1315785.06</v>
      </c>
      <c r="X182" s="73">
        <v>2261373.86</v>
      </c>
      <c r="Z182" s="73">
        <v>2567.9499999999998</v>
      </c>
      <c r="AB182" s="73">
        <v>2605524.2000000002</v>
      </c>
      <c r="AC182" s="73">
        <v>237000</v>
      </c>
      <c r="AD182" s="89">
        <v>3495522.3</v>
      </c>
      <c r="AF182" s="89">
        <v>11912</v>
      </c>
      <c r="AH182" s="89">
        <v>1394304.55</v>
      </c>
      <c r="AI182" s="89">
        <v>175183.6</v>
      </c>
      <c r="AL182" s="89">
        <v>209670.19</v>
      </c>
      <c r="AM182" s="259">
        <f t="shared" si="13"/>
        <v>1022919.06</v>
      </c>
      <c r="AN182" s="260">
        <f t="shared" si="14"/>
        <v>252935.21</v>
      </c>
      <c r="AO182" s="284">
        <f t="shared" si="15"/>
        <v>769983.85000000009</v>
      </c>
      <c r="AP182" s="279">
        <f t="shared" si="16"/>
        <v>5106466.01</v>
      </c>
      <c r="AQ182" s="287">
        <f t="shared" si="17"/>
        <v>5286592.6399999997</v>
      </c>
      <c r="AR182" s="261">
        <f t="shared" si="18"/>
        <v>-180126.62999999989</v>
      </c>
      <c r="AS182" s="293" t="s">
        <v>22</v>
      </c>
    </row>
    <row r="183" spans="1:45" ht="18" thickBot="1" x14ac:dyDescent="0.45">
      <c r="A183" s="249" t="s">
        <v>333</v>
      </c>
      <c r="B183" s="249" t="s">
        <v>50</v>
      </c>
      <c r="C183" s="288">
        <v>6468</v>
      </c>
      <c r="D183" s="289" t="s">
        <v>984</v>
      </c>
      <c r="E183" s="44" t="s">
        <v>23</v>
      </c>
      <c r="F183" s="88">
        <v>975265.48</v>
      </c>
      <c r="G183" s="88">
        <v>2697</v>
      </c>
      <c r="H183" s="88">
        <v>222534.25</v>
      </c>
      <c r="K183" s="44">
        <v>853166.99</v>
      </c>
      <c r="L183" s="44">
        <v>329578.55</v>
      </c>
      <c r="O183" s="231">
        <v>0</v>
      </c>
      <c r="P183" s="231">
        <v>43331.3</v>
      </c>
      <c r="Q183" s="231">
        <v>24335</v>
      </c>
      <c r="R183" s="231">
        <v>548.97</v>
      </c>
      <c r="U183" s="44">
        <v>1431433.54</v>
      </c>
      <c r="V183" s="44">
        <v>1137972.49</v>
      </c>
      <c r="X183" s="73">
        <v>2474723.23</v>
      </c>
      <c r="Y183" s="73">
        <v>272945</v>
      </c>
      <c r="Z183" s="73">
        <v>3316.62</v>
      </c>
      <c r="AB183" s="73">
        <v>1812618.36</v>
      </c>
      <c r="AC183" s="73">
        <v>403000</v>
      </c>
      <c r="AD183" s="89">
        <v>2872756.36</v>
      </c>
      <c r="AF183" s="89">
        <v>10054</v>
      </c>
      <c r="AH183" s="89">
        <v>1697140.43</v>
      </c>
      <c r="AI183" s="89">
        <v>265230.7</v>
      </c>
      <c r="AL183" s="89">
        <v>375800.75</v>
      </c>
      <c r="AM183" s="259">
        <f t="shared" si="13"/>
        <v>1200496.73</v>
      </c>
      <c r="AN183" s="260">
        <f t="shared" si="14"/>
        <v>68215.27</v>
      </c>
      <c r="AO183" s="284">
        <f t="shared" si="15"/>
        <v>1132281.46</v>
      </c>
      <c r="AP183" s="279">
        <f t="shared" si="16"/>
        <v>4966603.21</v>
      </c>
      <c r="AQ183" s="287">
        <f t="shared" si="17"/>
        <v>5220982.24</v>
      </c>
      <c r="AR183" s="261">
        <f t="shared" si="18"/>
        <v>-254379.03000000026</v>
      </c>
      <c r="AS183" s="293" t="s">
        <v>23</v>
      </c>
    </row>
    <row r="184" spans="1:45" ht="18" thickBot="1" x14ac:dyDescent="0.45">
      <c r="A184" s="249" t="s">
        <v>333</v>
      </c>
      <c r="B184" s="249" t="s">
        <v>50</v>
      </c>
      <c r="C184" s="288">
        <v>8206</v>
      </c>
      <c r="D184" s="289" t="s">
        <v>985</v>
      </c>
      <c r="E184" s="44" t="s">
        <v>24</v>
      </c>
      <c r="F184" s="88">
        <v>1570487.76</v>
      </c>
      <c r="G184" s="88">
        <v>25680.79</v>
      </c>
      <c r="H184" s="88">
        <v>134191.73000000001</v>
      </c>
      <c r="K184" s="44">
        <v>1888064.22</v>
      </c>
      <c r="L184" s="44">
        <v>634182.88</v>
      </c>
      <c r="O184" s="231">
        <v>0</v>
      </c>
      <c r="P184" s="231">
        <v>52268</v>
      </c>
      <c r="Q184" s="231">
        <v>16500</v>
      </c>
      <c r="R184" s="231">
        <v>495.06</v>
      </c>
      <c r="U184" s="44">
        <v>1875818.46</v>
      </c>
      <c r="V184" s="44">
        <v>1899168.01</v>
      </c>
      <c r="X184" s="73">
        <v>3932855.94</v>
      </c>
      <c r="Y184" s="73">
        <v>22700</v>
      </c>
      <c r="Z184" s="73">
        <v>5303.51</v>
      </c>
      <c r="AB184" s="73">
        <v>1264374.2</v>
      </c>
      <c r="AC184" s="73">
        <v>263300</v>
      </c>
      <c r="AD184" s="89">
        <v>2679188.2000000002</v>
      </c>
      <c r="AF184" s="89">
        <v>19592</v>
      </c>
      <c r="AH184" s="89">
        <v>1853940.2</v>
      </c>
      <c r="AI184" s="89">
        <v>379301.37</v>
      </c>
      <c r="AL184" s="89">
        <v>148154.03</v>
      </c>
      <c r="AM184" s="259">
        <f t="shared" si="13"/>
        <v>1730360.28</v>
      </c>
      <c r="AN184" s="260">
        <f t="shared" si="14"/>
        <v>69263.06</v>
      </c>
      <c r="AO184" s="284">
        <f t="shared" si="15"/>
        <v>1661097.22</v>
      </c>
      <c r="AP184" s="279">
        <f t="shared" si="16"/>
        <v>5488533.6499999994</v>
      </c>
      <c r="AQ184" s="287">
        <f t="shared" si="17"/>
        <v>5080175.8000000007</v>
      </c>
      <c r="AR184" s="261">
        <f t="shared" si="18"/>
        <v>408357.8499999987</v>
      </c>
      <c r="AS184" s="293" t="s">
        <v>24</v>
      </c>
    </row>
    <row r="185" spans="1:45" ht="18" thickBot="1" x14ac:dyDescent="0.45">
      <c r="A185" s="249" t="s">
        <v>333</v>
      </c>
      <c r="B185" s="249" t="s">
        <v>50</v>
      </c>
      <c r="C185" s="288">
        <v>4682</v>
      </c>
      <c r="D185" s="289" t="s">
        <v>986</v>
      </c>
      <c r="E185" s="44" t="s">
        <v>25</v>
      </c>
      <c r="F185" s="88">
        <v>220395.81</v>
      </c>
      <c r="G185" s="88">
        <v>7979.55</v>
      </c>
      <c r="H185" s="88">
        <v>202375.8</v>
      </c>
      <c r="K185" s="44">
        <v>1662749.44</v>
      </c>
      <c r="L185" s="44">
        <v>238239.25</v>
      </c>
      <c r="O185" s="231">
        <v>0</v>
      </c>
      <c r="P185" s="231">
        <v>43560.36</v>
      </c>
      <c r="Q185" s="231">
        <v>0</v>
      </c>
      <c r="R185" s="231">
        <v>17644.2</v>
      </c>
      <c r="U185" s="44">
        <v>-2492042.38</v>
      </c>
      <c r="V185" s="44">
        <v>4128965.53</v>
      </c>
      <c r="X185" s="73">
        <v>1930220.85</v>
      </c>
      <c r="Y185" s="73">
        <v>490000</v>
      </c>
      <c r="Z185" s="73">
        <v>1458.67</v>
      </c>
      <c r="AB185" s="73">
        <v>955489.55</v>
      </c>
      <c r="AC185" s="73">
        <v>1181700</v>
      </c>
      <c r="AD185" s="89">
        <v>1852326.55</v>
      </c>
      <c r="AF185" s="89">
        <v>13834</v>
      </c>
      <c r="AH185" s="89">
        <v>1653871.65</v>
      </c>
      <c r="AI185" s="89">
        <v>235719.16</v>
      </c>
      <c r="AL185" s="89">
        <v>169505.57</v>
      </c>
      <c r="AM185" s="259">
        <f t="shared" si="13"/>
        <v>430751.16</v>
      </c>
      <c r="AN185" s="260">
        <f t="shared" si="14"/>
        <v>61204.56</v>
      </c>
      <c r="AO185" s="284">
        <f t="shared" si="15"/>
        <v>369546.6</v>
      </c>
      <c r="AP185" s="279">
        <f t="shared" si="16"/>
        <v>4558869.07</v>
      </c>
      <c r="AQ185" s="287">
        <f t="shared" si="17"/>
        <v>3925256.93</v>
      </c>
      <c r="AR185" s="261">
        <f t="shared" si="18"/>
        <v>633612.14000000013</v>
      </c>
      <c r="AS185" s="293" t="s">
        <v>25</v>
      </c>
    </row>
    <row r="186" spans="1:45" ht="18" thickBot="1" x14ac:dyDescent="0.45">
      <c r="A186" s="249" t="s">
        <v>333</v>
      </c>
      <c r="B186" s="249" t="s">
        <v>50</v>
      </c>
      <c r="C186" s="288">
        <v>5558</v>
      </c>
      <c r="D186" s="289" t="s">
        <v>987</v>
      </c>
      <c r="E186" s="44" t="s">
        <v>26</v>
      </c>
      <c r="F186" s="88">
        <v>533962.99</v>
      </c>
      <c r="G186" s="88">
        <v>13136.4</v>
      </c>
      <c r="H186" s="88">
        <v>145931.39000000001</v>
      </c>
      <c r="I186" s="88">
        <v>0</v>
      </c>
      <c r="K186" s="44">
        <v>173600.01</v>
      </c>
      <c r="L186" s="44">
        <v>610102.77</v>
      </c>
      <c r="O186" s="231">
        <v>0</v>
      </c>
      <c r="P186" s="231">
        <v>53517.3</v>
      </c>
      <c r="Q186" s="231">
        <v>14100</v>
      </c>
      <c r="R186" s="231">
        <v>12756.5</v>
      </c>
      <c r="S186" s="44">
        <v>29800</v>
      </c>
      <c r="U186" s="44">
        <v>-292114.03999999998</v>
      </c>
      <c r="V186" s="44">
        <v>1898710.57</v>
      </c>
      <c r="X186" s="73">
        <v>2561504.79</v>
      </c>
      <c r="Y186" s="73">
        <v>162240</v>
      </c>
      <c r="Z186" s="73">
        <v>1970.35</v>
      </c>
      <c r="AB186" s="73">
        <v>1455937</v>
      </c>
      <c r="AC186" s="73">
        <v>45000</v>
      </c>
      <c r="AD186" s="89">
        <v>2373632</v>
      </c>
      <c r="AF186" s="89">
        <v>14822</v>
      </c>
      <c r="AH186" s="89">
        <v>1371811.69</v>
      </c>
      <c r="AI186" s="89">
        <v>121877.75</v>
      </c>
      <c r="AL186" s="89">
        <v>584545.47</v>
      </c>
      <c r="AM186" s="259">
        <f t="shared" si="13"/>
        <v>693030.78</v>
      </c>
      <c r="AN186" s="260">
        <f t="shared" si="14"/>
        <v>80373.8</v>
      </c>
      <c r="AO186" s="284">
        <f t="shared" si="15"/>
        <v>612656.98</v>
      </c>
      <c r="AP186" s="279">
        <f t="shared" si="16"/>
        <v>4226652.1400000006</v>
      </c>
      <c r="AQ186" s="287">
        <f t="shared" si="17"/>
        <v>4466688.91</v>
      </c>
      <c r="AR186" s="261">
        <f t="shared" si="18"/>
        <v>-240036.76999999955</v>
      </c>
      <c r="AS186" s="293" t="s">
        <v>26</v>
      </c>
    </row>
    <row r="187" spans="1:45" ht="18" thickBot="1" x14ac:dyDescent="0.45">
      <c r="A187" s="249" t="s">
        <v>333</v>
      </c>
      <c r="B187" s="249" t="s">
        <v>50</v>
      </c>
      <c r="C187" s="288">
        <v>4731</v>
      </c>
      <c r="D187" s="289" t="s">
        <v>988</v>
      </c>
      <c r="E187" s="44" t="s">
        <v>27</v>
      </c>
      <c r="F187" s="88">
        <v>516279.09</v>
      </c>
      <c r="G187" s="88">
        <v>7622.11</v>
      </c>
      <c r="H187" s="88">
        <v>112970.99</v>
      </c>
      <c r="K187" s="44">
        <v>468131.7</v>
      </c>
      <c r="L187" s="44">
        <v>551998.74</v>
      </c>
      <c r="O187" s="231">
        <v>0</v>
      </c>
      <c r="P187" s="231">
        <v>43643.27</v>
      </c>
      <c r="R187" s="231">
        <v>82</v>
      </c>
      <c r="U187" s="44">
        <v>-416925.67</v>
      </c>
      <c r="V187" s="44">
        <v>2242933.0699999998</v>
      </c>
      <c r="X187" s="73">
        <v>1843517.25</v>
      </c>
      <c r="Y187" s="73">
        <v>69800</v>
      </c>
      <c r="Z187" s="73">
        <v>1751.98</v>
      </c>
      <c r="AB187" s="73">
        <v>2006592.2</v>
      </c>
      <c r="AC187" s="73">
        <v>305200</v>
      </c>
      <c r="AD187" s="89">
        <v>2888038.2</v>
      </c>
      <c r="AF187" s="89">
        <v>10357</v>
      </c>
      <c r="AH187" s="89">
        <v>1112876.93</v>
      </c>
      <c r="AI187" s="89">
        <v>300681.55</v>
      </c>
      <c r="AK187" s="89">
        <v>127637.79</v>
      </c>
      <c r="AM187" s="259">
        <f t="shared" si="13"/>
        <v>636872.19000000006</v>
      </c>
      <c r="AN187" s="260">
        <f t="shared" si="14"/>
        <v>43725.27</v>
      </c>
      <c r="AO187" s="284">
        <f t="shared" si="15"/>
        <v>593146.92000000004</v>
      </c>
      <c r="AP187" s="279">
        <f t="shared" si="16"/>
        <v>4226861.43</v>
      </c>
      <c r="AQ187" s="287">
        <f t="shared" si="17"/>
        <v>4439591.47</v>
      </c>
      <c r="AR187" s="261">
        <f t="shared" si="18"/>
        <v>-212730.04000000004</v>
      </c>
      <c r="AS187" s="293" t="s">
        <v>27</v>
      </c>
    </row>
    <row r="188" spans="1:45" ht="18" thickBot="1" x14ac:dyDescent="0.45">
      <c r="A188" s="249" t="s">
        <v>333</v>
      </c>
      <c r="B188" s="249" t="s">
        <v>50</v>
      </c>
      <c r="C188" s="288">
        <v>3338</v>
      </c>
      <c r="D188" s="289" t="s">
        <v>989</v>
      </c>
      <c r="E188" s="44" t="s">
        <v>2783</v>
      </c>
      <c r="F188" s="88">
        <v>90205.61</v>
      </c>
      <c r="G188" s="88">
        <v>4200</v>
      </c>
      <c r="H188" s="88">
        <v>93418.69</v>
      </c>
      <c r="K188" s="44">
        <v>742027.55</v>
      </c>
      <c r="L188" s="44">
        <v>330312.26</v>
      </c>
      <c r="O188" s="231">
        <v>0</v>
      </c>
      <c r="P188" s="231">
        <v>35691</v>
      </c>
      <c r="Q188" s="231">
        <v>0</v>
      </c>
      <c r="R188" s="231">
        <v>86413.73</v>
      </c>
      <c r="U188" s="44">
        <v>-1952667.82</v>
      </c>
      <c r="V188" s="44">
        <v>3605471.06</v>
      </c>
      <c r="X188" s="73">
        <v>1703919.92</v>
      </c>
      <c r="Y188" s="73">
        <v>55200</v>
      </c>
      <c r="Z188" s="73">
        <v>786.66</v>
      </c>
      <c r="AB188" s="73">
        <v>1287570</v>
      </c>
      <c r="AC188" s="73">
        <v>134200</v>
      </c>
      <c r="AD188" s="89">
        <v>2275001</v>
      </c>
      <c r="AF188" s="89">
        <v>11032</v>
      </c>
      <c r="AH188" s="89">
        <v>968636.8</v>
      </c>
      <c r="AI188" s="89">
        <v>338181.84</v>
      </c>
      <c r="AL188" s="89">
        <v>103568.8</v>
      </c>
      <c r="AM188" s="259">
        <f t="shared" si="13"/>
        <v>187824.3</v>
      </c>
      <c r="AN188" s="260">
        <f t="shared" si="14"/>
        <v>122104.73</v>
      </c>
      <c r="AO188" s="284">
        <f t="shared" si="15"/>
        <v>65719.569999999992</v>
      </c>
      <c r="AP188" s="279">
        <f t="shared" si="16"/>
        <v>3181676.58</v>
      </c>
      <c r="AQ188" s="287">
        <f t="shared" si="17"/>
        <v>3696420.4399999995</v>
      </c>
      <c r="AR188" s="261">
        <f t="shared" si="18"/>
        <v>-514743.8599999994</v>
      </c>
      <c r="AS188" s="293" t="s">
        <v>28</v>
      </c>
    </row>
    <row r="189" spans="1:45" s="287" customFormat="1" ht="15" thickBot="1" x14ac:dyDescent="0.25">
      <c r="A189" s="249" t="s">
        <v>333</v>
      </c>
      <c r="B189" s="249" t="s">
        <v>50</v>
      </c>
      <c r="C189" s="288">
        <v>6544</v>
      </c>
      <c r="D189" s="289" t="s">
        <v>990</v>
      </c>
      <c r="E189" s="44" t="s">
        <v>28</v>
      </c>
      <c r="F189" s="88">
        <v>1171074.17</v>
      </c>
      <c r="G189" s="88">
        <v>2934.7</v>
      </c>
      <c r="H189" s="88">
        <v>277127.3</v>
      </c>
      <c r="I189" s="88"/>
      <c r="J189" s="44"/>
      <c r="K189" s="44">
        <v>1905348.44</v>
      </c>
      <c r="L189" s="44">
        <v>354087.49</v>
      </c>
      <c r="M189" s="44"/>
      <c r="N189" s="44"/>
      <c r="O189" s="231">
        <v>0</v>
      </c>
      <c r="P189" s="231">
        <v>43167.519999999997</v>
      </c>
      <c r="Q189" s="231"/>
      <c r="R189" s="231">
        <v>281.79000000000002</v>
      </c>
      <c r="S189" s="44"/>
      <c r="T189" s="44"/>
      <c r="U189" s="44">
        <v>-521606.78</v>
      </c>
      <c r="V189" s="44">
        <v>3600900</v>
      </c>
      <c r="W189" s="73"/>
      <c r="X189" s="73">
        <v>2605680.7999999998</v>
      </c>
      <c r="Y189" s="73">
        <v>27000</v>
      </c>
      <c r="Z189" s="73">
        <v>3117.97</v>
      </c>
      <c r="AA189" s="73"/>
      <c r="AB189" s="73">
        <v>1598594.6</v>
      </c>
      <c r="AC189" s="73">
        <v>747250</v>
      </c>
      <c r="AD189" s="89">
        <v>2493667.6</v>
      </c>
      <c r="AE189" s="89"/>
      <c r="AF189" s="89">
        <v>6912</v>
      </c>
      <c r="AG189" s="89"/>
      <c r="AH189" s="89">
        <v>1277679.26</v>
      </c>
      <c r="AI189" s="89">
        <v>452176.02</v>
      </c>
      <c r="AJ189" s="89"/>
      <c r="AK189" s="89"/>
      <c r="AL189" s="89">
        <v>163378.92000000001</v>
      </c>
      <c r="AM189" s="259">
        <f t="shared" si="13"/>
        <v>1451136.17</v>
      </c>
      <c r="AN189" s="260">
        <f t="shared" si="14"/>
        <v>43449.31</v>
      </c>
      <c r="AO189" s="284">
        <f t="shared" si="15"/>
        <v>1407686.8599999999</v>
      </c>
      <c r="AP189" s="279">
        <f t="shared" si="16"/>
        <v>4981643.37</v>
      </c>
      <c r="AQ189" s="287">
        <f t="shared" si="17"/>
        <v>4393813.8000000007</v>
      </c>
      <c r="AR189" s="261">
        <f t="shared" si="18"/>
        <v>587829.56999999937</v>
      </c>
      <c r="AS189" s="286"/>
    </row>
    <row r="190" spans="1:45" ht="15" thickBot="1" x14ac:dyDescent="0.25">
      <c r="A190" s="249" t="s">
        <v>334</v>
      </c>
      <c r="B190" s="249" t="s">
        <v>51</v>
      </c>
      <c r="C190" s="288">
        <v>2511</v>
      </c>
      <c r="D190" s="289" t="s">
        <v>991</v>
      </c>
      <c r="E190" s="44" t="s">
        <v>2742</v>
      </c>
      <c r="F190" s="88">
        <v>486168.88</v>
      </c>
      <c r="G190" s="88">
        <v>3215</v>
      </c>
      <c r="H190" s="88">
        <v>116779.44</v>
      </c>
      <c r="K190" s="44">
        <v>650441.06999999995</v>
      </c>
      <c r="L190" s="44">
        <v>71606.91</v>
      </c>
      <c r="O190" s="231">
        <v>0</v>
      </c>
      <c r="P190" s="231">
        <v>29180</v>
      </c>
      <c r="R190" s="231">
        <v>22075.48</v>
      </c>
      <c r="U190" s="44">
        <v>-1776259.64</v>
      </c>
      <c r="V190" s="44">
        <v>2938659.03</v>
      </c>
      <c r="X190" s="73">
        <v>1231860.71</v>
      </c>
      <c r="Y190" s="73">
        <v>387330</v>
      </c>
      <c r="Z190" s="73">
        <v>1776.43</v>
      </c>
      <c r="AB190" s="73">
        <v>1693965.39</v>
      </c>
      <c r="AC190" s="73">
        <v>4500</v>
      </c>
      <c r="AD190" s="89">
        <v>2214403.39</v>
      </c>
      <c r="AF190" s="89">
        <v>3600</v>
      </c>
      <c r="AH190" s="89">
        <v>744471.58</v>
      </c>
      <c r="AI190" s="89">
        <v>187260.13</v>
      </c>
      <c r="AL190" s="89">
        <v>55141</v>
      </c>
      <c r="AM190" s="259">
        <f t="shared" si="13"/>
        <v>606163.32000000007</v>
      </c>
      <c r="AN190" s="260">
        <f t="shared" si="14"/>
        <v>51255.479999999996</v>
      </c>
      <c r="AO190" s="284">
        <f t="shared" si="15"/>
        <v>554907.84000000008</v>
      </c>
      <c r="AP190" s="279">
        <f t="shared" si="16"/>
        <v>3319432.53</v>
      </c>
      <c r="AQ190" s="287">
        <f t="shared" si="17"/>
        <v>3204876.1</v>
      </c>
      <c r="AR190" s="261">
        <f t="shared" si="18"/>
        <v>114556.4299999997</v>
      </c>
      <c r="AS190" s="287"/>
    </row>
    <row r="191" spans="1:45" ht="15" thickBot="1" x14ac:dyDescent="0.25">
      <c r="A191" s="249" t="s">
        <v>334</v>
      </c>
      <c r="B191" s="249" t="s">
        <v>51</v>
      </c>
      <c r="C191" s="288">
        <v>3129</v>
      </c>
      <c r="D191" s="289" t="s">
        <v>992</v>
      </c>
      <c r="E191" s="44" t="s">
        <v>2743</v>
      </c>
      <c r="F191" s="88">
        <v>49047.67</v>
      </c>
      <c r="G191" s="88">
        <v>1275</v>
      </c>
      <c r="H191" s="88">
        <v>397060.27</v>
      </c>
      <c r="K191" s="44">
        <v>1777801.76</v>
      </c>
      <c r="L191" s="44">
        <v>620356.54</v>
      </c>
      <c r="O191" s="231">
        <v>0</v>
      </c>
      <c r="P191" s="231">
        <v>26319.91</v>
      </c>
      <c r="R191" s="231">
        <v>4248.5600000000004</v>
      </c>
      <c r="U191" s="44">
        <v>2236182.9300000002</v>
      </c>
      <c r="V191" s="44">
        <v>309271.51</v>
      </c>
      <c r="X191" s="73">
        <v>1211685.31</v>
      </c>
      <c r="Z191" s="73">
        <v>1267.53</v>
      </c>
      <c r="AB191" s="73">
        <v>1519129</v>
      </c>
      <c r="AC191" s="73">
        <v>255140.52</v>
      </c>
      <c r="AD191" s="89">
        <v>2085213</v>
      </c>
      <c r="AF191" s="89">
        <v>4800</v>
      </c>
      <c r="AG191" s="89">
        <v>700</v>
      </c>
      <c r="AH191" s="89">
        <v>594513.47</v>
      </c>
      <c r="AI191" s="89">
        <v>30565.56</v>
      </c>
      <c r="AL191" s="89">
        <v>1912</v>
      </c>
      <c r="AM191" s="259">
        <f t="shared" si="13"/>
        <v>447382.94</v>
      </c>
      <c r="AN191" s="260">
        <f t="shared" si="14"/>
        <v>30568.47</v>
      </c>
      <c r="AO191" s="284">
        <f t="shared" si="15"/>
        <v>416814.47</v>
      </c>
      <c r="AP191" s="279">
        <f t="shared" si="16"/>
        <v>2987222.36</v>
      </c>
      <c r="AQ191" s="287">
        <f t="shared" si="17"/>
        <v>2717704.03</v>
      </c>
      <c r="AR191" s="261">
        <f t="shared" si="18"/>
        <v>269518.33000000007</v>
      </c>
    </row>
    <row r="192" spans="1:45" ht="15" thickBot="1" x14ac:dyDescent="0.25">
      <c r="A192" s="249" t="s">
        <v>334</v>
      </c>
      <c r="B192" s="249" t="s">
        <v>51</v>
      </c>
      <c r="C192" s="288">
        <v>5633</v>
      </c>
      <c r="D192" s="289" t="s">
        <v>993</v>
      </c>
      <c r="E192" s="44" t="s">
        <v>2744</v>
      </c>
      <c r="F192" s="88">
        <v>70735.3</v>
      </c>
      <c r="G192" s="88">
        <v>4300</v>
      </c>
      <c r="H192" s="88">
        <v>114233.17</v>
      </c>
      <c r="K192" s="44">
        <v>2448146.9900000002</v>
      </c>
      <c r="L192" s="44">
        <v>242248.45</v>
      </c>
      <c r="O192" s="231">
        <v>0</v>
      </c>
      <c r="P192" s="231">
        <v>25837</v>
      </c>
      <c r="R192" s="231">
        <v>2192.4</v>
      </c>
      <c r="U192" s="44">
        <v>553052.29</v>
      </c>
      <c r="V192" s="44">
        <v>2920045.89</v>
      </c>
      <c r="X192" s="73">
        <v>1732041.44</v>
      </c>
      <c r="Y192" s="73">
        <v>30100</v>
      </c>
      <c r="Z192" s="73">
        <v>809.37</v>
      </c>
      <c r="AB192" s="73">
        <v>2371815.65</v>
      </c>
      <c r="AC192" s="73">
        <v>29190</v>
      </c>
      <c r="AD192" s="89">
        <v>3311034.65</v>
      </c>
      <c r="AG192" s="89">
        <v>2700</v>
      </c>
      <c r="AH192" s="89">
        <v>1047698.16</v>
      </c>
      <c r="AI192" s="89">
        <v>423987.32</v>
      </c>
      <c r="AM192" s="259">
        <f t="shared" si="13"/>
        <v>189268.47</v>
      </c>
      <c r="AN192" s="260">
        <f t="shared" si="14"/>
        <v>28029.4</v>
      </c>
      <c r="AO192" s="284">
        <f t="shared" si="15"/>
        <v>161239.07</v>
      </c>
      <c r="AP192" s="279">
        <f t="shared" si="16"/>
        <v>4163956.46</v>
      </c>
      <c r="AQ192" s="287">
        <f t="shared" si="17"/>
        <v>4785420.13</v>
      </c>
      <c r="AR192" s="261">
        <f t="shared" si="18"/>
        <v>-621463.66999999993</v>
      </c>
    </row>
    <row r="193" spans="1:44" ht="15" thickBot="1" x14ac:dyDescent="0.25">
      <c r="A193" s="249" t="s">
        <v>334</v>
      </c>
      <c r="B193" s="249" t="s">
        <v>51</v>
      </c>
      <c r="C193" s="288">
        <v>1850</v>
      </c>
      <c r="D193" s="289" t="s">
        <v>994</v>
      </c>
      <c r="E193" s="44" t="s">
        <v>2745</v>
      </c>
      <c r="F193" s="88">
        <v>354848.31</v>
      </c>
      <c r="G193" s="88">
        <v>3248</v>
      </c>
      <c r="H193" s="88">
        <v>100913.41</v>
      </c>
      <c r="K193" s="44">
        <v>446390.11</v>
      </c>
      <c r="L193" s="44">
        <v>381930.42</v>
      </c>
      <c r="O193" s="231">
        <v>0</v>
      </c>
      <c r="P193" s="231">
        <v>27600</v>
      </c>
      <c r="R193" s="231">
        <v>0</v>
      </c>
      <c r="U193" s="44">
        <v>-1285961.9099999999</v>
      </c>
      <c r="V193" s="44">
        <v>2662416.9900000002</v>
      </c>
      <c r="X193" s="73">
        <v>1194536.32</v>
      </c>
      <c r="Y193" s="73">
        <v>140074</v>
      </c>
      <c r="Z193" s="73">
        <v>1794.32</v>
      </c>
      <c r="AB193" s="73">
        <v>939141</v>
      </c>
      <c r="AC193" s="73">
        <v>36000</v>
      </c>
      <c r="AD193" s="89">
        <v>1461139</v>
      </c>
      <c r="AF193" s="89">
        <v>6800</v>
      </c>
      <c r="AG193" s="89">
        <v>1600</v>
      </c>
      <c r="AH193" s="89">
        <v>748713.55</v>
      </c>
      <c r="AI193" s="89">
        <v>185089.92000000001</v>
      </c>
      <c r="AL193" s="89">
        <v>24928</v>
      </c>
      <c r="AM193" s="259">
        <f t="shared" si="13"/>
        <v>459009.72</v>
      </c>
      <c r="AN193" s="260">
        <f t="shared" si="14"/>
        <v>27600</v>
      </c>
      <c r="AO193" s="284">
        <f t="shared" si="15"/>
        <v>431409.72</v>
      </c>
      <c r="AP193" s="279">
        <f t="shared" si="16"/>
        <v>2311545.64</v>
      </c>
      <c r="AQ193" s="287">
        <f t="shared" si="17"/>
        <v>2428270.4699999997</v>
      </c>
      <c r="AR193" s="261">
        <f t="shared" si="18"/>
        <v>-116724.82999999961</v>
      </c>
    </row>
    <row r="194" spans="1:44" ht="15" thickBot="1" x14ac:dyDescent="0.25">
      <c r="A194" s="249" t="s">
        <v>334</v>
      </c>
      <c r="B194" s="249" t="s">
        <v>51</v>
      </c>
      <c r="C194" s="288">
        <v>3330</v>
      </c>
      <c r="D194" s="289" t="s">
        <v>995</v>
      </c>
      <c r="E194" s="44" t="s">
        <v>2746</v>
      </c>
      <c r="F194" s="88">
        <v>740775.41</v>
      </c>
      <c r="G194" s="88">
        <v>63558</v>
      </c>
      <c r="H194" s="88">
        <v>43818.64</v>
      </c>
      <c r="K194" s="44">
        <v>194141.75</v>
      </c>
      <c r="L194" s="44">
        <v>267403.18</v>
      </c>
      <c r="O194" s="231">
        <v>-42460</v>
      </c>
      <c r="P194" s="231">
        <v>30172.77</v>
      </c>
      <c r="R194" s="231">
        <v>752.22</v>
      </c>
      <c r="U194" s="44">
        <v>-1406157.23</v>
      </c>
      <c r="V194" s="44">
        <v>2577037.9500000002</v>
      </c>
      <c r="X194" s="73">
        <v>1663862.65</v>
      </c>
      <c r="Y194" s="73">
        <v>141330</v>
      </c>
      <c r="Z194" s="73">
        <v>2512.19</v>
      </c>
      <c r="AB194" s="73">
        <v>543858</v>
      </c>
      <c r="AD194" s="89">
        <v>1222209</v>
      </c>
      <c r="AF194" s="89">
        <v>320</v>
      </c>
      <c r="AG194" s="89">
        <v>400</v>
      </c>
      <c r="AH194" s="89">
        <v>786432.36</v>
      </c>
      <c r="AI194" s="89">
        <v>191850.21</v>
      </c>
      <c r="AM194" s="259">
        <f t="shared" si="13"/>
        <v>848152.05</v>
      </c>
      <c r="AN194" s="260">
        <f t="shared" si="14"/>
        <v>-11535.01</v>
      </c>
      <c r="AO194" s="284">
        <f t="shared" si="15"/>
        <v>859687.06</v>
      </c>
      <c r="AP194" s="279">
        <f t="shared" si="16"/>
        <v>2351562.84</v>
      </c>
      <c r="AQ194" s="287">
        <f t="shared" si="17"/>
        <v>2201211.5699999998</v>
      </c>
      <c r="AR194" s="261">
        <f t="shared" si="18"/>
        <v>150351.27000000002</v>
      </c>
    </row>
    <row r="195" spans="1:44" ht="15" thickBot="1" x14ac:dyDescent="0.25">
      <c r="A195" s="249" t="s">
        <v>342</v>
      </c>
      <c r="B195" s="249" t="s">
        <v>52</v>
      </c>
      <c r="C195" s="288">
        <v>3397</v>
      </c>
      <c r="D195" s="289" t="s">
        <v>996</v>
      </c>
      <c r="E195" s="44" t="s">
        <v>2747</v>
      </c>
      <c r="F195" s="88">
        <v>1102230.6399999999</v>
      </c>
      <c r="G195" s="88">
        <v>13820</v>
      </c>
      <c r="H195" s="88">
        <v>75007.320000000007</v>
      </c>
      <c r="K195" s="44">
        <v>639428.68999999994</v>
      </c>
      <c r="L195" s="44">
        <v>558590.26</v>
      </c>
      <c r="P195" s="231">
        <v>34500</v>
      </c>
      <c r="R195" s="231">
        <v>71785.149999999994</v>
      </c>
      <c r="U195" s="44">
        <v>-222559.04</v>
      </c>
      <c r="V195" s="44">
        <v>2987149.95</v>
      </c>
      <c r="X195" s="73">
        <v>1634175.49</v>
      </c>
      <c r="Y195" s="73">
        <v>118032</v>
      </c>
      <c r="Z195" s="73">
        <v>4226.09</v>
      </c>
      <c r="AB195" s="73">
        <v>846120</v>
      </c>
      <c r="AC195" s="73">
        <v>55270</v>
      </c>
      <c r="AD195" s="89">
        <v>1576713</v>
      </c>
      <c r="AG195" s="89">
        <v>8660</v>
      </c>
      <c r="AH195" s="89">
        <v>1193697.53</v>
      </c>
      <c r="AI195" s="89">
        <v>360552.2</v>
      </c>
      <c r="AM195" s="259">
        <f t="shared" si="13"/>
        <v>1191057.96</v>
      </c>
      <c r="AN195" s="260">
        <f t="shared" si="14"/>
        <v>106285.15</v>
      </c>
      <c r="AO195" s="284">
        <f t="shared" si="15"/>
        <v>1084772.81</v>
      </c>
      <c r="AP195" s="279">
        <f t="shared" si="16"/>
        <v>2657823.58</v>
      </c>
      <c r="AQ195" s="287">
        <f t="shared" si="17"/>
        <v>3139622.7300000004</v>
      </c>
      <c r="AR195" s="261">
        <f t="shared" si="18"/>
        <v>-481799.15000000037</v>
      </c>
    </row>
    <row r="196" spans="1:44" ht="15" thickBot="1" x14ac:dyDescent="0.25">
      <c r="A196" s="249" t="s">
        <v>342</v>
      </c>
      <c r="B196" s="249" t="s">
        <v>52</v>
      </c>
      <c r="C196" s="288">
        <v>2599</v>
      </c>
      <c r="D196" s="289" t="s">
        <v>997</v>
      </c>
      <c r="E196" s="44" t="s">
        <v>2748</v>
      </c>
      <c r="F196" s="88">
        <v>729635.7</v>
      </c>
      <c r="G196" s="88">
        <v>31164.639999999999</v>
      </c>
      <c r="H196" s="88">
        <v>156986.98000000001</v>
      </c>
      <c r="K196" s="44">
        <v>3289501.35</v>
      </c>
      <c r="L196" s="44">
        <v>310790.53000000003</v>
      </c>
      <c r="O196" s="231">
        <v>0</v>
      </c>
      <c r="P196" s="231">
        <v>0</v>
      </c>
      <c r="Q196" s="231">
        <v>0</v>
      </c>
      <c r="R196" s="231">
        <v>964.57</v>
      </c>
      <c r="U196" s="44">
        <v>1561670.44</v>
      </c>
      <c r="V196" s="44">
        <v>2987149.95</v>
      </c>
      <c r="X196" s="73">
        <v>1369457.74</v>
      </c>
      <c r="Z196" s="73">
        <v>3009.65</v>
      </c>
      <c r="AB196" s="73">
        <v>1868400</v>
      </c>
      <c r="AC196" s="73">
        <v>19795.490000000002</v>
      </c>
      <c r="AD196" s="89">
        <v>2184777</v>
      </c>
      <c r="AF196" s="89">
        <v>4800</v>
      </c>
      <c r="AG196" s="89">
        <v>992</v>
      </c>
      <c r="AH196" s="89">
        <v>1093723.77</v>
      </c>
      <c r="AI196" s="89">
        <v>7087.08</v>
      </c>
      <c r="AL196" s="89">
        <v>988.79</v>
      </c>
      <c r="AM196" s="259">
        <f t="shared" ref="AM196:AM222" si="19">SUM(F196:I196)</f>
        <v>917787.32</v>
      </c>
      <c r="AN196" s="260">
        <f t="shared" ref="AN196:AN222" si="20">SUM(O196:R196)</f>
        <v>964.57</v>
      </c>
      <c r="AO196" s="284">
        <f t="shared" si="15"/>
        <v>916822.75</v>
      </c>
      <c r="AP196" s="279">
        <f t="shared" si="16"/>
        <v>3260662.88</v>
      </c>
      <c r="AQ196" s="287">
        <f t="shared" si="17"/>
        <v>3292368.64</v>
      </c>
      <c r="AR196" s="261">
        <f t="shared" si="18"/>
        <v>-31705.760000000242</v>
      </c>
    </row>
    <row r="197" spans="1:44" ht="15" thickBot="1" x14ac:dyDescent="0.25">
      <c r="A197" s="249" t="s">
        <v>342</v>
      </c>
      <c r="B197" s="249" t="s">
        <v>52</v>
      </c>
      <c r="C197" s="288">
        <v>3184</v>
      </c>
      <c r="D197" s="289" t="s">
        <v>998</v>
      </c>
      <c r="E197" s="44" t="s">
        <v>2749</v>
      </c>
      <c r="F197" s="88">
        <v>801239.97</v>
      </c>
      <c r="G197" s="88">
        <v>4200</v>
      </c>
      <c r="H197" s="88">
        <v>44442.65</v>
      </c>
      <c r="K197" s="44">
        <v>636888.42000000004</v>
      </c>
      <c r="L197" s="44">
        <v>178544.43</v>
      </c>
      <c r="O197" s="231">
        <v>0</v>
      </c>
      <c r="P197" s="231">
        <v>22980</v>
      </c>
      <c r="R197" s="231">
        <v>0</v>
      </c>
      <c r="U197" s="44">
        <v>-231593.97</v>
      </c>
      <c r="V197" s="44">
        <v>2090614.96</v>
      </c>
      <c r="X197" s="73">
        <v>1344295.12</v>
      </c>
      <c r="Y197" s="73">
        <v>137850</v>
      </c>
      <c r="Z197" s="73">
        <v>3047.35</v>
      </c>
      <c r="AB197" s="73">
        <v>1602987.1</v>
      </c>
      <c r="AC197" s="73">
        <v>107900</v>
      </c>
      <c r="AD197" s="89">
        <v>2250749.1</v>
      </c>
      <c r="AF197" s="89">
        <v>20298</v>
      </c>
      <c r="AH197" s="89">
        <v>938043.19</v>
      </c>
      <c r="AI197" s="89">
        <v>200347.8</v>
      </c>
      <c r="AL197" s="89">
        <v>3327</v>
      </c>
      <c r="AM197" s="259">
        <f t="shared" si="19"/>
        <v>849882.62</v>
      </c>
      <c r="AN197" s="260">
        <f t="shared" si="20"/>
        <v>22980</v>
      </c>
      <c r="AO197" s="284">
        <f t="shared" ref="AO197:AO222" si="21">AM197-AN197</f>
        <v>826902.62</v>
      </c>
      <c r="AP197" s="279">
        <f t="shared" ref="AP197:AP222" si="22">SUM(W197:AC197)</f>
        <v>3196079.5700000003</v>
      </c>
      <c r="AQ197" s="287">
        <f t="shared" ref="AQ197:AQ222" si="23">SUM(AD197:AL197)</f>
        <v>3412765.09</v>
      </c>
      <c r="AR197" s="261">
        <f t="shared" ref="AR197:AR222" si="24">AP197-AQ197</f>
        <v>-216685.51999999955</v>
      </c>
    </row>
    <row r="198" spans="1:44" ht="15" thickBot="1" x14ac:dyDescent="0.25">
      <c r="A198" s="249" t="s">
        <v>342</v>
      </c>
      <c r="B198" s="249" t="s">
        <v>52</v>
      </c>
      <c r="C198" s="288">
        <v>4760</v>
      </c>
      <c r="D198" s="289" t="s">
        <v>999</v>
      </c>
      <c r="E198" s="44" t="s">
        <v>2750</v>
      </c>
      <c r="F198" s="88">
        <v>680275.56</v>
      </c>
      <c r="G198" s="88">
        <v>324156.89</v>
      </c>
      <c r="H198" s="88">
        <v>20809.79</v>
      </c>
      <c r="K198" s="44">
        <v>586357.49</v>
      </c>
      <c r="L198" s="44">
        <v>618333.42000000004</v>
      </c>
      <c r="P198" s="231">
        <v>168380</v>
      </c>
      <c r="R198" s="231">
        <v>524</v>
      </c>
      <c r="U198" s="44">
        <v>1599296.95</v>
      </c>
      <c r="V198" s="44">
        <v>433496.95</v>
      </c>
      <c r="X198" s="73">
        <v>2128550.36</v>
      </c>
      <c r="Y198" s="73">
        <v>71600</v>
      </c>
      <c r="Z198" s="73">
        <v>3561.26</v>
      </c>
      <c r="AB198" s="73">
        <v>1598640</v>
      </c>
      <c r="AC198" s="73">
        <v>95920</v>
      </c>
      <c r="AD198" s="89">
        <v>2266305</v>
      </c>
      <c r="AF198" s="89">
        <v>10536</v>
      </c>
      <c r="AH198" s="89">
        <v>1379265.65</v>
      </c>
      <c r="AI198" s="89">
        <v>213303.02</v>
      </c>
      <c r="AL198" s="89">
        <v>626.70000000000005</v>
      </c>
      <c r="AM198" s="259">
        <f t="shared" si="19"/>
        <v>1025242.2400000001</v>
      </c>
      <c r="AN198" s="260">
        <f t="shared" si="20"/>
        <v>168904</v>
      </c>
      <c r="AO198" s="284">
        <f t="shared" si="21"/>
        <v>856338.24000000011</v>
      </c>
      <c r="AP198" s="279">
        <f t="shared" si="22"/>
        <v>3898271.6199999996</v>
      </c>
      <c r="AQ198" s="287">
        <f t="shared" si="23"/>
        <v>3870036.37</v>
      </c>
      <c r="AR198" s="261">
        <f t="shared" si="24"/>
        <v>28235.249999999534</v>
      </c>
    </row>
    <row r="199" spans="1:44" ht="15" thickBot="1" x14ac:dyDescent="0.25">
      <c r="A199" s="249" t="s">
        <v>345</v>
      </c>
      <c r="B199" s="249" t="s">
        <v>53</v>
      </c>
      <c r="C199" s="288">
        <v>3288</v>
      </c>
      <c r="D199" s="289" t="s">
        <v>1000</v>
      </c>
      <c r="E199" s="44" t="s">
        <v>2751</v>
      </c>
      <c r="F199" s="88">
        <v>700714.58</v>
      </c>
      <c r="G199" s="88">
        <v>0</v>
      </c>
      <c r="H199" s="88">
        <v>130114.56</v>
      </c>
      <c r="I199" s="88">
        <v>7374</v>
      </c>
      <c r="K199" s="44">
        <v>820244.16</v>
      </c>
      <c r="L199" s="44">
        <v>-1104930.26</v>
      </c>
      <c r="O199" s="231">
        <v>49000</v>
      </c>
      <c r="P199" s="231">
        <v>143630.65</v>
      </c>
      <c r="Q199" s="231">
        <v>7640</v>
      </c>
      <c r="R199" s="231">
        <v>0</v>
      </c>
      <c r="U199" s="44">
        <v>-1924776.23</v>
      </c>
      <c r="V199" s="44">
        <v>4047651.72</v>
      </c>
      <c r="X199" s="73">
        <v>974998.12</v>
      </c>
      <c r="Y199" s="73">
        <v>50000</v>
      </c>
      <c r="Z199" s="73">
        <v>2920.85</v>
      </c>
      <c r="AB199" s="73">
        <v>1598880</v>
      </c>
      <c r="AC199" s="73">
        <v>53500</v>
      </c>
      <c r="AD199" s="89">
        <v>1969687</v>
      </c>
      <c r="AG199" s="89">
        <v>17936</v>
      </c>
      <c r="AH199" s="89">
        <v>853430.35</v>
      </c>
      <c r="AI199" s="89">
        <v>1608874.72</v>
      </c>
      <c r="AM199" s="259">
        <f t="shared" si="19"/>
        <v>838203.1399999999</v>
      </c>
      <c r="AN199" s="260">
        <f t="shared" si="20"/>
        <v>200270.65</v>
      </c>
      <c r="AO199" s="284">
        <f t="shared" si="21"/>
        <v>637932.48999999987</v>
      </c>
      <c r="AP199" s="279">
        <f t="shared" si="22"/>
        <v>2680298.9699999997</v>
      </c>
      <c r="AQ199" s="287">
        <f t="shared" si="23"/>
        <v>4449928.07</v>
      </c>
      <c r="AR199" s="261">
        <f t="shared" si="24"/>
        <v>-1769629.1000000006</v>
      </c>
    </row>
    <row r="200" spans="1:44" ht="15" thickBot="1" x14ac:dyDescent="0.25">
      <c r="A200" s="249" t="s">
        <v>345</v>
      </c>
      <c r="B200" s="249" t="s">
        <v>53</v>
      </c>
      <c r="C200" s="288">
        <v>2561</v>
      </c>
      <c r="D200" s="289" t="s">
        <v>1001</v>
      </c>
      <c r="E200" s="44" t="s">
        <v>2752</v>
      </c>
      <c r="F200" s="88">
        <v>592838.56999999995</v>
      </c>
      <c r="G200" s="88">
        <v>0</v>
      </c>
      <c r="H200" s="88">
        <v>63548.98</v>
      </c>
      <c r="I200" s="88">
        <v>0</v>
      </c>
      <c r="K200" s="44">
        <v>765403.99</v>
      </c>
      <c r="L200" s="44">
        <v>264617.23</v>
      </c>
      <c r="O200" s="231">
        <v>3500</v>
      </c>
      <c r="P200" s="231">
        <v>118850.73</v>
      </c>
      <c r="R200" s="231">
        <v>0</v>
      </c>
      <c r="U200" s="44">
        <v>932027.51</v>
      </c>
      <c r="V200" s="44">
        <v>769808.6</v>
      </c>
      <c r="X200" s="73">
        <v>1174052.6499999999</v>
      </c>
      <c r="Z200" s="73">
        <v>1936.9</v>
      </c>
      <c r="AB200" s="73">
        <v>1199001</v>
      </c>
      <c r="AD200" s="89">
        <v>1676062</v>
      </c>
      <c r="AF200" s="89">
        <v>2808</v>
      </c>
      <c r="AG200" s="89">
        <v>21216</v>
      </c>
      <c r="AH200" s="89">
        <v>632288.54</v>
      </c>
      <c r="AI200" s="89">
        <v>180394.08</v>
      </c>
      <c r="AM200" s="259">
        <f t="shared" si="19"/>
        <v>656387.54999999993</v>
      </c>
      <c r="AN200" s="260">
        <f t="shared" si="20"/>
        <v>122350.73</v>
      </c>
      <c r="AO200" s="284">
        <f t="shared" si="21"/>
        <v>534036.81999999995</v>
      </c>
      <c r="AP200" s="279">
        <f t="shared" si="22"/>
        <v>2374990.5499999998</v>
      </c>
      <c r="AQ200" s="287">
        <f t="shared" si="23"/>
        <v>2512768.62</v>
      </c>
      <c r="AR200" s="261">
        <f t="shared" si="24"/>
        <v>-137778.0700000003</v>
      </c>
    </row>
    <row r="201" spans="1:44" ht="15" thickBot="1" x14ac:dyDescent="0.25">
      <c r="A201" s="249" t="s">
        <v>345</v>
      </c>
      <c r="B201" s="249" t="s">
        <v>53</v>
      </c>
      <c r="C201" s="288">
        <v>3118</v>
      </c>
      <c r="D201" s="289" t="s">
        <v>1002</v>
      </c>
      <c r="E201" s="44" t="s">
        <v>2753</v>
      </c>
      <c r="F201" s="88">
        <v>206096.71</v>
      </c>
      <c r="G201" s="88">
        <v>0</v>
      </c>
      <c r="H201" s="88">
        <v>70798.25</v>
      </c>
      <c r="I201" s="88">
        <v>0</v>
      </c>
      <c r="K201" s="44">
        <v>933099.08</v>
      </c>
      <c r="L201" s="44">
        <v>152947.82999999999</v>
      </c>
      <c r="O201" s="231">
        <v>8500</v>
      </c>
      <c r="P201" s="231">
        <v>21900</v>
      </c>
      <c r="Q201" s="231">
        <v>57679</v>
      </c>
      <c r="R201" s="231">
        <v>6100</v>
      </c>
      <c r="U201" s="44">
        <v>1500254.16</v>
      </c>
      <c r="X201" s="73">
        <v>1402538.22</v>
      </c>
      <c r="Y201" s="73">
        <v>486480</v>
      </c>
      <c r="Z201" s="73">
        <v>1155.02</v>
      </c>
      <c r="AB201" s="73">
        <v>1227408</v>
      </c>
      <c r="AD201" s="89">
        <v>1948618</v>
      </c>
      <c r="AG201" s="89">
        <v>29040</v>
      </c>
      <c r="AH201" s="89">
        <v>1209039.53</v>
      </c>
      <c r="AI201" s="89">
        <v>162375</v>
      </c>
      <c r="AM201" s="259">
        <f t="shared" si="19"/>
        <v>276894.95999999996</v>
      </c>
      <c r="AN201" s="260">
        <f t="shared" si="20"/>
        <v>94179</v>
      </c>
      <c r="AO201" s="284">
        <f t="shared" si="21"/>
        <v>182715.95999999996</v>
      </c>
      <c r="AP201" s="279">
        <f t="shared" si="22"/>
        <v>3117581.24</v>
      </c>
      <c r="AQ201" s="287">
        <f t="shared" si="23"/>
        <v>3349072.5300000003</v>
      </c>
      <c r="AR201" s="261">
        <f t="shared" si="24"/>
        <v>-231491.29000000004</v>
      </c>
    </row>
    <row r="202" spans="1:44" ht="15" thickBot="1" x14ac:dyDescent="0.25">
      <c r="A202" s="249" t="s">
        <v>345</v>
      </c>
      <c r="B202" s="249" t="s">
        <v>53</v>
      </c>
      <c r="C202" s="288">
        <v>1408</v>
      </c>
      <c r="D202" s="289" t="s">
        <v>1003</v>
      </c>
      <c r="E202" s="44" t="s">
        <v>2754</v>
      </c>
      <c r="F202" s="88">
        <v>88016.27</v>
      </c>
      <c r="G202" s="88">
        <v>0</v>
      </c>
      <c r="H202" s="88">
        <v>28975.75</v>
      </c>
      <c r="I202" s="88">
        <v>0</v>
      </c>
      <c r="K202" s="44">
        <v>913875.4</v>
      </c>
      <c r="L202" s="44">
        <v>256423.58</v>
      </c>
      <c r="O202" s="231">
        <v>0</v>
      </c>
      <c r="P202" s="231">
        <v>27500</v>
      </c>
      <c r="R202" s="231">
        <v>0</v>
      </c>
      <c r="U202" s="44">
        <v>-740299.88</v>
      </c>
      <c r="V202" s="44">
        <v>2464354.4300000002</v>
      </c>
      <c r="X202" s="73">
        <v>921470.32</v>
      </c>
      <c r="Y202" s="73">
        <v>45000</v>
      </c>
      <c r="Z202" s="73">
        <v>754.46</v>
      </c>
      <c r="AB202" s="73">
        <v>1019486.6</v>
      </c>
      <c r="AC202" s="73">
        <v>58600</v>
      </c>
      <c r="AD202" s="89">
        <v>1562397.6</v>
      </c>
      <c r="AG202" s="89">
        <v>22560</v>
      </c>
      <c r="AH202" s="89">
        <v>569867.24</v>
      </c>
      <c r="AI202" s="89">
        <v>354750.09</v>
      </c>
      <c r="AM202" s="259">
        <f t="shared" si="19"/>
        <v>116992.02</v>
      </c>
      <c r="AN202" s="260">
        <f t="shared" si="20"/>
        <v>27500</v>
      </c>
      <c r="AO202" s="284">
        <f t="shared" si="21"/>
        <v>89492.02</v>
      </c>
      <c r="AP202" s="279">
        <f t="shared" si="22"/>
        <v>2045311.38</v>
      </c>
      <c r="AQ202" s="287">
        <f t="shared" si="23"/>
        <v>2509574.9299999997</v>
      </c>
      <c r="AR202" s="261">
        <f t="shared" si="24"/>
        <v>-464263.54999999981</v>
      </c>
    </row>
    <row r="203" spans="1:44" ht="15" thickBot="1" x14ac:dyDescent="0.25">
      <c r="A203" s="249" t="s">
        <v>345</v>
      </c>
      <c r="B203" s="249" t="s">
        <v>53</v>
      </c>
      <c r="C203" s="288">
        <v>1888</v>
      </c>
      <c r="D203" s="289" t="s">
        <v>1004</v>
      </c>
      <c r="E203" s="44" t="s">
        <v>2755</v>
      </c>
      <c r="F203" s="88">
        <v>609308.74</v>
      </c>
      <c r="G203" s="88">
        <v>0</v>
      </c>
      <c r="H203" s="88">
        <v>194000.73</v>
      </c>
      <c r="K203" s="44">
        <v>1273454.97</v>
      </c>
      <c r="L203" s="44">
        <v>132411.53</v>
      </c>
      <c r="O203" s="231">
        <v>111844</v>
      </c>
      <c r="P203" s="231">
        <v>113375.23</v>
      </c>
      <c r="R203" s="231">
        <v>374762</v>
      </c>
      <c r="U203" s="44">
        <v>833728.64</v>
      </c>
      <c r="V203" s="44">
        <v>1488605.78</v>
      </c>
      <c r="X203" s="73">
        <v>837961.47</v>
      </c>
      <c r="Z203" s="73">
        <v>2165.7199999999998</v>
      </c>
      <c r="AB203" s="73">
        <v>1610148</v>
      </c>
      <c r="AC203" s="73">
        <v>46000</v>
      </c>
      <c r="AD203" s="89">
        <v>2296516</v>
      </c>
      <c r="AF203" s="89">
        <v>6214</v>
      </c>
      <c r="AH203" s="89">
        <v>580241.01</v>
      </c>
      <c r="AI203" s="89">
        <v>326443.86</v>
      </c>
      <c r="AM203" s="259">
        <f t="shared" si="19"/>
        <v>803309.47</v>
      </c>
      <c r="AN203" s="260">
        <f t="shared" si="20"/>
        <v>599981.23</v>
      </c>
      <c r="AO203" s="284">
        <f t="shared" si="21"/>
        <v>203328.24</v>
      </c>
      <c r="AP203" s="279">
        <f t="shared" si="22"/>
        <v>2496275.19</v>
      </c>
      <c r="AQ203" s="287">
        <f t="shared" si="23"/>
        <v>3209414.8699999996</v>
      </c>
      <c r="AR203" s="261">
        <f t="shared" si="24"/>
        <v>-713139.6799999997</v>
      </c>
    </row>
    <row r="204" spans="1:44" ht="15" thickBot="1" x14ac:dyDescent="0.25">
      <c r="A204" s="249" t="s">
        <v>345</v>
      </c>
      <c r="B204" s="249" t="s">
        <v>53</v>
      </c>
      <c r="C204" s="288">
        <v>1058</v>
      </c>
      <c r="D204" s="289" t="s">
        <v>1005</v>
      </c>
      <c r="E204" s="44" t="s">
        <v>2756</v>
      </c>
      <c r="F204" s="88">
        <v>437064.02</v>
      </c>
      <c r="G204" s="88">
        <v>1300</v>
      </c>
      <c r="H204" s="88">
        <v>4462.3</v>
      </c>
      <c r="I204" s="88">
        <v>980</v>
      </c>
      <c r="K204" s="44">
        <v>234917.8</v>
      </c>
      <c r="L204" s="44">
        <v>138000.60999999999</v>
      </c>
      <c r="O204" s="231">
        <v>47550</v>
      </c>
      <c r="P204" s="231">
        <v>19550</v>
      </c>
      <c r="Q204" s="231">
        <v>400</v>
      </c>
      <c r="R204" s="231">
        <v>980</v>
      </c>
      <c r="U204" s="44">
        <v>-1591823.12</v>
      </c>
      <c r="V204" s="44">
        <v>2328715.77</v>
      </c>
      <c r="X204" s="73">
        <v>697264.96</v>
      </c>
      <c r="Y204" s="73">
        <v>205800</v>
      </c>
      <c r="Z204" s="73">
        <v>1861.39</v>
      </c>
      <c r="AB204" s="73">
        <v>1252440</v>
      </c>
      <c r="AD204" s="89">
        <v>1519203</v>
      </c>
      <c r="AF204" s="89">
        <v>14400</v>
      </c>
      <c r="AH204" s="89">
        <v>539265.09</v>
      </c>
      <c r="AI204" s="89">
        <v>73146.179999999993</v>
      </c>
      <c r="AM204" s="259">
        <f t="shared" si="19"/>
        <v>443806.32</v>
      </c>
      <c r="AN204" s="260">
        <f t="shared" si="20"/>
        <v>68480</v>
      </c>
      <c r="AO204" s="284">
        <f t="shared" si="21"/>
        <v>375326.32</v>
      </c>
      <c r="AP204" s="279">
        <f t="shared" si="22"/>
        <v>2157366.35</v>
      </c>
      <c r="AQ204" s="287">
        <f t="shared" si="23"/>
        <v>2146014.27</v>
      </c>
      <c r="AR204" s="261">
        <f t="shared" si="24"/>
        <v>11352.080000000075</v>
      </c>
    </row>
    <row r="205" spans="1:44" ht="15" thickBot="1" x14ac:dyDescent="0.25">
      <c r="A205" s="249" t="s">
        <v>345</v>
      </c>
      <c r="B205" s="249" t="s">
        <v>53</v>
      </c>
      <c r="C205" s="288">
        <v>3487</v>
      </c>
      <c r="D205" s="289" t="s">
        <v>1006</v>
      </c>
      <c r="E205" s="44" t="s">
        <v>2757</v>
      </c>
      <c r="F205" s="88">
        <v>809043.82</v>
      </c>
      <c r="G205" s="88">
        <v>0</v>
      </c>
      <c r="H205" s="88">
        <v>38888.959999999999</v>
      </c>
      <c r="K205" s="44">
        <v>2278112.36</v>
      </c>
      <c r="L205" s="44">
        <v>388339.38</v>
      </c>
      <c r="O205" s="231">
        <v>13500</v>
      </c>
      <c r="P205" s="231">
        <v>19770</v>
      </c>
      <c r="R205" s="231">
        <v>0</v>
      </c>
      <c r="U205" s="44">
        <v>-320180.18</v>
      </c>
      <c r="V205" s="44">
        <v>4119895.74</v>
      </c>
      <c r="X205" s="73">
        <v>840579.17</v>
      </c>
      <c r="Y205" s="73">
        <v>182237</v>
      </c>
      <c r="Z205" s="73">
        <v>2933.01</v>
      </c>
      <c r="AB205" s="73">
        <v>1328439</v>
      </c>
      <c r="AD205" s="89">
        <v>1625338</v>
      </c>
      <c r="AG205" s="89">
        <v>63826</v>
      </c>
      <c r="AH205" s="89">
        <v>893305.72</v>
      </c>
      <c r="AI205" s="89">
        <v>90319.5</v>
      </c>
      <c r="AM205" s="259">
        <f t="shared" si="19"/>
        <v>847932.77999999991</v>
      </c>
      <c r="AN205" s="260">
        <f t="shared" si="20"/>
        <v>33270</v>
      </c>
      <c r="AO205" s="284">
        <f t="shared" si="21"/>
        <v>814662.77999999991</v>
      </c>
      <c r="AP205" s="279">
        <f t="shared" si="22"/>
        <v>2354188.1800000002</v>
      </c>
      <c r="AQ205" s="287">
        <f t="shared" si="23"/>
        <v>2672789.2199999997</v>
      </c>
      <c r="AR205" s="261">
        <f t="shared" si="24"/>
        <v>-318601.03999999957</v>
      </c>
    </row>
    <row r="206" spans="1:44" ht="15" thickBot="1" x14ac:dyDescent="0.25">
      <c r="A206" s="249" t="s">
        <v>345</v>
      </c>
      <c r="B206" s="249" t="s">
        <v>53</v>
      </c>
      <c r="C206" s="250">
        <v>2685</v>
      </c>
      <c r="D206" s="251" t="s">
        <v>1007</v>
      </c>
      <c r="E206" s="44" t="s">
        <v>2781</v>
      </c>
      <c r="F206" s="88">
        <v>902329.75</v>
      </c>
      <c r="G206" s="88">
        <v>55502.95</v>
      </c>
      <c r="H206" s="88">
        <v>130735.63</v>
      </c>
      <c r="K206" s="44">
        <v>549016.46</v>
      </c>
      <c r="L206" s="44">
        <v>16873.97</v>
      </c>
      <c r="O206" s="231">
        <v>22600</v>
      </c>
      <c r="P206" s="231">
        <v>51735.59</v>
      </c>
      <c r="R206" s="231">
        <v>8008</v>
      </c>
      <c r="U206" s="44">
        <v>-1449885.19</v>
      </c>
      <c r="V206" s="44">
        <v>2992215.82</v>
      </c>
      <c r="X206" s="73">
        <v>1286271.97</v>
      </c>
      <c r="Z206" s="73">
        <v>2698.38</v>
      </c>
      <c r="AB206" s="73">
        <v>2374290</v>
      </c>
      <c r="AD206" s="89">
        <v>2702276</v>
      </c>
      <c r="AG206" s="89">
        <v>8632</v>
      </c>
      <c r="AH206" s="89">
        <v>653672.79</v>
      </c>
      <c r="AI206" s="89">
        <v>268895.02</v>
      </c>
      <c r="AM206" s="259">
        <f t="shared" si="19"/>
        <v>1088568.33</v>
      </c>
      <c r="AN206" s="260">
        <f t="shared" si="20"/>
        <v>82343.59</v>
      </c>
      <c r="AO206" s="284">
        <f t="shared" si="21"/>
        <v>1006224.7400000001</v>
      </c>
      <c r="AP206" s="279">
        <f t="shared" si="22"/>
        <v>3663260.3499999996</v>
      </c>
      <c r="AQ206" s="287">
        <f t="shared" si="23"/>
        <v>3633475.81</v>
      </c>
      <c r="AR206" s="261">
        <f t="shared" si="24"/>
        <v>29784.539999999572</v>
      </c>
    </row>
    <row r="207" spans="1:44" s="271" customFormat="1" ht="15" thickBot="1" x14ac:dyDescent="0.25">
      <c r="A207" s="252" t="s">
        <v>345</v>
      </c>
      <c r="B207" s="252" t="s">
        <v>53</v>
      </c>
      <c r="C207" s="253">
        <v>996</v>
      </c>
      <c r="D207" s="254" t="s">
        <v>1008</v>
      </c>
      <c r="E207" s="44" t="s">
        <v>2792</v>
      </c>
      <c r="F207" s="88">
        <v>259768.12</v>
      </c>
      <c r="G207" s="88">
        <v>0</v>
      </c>
      <c r="H207" s="88">
        <v>36145.75</v>
      </c>
      <c r="I207" s="88"/>
      <c r="J207" s="44"/>
      <c r="K207" s="44">
        <v>1183175.6599999999</v>
      </c>
      <c r="L207" s="44">
        <v>180758.34</v>
      </c>
      <c r="M207" s="44"/>
      <c r="N207" s="44"/>
      <c r="O207" s="231">
        <v>4800</v>
      </c>
      <c r="P207" s="231">
        <v>19593.8</v>
      </c>
      <c r="Q207" s="231"/>
      <c r="R207" s="231"/>
      <c r="S207" s="44"/>
      <c r="T207" s="44"/>
      <c r="U207" s="44">
        <v>808193.23</v>
      </c>
      <c r="V207" s="44">
        <v>889745.48</v>
      </c>
      <c r="W207" s="73"/>
      <c r="X207" s="73">
        <v>606864.61</v>
      </c>
      <c r="Y207" s="73">
        <v>91600</v>
      </c>
      <c r="Z207" s="73">
        <v>858.6</v>
      </c>
      <c r="AA207" s="73"/>
      <c r="AB207" s="73"/>
      <c r="AC207" s="73">
        <v>37600</v>
      </c>
      <c r="AD207" s="89">
        <v>159110</v>
      </c>
      <c r="AE207" s="89"/>
      <c r="AF207" s="89"/>
      <c r="AG207" s="89">
        <v>11280</v>
      </c>
      <c r="AH207" s="89">
        <v>472083.44</v>
      </c>
      <c r="AI207" s="89">
        <v>156934.41</v>
      </c>
      <c r="AJ207" s="89"/>
      <c r="AK207" s="89"/>
      <c r="AL207" s="89"/>
      <c r="AM207" s="259">
        <f t="shared" si="19"/>
        <v>295913.87</v>
      </c>
      <c r="AN207" s="260">
        <f t="shared" si="20"/>
        <v>24393.8</v>
      </c>
      <c r="AO207" s="284">
        <f t="shared" si="21"/>
        <v>271520.07</v>
      </c>
      <c r="AP207" s="279">
        <f t="shared" si="22"/>
        <v>736923.21</v>
      </c>
      <c r="AQ207" s="287">
        <f t="shared" si="23"/>
        <v>799407.85</v>
      </c>
      <c r="AR207" s="290">
        <f t="shared" si="24"/>
        <v>-62484.640000000014</v>
      </c>
    </row>
    <row r="208" spans="1:44" ht="15" thickBot="1" x14ac:dyDescent="0.25">
      <c r="A208" s="249" t="s">
        <v>39</v>
      </c>
      <c r="B208" s="249" t="s">
        <v>40</v>
      </c>
      <c r="C208" s="250">
        <v>3443</v>
      </c>
      <c r="D208" s="251" t="s">
        <v>1009</v>
      </c>
      <c r="E208" s="44" t="s">
        <v>2758</v>
      </c>
      <c r="F208" s="88">
        <v>527089.26</v>
      </c>
      <c r="G208" s="88">
        <v>8300</v>
      </c>
      <c r="H208" s="88">
        <v>78918.91</v>
      </c>
      <c r="K208" s="44">
        <v>1909459.63</v>
      </c>
      <c r="L208" s="44">
        <v>288318.61</v>
      </c>
      <c r="P208" s="231">
        <v>29340.36</v>
      </c>
      <c r="U208" s="44">
        <v>2533206.27</v>
      </c>
      <c r="V208" s="44">
        <v>574807.30000000005</v>
      </c>
      <c r="X208" s="73">
        <v>1227071.46</v>
      </c>
      <c r="Z208" s="73">
        <v>2708.49</v>
      </c>
      <c r="AB208" s="73">
        <v>1898549</v>
      </c>
      <c r="AC208" s="73">
        <v>78597</v>
      </c>
      <c r="AD208" s="89">
        <v>2261246</v>
      </c>
      <c r="AF208" s="89">
        <v>12050</v>
      </c>
      <c r="AG208" s="89">
        <v>27050</v>
      </c>
      <c r="AH208" s="89">
        <v>804417.63</v>
      </c>
      <c r="AI208" s="89">
        <v>330927.84000000003</v>
      </c>
      <c r="AL208" s="89">
        <v>96502</v>
      </c>
      <c r="AM208" s="259">
        <f t="shared" si="19"/>
        <v>614308.17000000004</v>
      </c>
      <c r="AN208" s="260">
        <f t="shared" si="20"/>
        <v>29340.36</v>
      </c>
      <c r="AO208" s="284">
        <f t="shared" si="21"/>
        <v>584967.81000000006</v>
      </c>
      <c r="AP208" s="279">
        <f t="shared" si="22"/>
        <v>3206925.95</v>
      </c>
      <c r="AQ208" s="287">
        <f t="shared" si="23"/>
        <v>3532193.4699999997</v>
      </c>
      <c r="AR208" s="261">
        <f t="shared" si="24"/>
        <v>-325267.51999999955</v>
      </c>
    </row>
    <row r="209" spans="1:44" ht="15" thickBot="1" x14ac:dyDescent="0.25">
      <c r="A209" s="249" t="s">
        <v>39</v>
      </c>
      <c r="B209" s="249" t="s">
        <v>40</v>
      </c>
      <c r="C209" s="250">
        <v>2891</v>
      </c>
      <c r="D209" s="251" t="s">
        <v>1010</v>
      </c>
      <c r="E209" s="44" t="s">
        <v>2759</v>
      </c>
      <c r="F209" s="88">
        <v>177482.41</v>
      </c>
      <c r="G209" s="88">
        <v>17858</v>
      </c>
      <c r="H209" s="88">
        <v>144303.99</v>
      </c>
      <c r="K209" s="44">
        <v>857444.31</v>
      </c>
      <c r="L209" s="44">
        <v>86162.76</v>
      </c>
      <c r="O209" s="231">
        <v>18750</v>
      </c>
      <c r="P209" s="231">
        <v>49414.3</v>
      </c>
      <c r="R209" s="231">
        <v>114</v>
      </c>
      <c r="U209" s="44">
        <v>-732304.63</v>
      </c>
      <c r="V209" s="44">
        <v>2085517.75</v>
      </c>
      <c r="X209" s="73">
        <v>1161990.55</v>
      </c>
      <c r="Z209" s="73">
        <v>1647.39</v>
      </c>
      <c r="AB209" s="73">
        <v>428646</v>
      </c>
      <c r="AC209" s="73">
        <v>63000</v>
      </c>
      <c r="AD209" s="89">
        <v>875310</v>
      </c>
      <c r="AG209" s="89">
        <v>16480</v>
      </c>
      <c r="AH209" s="89">
        <v>652647.43000000005</v>
      </c>
      <c r="AI209" s="89">
        <v>249086.46</v>
      </c>
      <c r="AM209" s="259">
        <f t="shared" si="19"/>
        <v>339644.4</v>
      </c>
      <c r="AN209" s="260">
        <f t="shared" si="20"/>
        <v>68278.3</v>
      </c>
      <c r="AO209" s="284">
        <f t="shared" si="21"/>
        <v>271366.10000000003</v>
      </c>
      <c r="AP209" s="279">
        <f t="shared" si="22"/>
        <v>1655283.94</v>
      </c>
      <c r="AQ209" s="287">
        <f t="shared" si="23"/>
        <v>1793523.8900000001</v>
      </c>
      <c r="AR209" s="261">
        <f t="shared" si="24"/>
        <v>-138239.95000000019</v>
      </c>
    </row>
    <row r="210" spans="1:44" ht="15" thickBot="1" x14ac:dyDescent="0.25">
      <c r="A210" s="249" t="s">
        <v>39</v>
      </c>
      <c r="B210" s="249" t="s">
        <v>40</v>
      </c>
      <c r="C210" s="250">
        <v>5426</v>
      </c>
      <c r="D210" s="251" t="s">
        <v>1011</v>
      </c>
      <c r="E210" s="44" t="s">
        <v>2760</v>
      </c>
      <c r="F210" s="88">
        <v>1039864</v>
      </c>
      <c r="G210" s="88">
        <v>74386</v>
      </c>
      <c r="H210" s="88">
        <v>175233.86</v>
      </c>
      <c r="K210" s="44">
        <v>827067.33</v>
      </c>
      <c r="L210" s="44">
        <v>351226.94</v>
      </c>
      <c r="O210" s="231">
        <v>1000</v>
      </c>
      <c r="P210" s="231">
        <v>43558.92</v>
      </c>
      <c r="R210" s="231">
        <v>0</v>
      </c>
      <c r="S210" s="44">
        <v>236544.26</v>
      </c>
      <c r="U210" s="44">
        <v>-587622.68000000005</v>
      </c>
      <c r="V210" s="44">
        <v>2982894.62</v>
      </c>
      <c r="X210" s="73">
        <v>1721434.06</v>
      </c>
      <c r="Y210" s="73">
        <v>71250</v>
      </c>
      <c r="Z210" s="73">
        <v>4938.1099999999997</v>
      </c>
      <c r="AB210" s="73">
        <v>2298315</v>
      </c>
      <c r="AC210" s="73">
        <v>200400</v>
      </c>
      <c r="AD210" s="89">
        <v>3139174</v>
      </c>
      <c r="AF210" s="89">
        <v>44570</v>
      </c>
      <c r="AH210" s="89">
        <v>1074525.8</v>
      </c>
      <c r="AI210" s="89">
        <v>229145.36</v>
      </c>
      <c r="AL210" s="89">
        <v>17519</v>
      </c>
      <c r="AM210" s="259">
        <f t="shared" si="19"/>
        <v>1289483.8599999999</v>
      </c>
      <c r="AN210" s="260">
        <f t="shared" si="20"/>
        <v>44558.92</v>
      </c>
      <c r="AO210" s="284">
        <f t="shared" si="21"/>
        <v>1244924.94</v>
      </c>
      <c r="AP210" s="279">
        <f t="shared" si="22"/>
        <v>4296337.17</v>
      </c>
      <c r="AQ210" s="287">
        <f t="shared" si="23"/>
        <v>4504934.16</v>
      </c>
      <c r="AR210" s="261">
        <f t="shared" si="24"/>
        <v>-208596.99000000022</v>
      </c>
    </row>
    <row r="211" spans="1:44" ht="15" thickBot="1" x14ac:dyDescent="0.25">
      <c r="A211" s="249" t="s">
        <v>39</v>
      </c>
      <c r="B211" s="249" t="s">
        <v>40</v>
      </c>
      <c r="C211" s="288">
        <v>3183</v>
      </c>
      <c r="D211" s="289" t="s">
        <v>1012</v>
      </c>
      <c r="E211" s="44" t="s">
        <v>2784</v>
      </c>
      <c r="F211" s="88">
        <v>181948.42</v>
      </c>
      <c r="G211" s="88">
        <v>12510</v>
      </c>
      <c r="H211" s="88">
        <v>74055.7</v>
      </c>
      <c r="K211" s="44">
        <v>2414338.77</v>
      </c>
      <c r="L211" s="44">
        <v>83574.720000000001</v>
      </c>
      <c r="P211" s="231">
        <v>30712.6</v>
      </c>
      <c r="R211" s="231">
        <v>0</v>
      </c>
      <c r="U211" s="44">
        <v>648162.85</v>
      </c>
      <c r="V211" s="44">
        <v>2454994.11</v>
      </c>
      <c r="X211" s="73">
        <v>1135824.3400000001</v>
      </c>
      <c r="Z211" s="73">
        <v>1624.45</v>
      </c>
      <c r="AB211" s="73">
        <v>1679226.9</v>
      </c>
      <c r="AC211" s="73">
        <v>139888</v>
      </c>
      <c r="AD211" s="89">
        <v>2132079.9</v>
      </c>
      <c r="AG211" s="89">
        <v>21010</v>
      </c>
      <c r="AH211" s="89">
        <v>899564.15</v>
      </c>
      <c r="AI211" s="89">
        <v>270031.59000000003</v>
      </c>
      <c r="AL211" s="89">
        <v>1320</v>
      </c>
      <c r="AM211" s="259">
        <f t="shared" si="19"/>
        <v>268514.12</v>
      </c>
      <c r="AN211" s="260">
        <f t="shared" si="20"/>
        <v>30712.6</v>
      </c>
      <c r="AO211" s="284">
        <f t="shared" si="21"/>
        <v>237801.52</v>
      </c>
      <c r="AP211" s="279">
        <f t="shared" si="22"/>
        <v>2956563.69</v>
      </c>
      <c r="AQ211" s="287">
        <f t="shared" si="23"/>
        <v>3324005.6399999997</v>
      </c>
      <c r="AR211" s="261">
        <f t="shared" si="24"/>
        <v>-367441.94999999972</v>
      </c>
    </row>
    <row r="212" spans="1:44" ht="15" thickBot="1" x14ac:dyDescent="0.25">
      <c r="A212" s="249" t="s">
        <v>353</v>
      </c>
      <c r="B212" s="249" t="s">
        <v>54</v>
      </c>
      <c r="C212" s="288">
        <v>3850</v>
      </c>
      <c r="D212" s="289" t="s">
        <v>1013</v>
      </c>
      <c r="E212" s="44" t="s">
        <v>2761</v>
      </c>
      <c r="F212" s="88">
        <v>1106425.03</v>
      </c>
      <c r="G212" s="88">
        <v>304206.51</v>
      </c>
      <c r="H212" s="88">
        <v>111050.81</v>
      </c>
      <c r="K212" s="44">
        <v>1405815.38</v>
      </c>
      <c r="L212" s="44">
        <v>364410.71</v>
      </c>
      <c r="O212" s="231">
        <v>30740</v>
      </c>
      <c r="P212" s="231">
        <v>117767.28</v>
      </c>
      <c r="R212" s="231">
        <v>854.27</v>
      </c>
      <c r="U212" s="44">
        <v>0</v>
      </c>
      <c r="V212" s="44">
        <v>3281871.5</v>
      </c>
      <c r="X212" s="73">
        <v>1958467.36</v>
      </c>
      <c r="Y212" s="73">
        <v>131300</v>
      </c>
      <c r="Z212" s="73">
        <v>4218.41</v>
      </c>
      <c r="AB212" s="73">
        <v>1550110</v>
      </c>
      <c r="AC212" s="73">
        <v>7020</v>
      </c>
      <c r="AD212" s="89">
        <v>2158244</v>
      </c>
      <c r="AF212" s="89">
        <v>5740</v>
      </c>
      <c r="AH212" s="89">
        <v>1270265.8600000001</v>
      </c>
      <c r="AI212" s="89">
        <v>236756.52</v>
      </c>
      <c r="AJ212" s="89">
        <v>119434</v>
      </c>
      <c r="AM212" s="259">
        <f t="shared" si="19"/>
        <v>1521682.35</v>
      </c>
      <c r="AN212" s="260">
        <f t="shared" si="20"/>
        <v>149361.54999999999</v>
      </c>
      <c r="AO212" s="284">
        <f t="shared" si="21"/>
        <v>1372320.8</v>
      </c>
      <c r="AP212" s="279">
        <f t="shared" si="22"/>
        <v>3651115.77</v>
      </c>
      <c r="AQ212" s="287">
        <f t="shared" si="23"/>
        <v>3790440.3800000004</v>
      </c>
      <c r="AR212" s="261">
        <f t="shared" si="24"/>
        <v>-139324.61000000034</v>
      </c>
    </row>
    <row r="213" spans="1:44" ht="15" thickBot="1" x14ac:dyDescent="0.25">
      <c r="A213" s="249" t="s">
        <v>353</v>
      </c>
      <c r="B213" s="249" t="s">
        <v>54</v>
      </c>
      <c r="C213" s="288">
        <v>3381</v>
      </c>
      <c r="D213" s="289" t="s">
        <v>1014</v>
      </c>
      <c r="E213" s="44" t="s">
        <v>2762</v>
      </c>
      <c r="F213" s="88">
        <v>645704.19999999995</v>
      </c>
      <c r="G213" s="88">
        <v>20007</v>
      </c>
      <c r="H213" s="88">
        <v>191306.79</v>
      </c>
      <c r="K213" s="44">
        <v>537167.66</v>
      </c>
      <c r="L213" s="44">
        <v>441365.48</v>
      </c>
      <c r="O213" s="231">
        <v>0</v>
      </c>
      <c r="P213" s="231">
        <v>37455.279999999999</v>
      </c>
      <c r="R213" s="231">
        <v>2309.46</v>
      </c>
      <c r="U213" s="44">
        <v>0</v>
      </c>
      <c r="V213" s="44">
        <v>1733966.78</v>
      </c>
      <c r="X213" s="73">
        <v>300862.11</v>
      </c>
      <c r="Y213" s="73">
        <v>70890</v>
      </c>
      <c r="Z213" s="73">
        <v>2211.98</v>
      </c>
      <c r="AB213" s="73">
        <v>1104000</v>
      </c>
      <c r="AC213" s="73">
        <v>1177937.53</v>
      </c>
      <c r="AD213" s="89">
        <v>1721127</v>
      </c>
      <c r="AF213" s="89">
        <v>8988</v>
      </c>
      <c r="AH213" s="89">
        <v>677138.5</v>
      </c>
      <c r="AI213" s="89">
        <v>158141.1</v>
      </c>
      <c r="AJ213" s="89">
        <v>19087.5</v>
      </c>
      <c r="AL213" s="89">
        <v>9599.91</v>
      </c>
      <c r="AM213" s="259">
        <f t="shared" si="19"/>
        <v>857017.99</v>
      </c>
      <c r="AN213" s="260">
        <f t="shared" si="20"/>
        <v>39764.74</v>
      </c>
      <c r="AO213" s="284">
        <f t="shared" si="21"/>
        <v>817253.25</v>
      </c>
      <c r="AP213" s="279">
        <f t="shared" si="22"/>
        <v>2655901.62</v>
      </c>
      <c r="AQ213" s="287">
        <f t="shared" si="23"/>
        <v>2594082.0100000002</v>
      </c>
      <c r="AR213" s="261">
        <f t="shared" si="24"/>
        <v>61819.60999999987</v>
      </c>
    </row>
    <row r="214" spans="1:44" ht="15" thickBot="1" x14ac:dyDescent="0.25">
      <c r="A214" s="249" t="s">
        <v>353</v>
      </c>
      <c r="B214" s="249" t="s">
        <v>54</v>
      </c>
      <c r="C214" s="288">
        <v>2640</v>
      </c>
      <c r="D214" s="289" t="s">
        <v>1015</v>
      </c>
      <c r="E214" s="44" t="s">
        <v>2763</v>
      </c>
      <c r="F214" s="88">
        <v>920289.65</v>
      </c>
      <c r="G214" s="88">
        <v>348765</v>
      </c>
      <c r="H214" s="88">
        <v>55929.43</v>
      </c>
      <c r="K214" s="44">
        <v>1833950.41</v>
      </c>
      <c r="L214" s="44">
        <v>81745.77</v>
      </c>
      <c r="O214" s="231">
        <v>4556</v>
      </c>
      <c r="P214" s="231">
        <v>170776.06</v>
      </c>
      <c r="R214" s="231">
        <v>703</v>
      </c>
      <c r="U214" s="44">
        <v>0</v>
      </c>
      <c r="V214" s="44">
        <v>2788476.86</v>
      </c>
      <c r="X214" s="73">
        <v>1490245.45</v>
      </c>
      <c r="Y214" s="73">
        <v>37590</v>
      </c>
      <c r="Z214" s="73">
        <v>2872.28</v>
      </c>
      <c r="AB214" s="73">
        <v>902900</v>
      </c>
      <c r="AC214" s="73">
        <v>112800</v>
      </c>
      <c r="AD214" s="89">
        <v>1510668</v>
      </c>
      <c r="AF214" s="89">
        <v>10164</v>
      </c>
      <c r="AH214" s="89">
        <v>558839.35</v>
      </c>
      <c r="AI214" s="89">
        <v>190568.04</v>
      </c>
      <c r="AM214" s="259">
        <f t="shared" si="19"/>
        <v>1324984.0799999998</v>
      </c>
      <c r="AN214" s="260">
        <f t="shared" si="20"/>
        <v>176035.06</v>
      </c>
      <c r="AO214" s="284">
        <f t="shared" si="21"/>
        <v>1148949.0199999998</v>
      </c>
      <c r="AP214" s="279">
        <f t="shared" si="22"/>
        <v>2546407.73</v>
      </c>
      <c r="AQ214" s="287">
        <f t="shared" si="23"/>
        <v>2270239.39</v>
      </c>
      <c r="AR214" s="261">
        <f t="shared" si="24"/>
        <v>276168.33999999985</v>
      </c>
    </row>
    <row r="215" spans="1:44" ht="15" thickBot="1" x14ac:dyDescent="0.25">
      <c r="A215" s="249" t="s">
        <v>353</v>
      </c>
      <c r="B215" s="249" t="s">
        <v>54</v>
      </c>
      <c r="C215" s="288">
        <v>5792</v>
      </c>
      <c r="D215" s="289" t="s">
        <v>1016</v>
      </c>
      <c r="E215" s="44" t="s">
        <v>2764</v>
      </c>
      <c r="F215" s="88">
        <v>1308776.54</v>
      </c>
      <c r="G215" s="88">
        <v>50014.68</v>
      </c>
      <c r="H215" s="88">
        <v>78620.75</v>
      </c>
      <c r="K215" s="44">
        <v>1823030.46</v>
      </c>
      <c r="L215" s="44">
        <v>988700.93</v>
      </c>
      <c r="O215" s="231">
        <v>0</v>
      </c>
      <c r="P215" s="231">
        <v>49069.7</v>
      </c>
      <c r="R215" s="231">
        <v>5399.45</v>
      </c>
      <c r="U215" s="44">
        <v>-787794.2</v>
      </c>
      <c r="V215" s="44">
        <v>5060758.04</v>
      </c>
      <c r="X215" s="73">
        <v>2622821.5699999998</v>
      </c>
      <c r="Y215" s="73">
        <v>320093</v>
      </c>
      <c r="Z215" s="73">
        <v>5435.58</v>
      </c>
      <c r="AA215" s="73">
        <v>1295</v>
      </c>
      <c r="AB215" s="73">
        <v>2072580</v>
      </c>
      <c r="AC215" s="73">
        <v>174000</v>
      </c>
      <c r="AD215" s="89">
        <v>3094637.4</v>
      </c>
      <c r="AG215" s="89">
        <v>23500</v>
      </c>
      <c r="AH215" s="89">
        <v>1845966.11</v>
      </c>
      <c r="AI215" s="89">
        <v>270259.95</v>
      </c>
      <c r="AJ215" s="89">
        <v>29301.32</v>
      </c>
      <c r="AL215" s="89">
        <v>10850</v>
      </c>
      <c r="AM215" s="259">
        <f t="shared" si="19"/>
        <v>1437411.97</v>
      </c>
      <c r="AN215" s="260">
        <f t="shared" si="20"/>
        <v>54469.149999999994</v>
      </c>
      <c r="AO215" s="284">
        <f t="shared" si="21"/>
        <v>1382942.82</v>
      </c>
      <c r="AP215" s="279">
        <f t="shared" si="22"/>
        <v>5196225.1500000004</v>
      </c>
      <c r="AQ215" s="287">
        <f t="shared" si="23"/>
        <v>5274514.78</v>
      </c>
      <c r="AR215" s="261">
        <f t="shared" si="24"/>
        <v>-78289.629999999888</v>
      </c>
    </row>
    <row r="216" spans="1:44" ht="15" thickBot="1" x14ac:dyDescent="0.25">
      <c r="A216" s="249" t="s">
        <v>353</v>
      </c>
      <c r="B216" s="249" t="s">
        <v>54</v>
      </c>
      <c r="C216" s="288">
        <v>1533</v>
      </c>
      <c r="D216" s="289" t="s">
        <v>1017</v>
      </c>
      <c r="E216" s="44" t="s">
        <v>2785</v>
      </c>
      <c r="F216" s="88">
        <v>466457.71</v>
      </c>
      <c r="G216" s="88">
        <v>73581</v>
      </c>
      <c r="H216" s="88">
        <v>93486.59</v>
      </c>
      <c r="K216" s="44">
        <v>145482.75</v>
      </c>
      <c r="L216" s="44">
        <v>247132.28</v>
      </c>
      <c r="O216" s="231">
        <v>0</v>
      </c>
      <c r="P216" s="231">
        <v>30838.14</v>
      </c>
      <c r="R216" s="231">
        <v>1669.67</v>
      </c>
      <c r="U216" s="44">
        <v>-715799.46</v>
      </c>
      <c r="V216" s="44">
        <v>1741122.88</v>
      </c>
      <c r="X216" s="73">
        <v>1159241.19</v>
      </c>
      <c r="Y216" s="73">
        <v>13525</v>
      </c>
      <c r="Z216" s="73">
        <v>2157.25</v>
      </c>
      <c r="AB216" s="73">
        <v>1048010</v>
      </c>
      <c r="AC216" s="73">
        <v>87500</v>
      </c>
      <c r="AD216" s="89">
        <v>1578640</v>
      </c>
      <c r="AF216" s="89">
        <v>10174</v>
      </c>
      <c r="AH216" s="89">
        <v>633181.65</v>
      </c>
      <c r="AI216" s="89">
        <v>120128.69</v>
      </c>
      <c r="AM216" s="259">
        <f t="shared" si="19"/>
        <v>633525.29999999993</v>
      </c>
      <c r="AN216" s="260">
        <f t="shared" si="20"/>
        <v>32507.809999999998</v>
      </c>
      <c r="AO216" s="284">
        <f t="shared" si="21"/>
        <v>601017.49</v>
      </c>
      <c r="AP216" s="279">
        <f t="shared" si="22"/>
        <v>2310433.44</v>
      </c>
      <c r="AQ216" s="287">
        <f t="shared" si="23"/>
        <v>2342124.34</v>
      </c>
      <c r="AR216" s="261">
        <f t="shared" si="24"/>
        <v>-31690.899999999907</v>
      </c>
    </row>
    <row r="217" spans="1:44" ht="15" thickBot="1" x14ac:dyDescent="0.25">
      <c r="A217" s="249" t="s">
        <v>356</v>
      </c>
      <c r="B217" s="249" t="s">
        <v>43</v>
      </c>
      <c r="C217" s="288">
        <v>6007</v>
      </c>
      <c r="D217" s="289" t="s">
        <v>1018</v>
      </c>
      <c r="E217" s="44" t="s">
        <v>2641</v>
      </c>
      <c r="F217" s="88">
        <v>239242.35</v>
      </c>
      <c r="G217" s="88">
        <v>66200</v>
      </c>
      <c r="H217" s="88">
        <v>20414</v>
      </c>
      <c r="K217" s="44">
        <v>860574.06</v>
      </c>
      <c r="L217" s="44">
        <v>594099.37</v>
      </c>
      <c r="O217" s="231">
        <v>0</v>
      </c>
      <c r="P217" s="231">
        <v>34600</v>
      </c>
      <c r="R217" s="231">
        <v>2268.6999999999998</v>
      </c>
      <c r="U217" s="44">
        <v>-1923093.44</v>
      </c>
      <c r="V217" s="44">
        <v>3760347.17</v>
      </c>
      <c r="X217" s="73">
        <v>2302690.87</v>
      </c>
      <c r="Y217" s="73">
        <v>342210</v>
      </c>
      <c r="Z217" s="73">
        <v>1641.31</v>
      </c>
      <c r="AB217" s="73">
        <v>1567378.2</v>
      </c>
      <c r="AC217" s="73">
        <v>206300</v>
      </c>
      <c r="AD217" s="89">
        <v>2745119.16</v>
      </c>
      <c r="AH217" s="89">
        <v>1206036.79</v>
      </c>
      <c r="AI217" s="89">
        <v>484514.58</v>
      </c>
      <c r="AL217" s="89">
        <v>78142.5</v>
      </c>
      <c r="AM217" s="259">
        <f t="shared" si="19"/>
        <v>325856.34999999998</v>
      </c>
      <c r="AN217" s="260">
        <f t="shared" si="20"/>
        <v>36868.699999999997</v>
      </c>
      <c r="AO217" s="284">
        <f t="shared" si="21"/>
        <v>288987.64999999997</v>
      </c>
      <c r="AP217" s="279">
        <f t="shared" si="22"/>
        <v>4420220.38</v>
      </c>
      <c r="AQ217" s="287">
        <f t="shared" si="23"/>
        <v>4513813.03</v>
      </c>
      <c r="AR217" s="261">
        <f t="shared" si="24"/>
        <v>-93592.650000000373</v>
      </c>
    </row>
    <row r="218" spans="1:44" ht="15" thickBot="1" x14ac:dyDescent="0.25">
      <c r="A218" s="249" t="s">
        <v>356</v>
      </c>
      <c r="B218" s="249" t="s">
        <v>43</v>
      </c>
      <c r="C218" s="288">
        <v>2330</v>
      </c>
      <c r="D218" s="289" t="s">
        <v>1019</v>
      </c>
      <c r="E218" s="44" t="s">
        <v>2644</v>
      </c>
      <c r="F218" s="88">
        <v>378559.76</v>
      </c>
      <c r="G218" s="88">
        <v>19866.25</v>
      </c>
      <c r="H218" s="88">
        <v>40275.879999999997</v>
      </c>
      <c r="K218" s="44">
        <v>82958.63</v>
      </c>
      <c r="L218" s="44">
        <v>33602.120000000003</v>
      </c>
      <c r="O218" s="231">
        <v>3250</v>
      </c>
      <c r="P218" s="231">
        <v>80040</v>
      </c>
      <c r="R218" s="231">
        <v>656.99</v>
      </c>
      <c r="U218" s="44">
        <v>-1739379.68</v>
      </c>
      <c r="V218" s="44">
        <v>2267172.48</v>
      </c>
      <c r="X218" s="73">
        <v>1361133.56</v>
      </c>
      <c r="Y218" s="73">
        <v>151906</v>
      </c>
      <c r="Z218" s="73">
        <v>1196.8800000000001</v>
      </c>
      <c r="AB218" s="73">
        <v>996678</v>
      </c>
      <c r="AC218" s="73">
        <v>2720</v>
      </c>
      <c r="AD218" s="89">
        <v>1591007.86</v>
      </c>
      <c r="AH218" s="89">
        <v>780612.5</v>
      </c>
      <c r="AI218" s="89">
        <v>118423.26</v>
      </c>
      <c r="AJ218" s="89">
        <v>80067.97</v>
      </c>
      <c r="AM218" s="259">
        <f t="shared" si="19"/>
        <v>438701.89</v>
      </c>
      <c r="AN218" s="260">
        <f t="shared" si="20"/>
        <v>83946.99</v>
      </c>
      <c r="AO218" s="284">
        <f t="shared" si="21"/>
        <v>354754.9</v>
      </c>
      <c r="AP218" s="279">
        <f t="shared" si="22"/>
        <v>2513634.44</v>
      </c>
      <c r="AQ218" s="287">
        <f t="shared" si="23"/>
        <v>2570111.5900000003</v>
      </c>
      <c r="AR218" s="261">
        <f t="shared" si="24"/>
        <v>-56477.150000000373</v>
      </c>
    </row>
    <row r="219" spans="1:44" ht="15" thickBot="1" x14ac:dyDescent="0.25">
      <c r="A219" s="249" t="s">
        <v>356</v>
      </c>
      <c r="B219" s="249" t="s">
        <v>43</v>
      </c>
      <c r="C219" s="288">
        <v>2684</v>
      </c>
      <c r="D219" s="289" t="s">
        <v>1020</v>
      </c>
      <c r="E219" s="44" t="s">
        <v>2645</v>
      </c>
      <c r="F219" s="88">
        <v>195475.05</v>
      </c>
      <c r="G219" s="88">
        <v>4216.25</v>
      </c>
      <c r="H219" s="88">
        <v>81585.98</v>
      </c>
      <c r="K219" s="44">
        <v>206145.08</v>
      </c>
      <c r="L219" s="44">
        <v>177801.1</v>
      </c>
      <c r="O219" s="231">
        <v>18100</v>
      </c>
      <c r="P219" s="231">
        <v>46265.43</v>
      </c>
      <c r="R219" s="231">
        <v>47626.52</v>
      </c>
      <c r="U219" s="44">
        <v>-909601.42</v>
      </c>
      <c r="V219" s="44">
        <v>1870864.76</v>
      </c>
      <c r="X219" s="73">
        <v>1253000.48</v>
      </c>
      <c r="Y219" s="73">
        <v>115900</v>
      </c>
      <c r="Z219" s="73">
        <v>1567.21</v>
      </c>
      <c r="AB219" s="73">
        <v>1557582</v>
      </c>
      <c r="AD219" s="89">
        <v>1911428.4</v>
      </c>
      <c r="AF219" s="89">
        <v>2400</v>
      </c>
      <c r="AH219" s="89">
        <v>1080323.82</v>
      </c>
      <c r="AI219" s="89">
        <v>227902.6</v>
      </c>
      <c r="AL219" s="89">
        <v>114026.7</v>
      </c>
      <c r="AM219" s="259">
        <f t="shared" si="19"/>
        <v>281277.27999999997</v>
      </c>
      <c r="AN219" s="260">
        <f t="shared" si="20"/>
        <v>111991.95</v>
      </c>
      <c r="AO219" s="284">
        <f t="shared" si="21"/>
        <v>169285.32999999996</v>
      </c>
      <c r="AP219" s="279">
        <f t="shared" si="22"/>
        <v>2928049.69</v>
      </c>
      <c r="AQ219" s="287">
        <f t="shared" si="23"/>
        <v>3336081.52</v>
      </c>
      <c r="AR219" s="261">
        <f t="shared" si="24"/>
        <v>-408031.83000000007</v>
      </c>
    </row>
    <row r="220" spans="1:44" ht="15" thickBot="1" x14ac:dyDescent="0.25">
      <c r="A220" s="249" t="s">
        <v>356</v>
      </c>
      <c r="B220" s="249" t="s">
        <v>43</v>
      </c>
      <c r="C220" s="288">
        <v>7170</v>
      </c>
      <c r="D220" s="289" t="s">
        <v>1021</v>
      </c>
      <c r="AM220" s="259">
        <f t="shared" si="19"/>
        <v>0</v>
      </c>
      <c r="AN220" s="260">
        <f t="shared" si="20"/>
        <v>0</v>
      </c>
      <c r="AO220" s="284">
        <f t="shared" si="21"/>
        <v>0</v>
      </c>
      <c r="AP220" s="279">
        <f t="shared" si="22"/>
        <v>0</v>
      </c>
      <c r="AQ220" s="287">
        <f t="shared" si="23"/>
        <v>0</v>
      </c>
      <c r="AR220" s="261">
        <f t="shared" si="24"/>
        <v>0</v>
      </c>
    </row>
    <row r="221" spans="1:44" x14ac:dyDescent="0.2">
      <c r="AM221" s="259">
        <f t="shared" si="19"/>
        <v>0</v>
      </c>
      <c r="AN221" s="260">
        <f t="shared" si="20"/>
        <v>0</v>
      </c>
      <c r="AO221" s="284">
        <f t="shared" si="21"/>
        <v>0</v>
      </c>
      <c r="AP221" s="279">
        <f t="shared" si="22"/>
        <v>0</v>
      </c>
      <c r="AQ221" s="287">
        <f t="shared" si="23"/>
        <v>0</v>
      </c>
      <c r="AR221" s="261">
        <f t="shared" si="24"/>
        <v>0</v>
      </c>
    </row>
    <row r="222" spans="1:44" x14ac:dyDescent="0.2">
      <c r="AM222" s="259">
        <f t="shared" si="19"/>
        <v>0</v>
      </c>
      <c r="AN222" s="260">
        <f t="shared" si="20"/>
        <v>0</v>
      </c>
      <c r="AO222" s="284">
        <f t="shared" si="21"/>
        <v>0</v>
      </c>
      <c r="AP222" s="279">
        <f t="shared" si="22"/>
        <v>0</v>
      </c>
      <c r="AQ222" s="287">
        <f t="shared" si="23"/>
        <v>0</v>
      </c>
      <c r="AR222" s="261">
        <f t="shared" si="24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0"/>
  <sheetViews>
    <sheetView topLeftCell="AC1" zoomScale="70" zoomScaleNormal="70" workbookViewId="0">
      <selection activeCell="AF1" sqref="A1:AF1048576"/>
    </sheetView>
  </sheetViews>
  <sheetFormatPr defaultColWidth="17.75" defaultRowHeight="14.25" x14ac:dyDescent="0.2"/>
  <cols>
    <col min="1" max="1" width="45.375" style="44" bestFit="1" customWidth="1"/>
    <col min="2" max="2" width="33.125" style="88" bestFit="1" customWidth="1"/>
    <col min="3" max="3" width="32.25" style="88" bestFit="1" customWidth="1"/>
    <col min="4" max="4" width="24" style="88" bestFit="1" customWidth="1"/>
    <col min="5" max="5" width="23.75" style="88" bestFit="1" customWidth="1"/>
    <col min="6" max="8" width="16.375" style="44" bestFit="1" customWidth="1"/>
    <col min="9" max="9" width="21.75" style="44" bestFit="1" customWidth="1"/>
    <col min="10" max="10" width="21.875" style="44" bestFit="1" customWidth="1"/>
    <col min="11" max="11" width="18" style="231" bestFit="1" customWidth="1"/>
    <col min="12" max="12" width="20.25" style="231" bestFit="1" customWidth="1"/>
    <col min="13" max="13" width="19.5" style="231" bestFit="1" customWidth="1"/>
    <col min="14" max="14" width="21.5" style="231" bestFit="1" customWidth="1"/>
    <col min="15" max="15" width="23.625" style="44" bestFit="1" customWidth="1"/>
    <col min="16" max="16" width="27.75" style="44" bestFit="1" customWidth="1"/>
    <col min="17" max="17" width="27.875" style="44" bestFit="1" customWidth="1"/>
    <col min="18" max="18" width="16.375" style="44" bestFit="1" customWidth="1"/>
    <col min="19" max="19" width="44.125" style="73" bestFit="1" customWidth="1"/>
    <col min="20" max="20" width="44.875" style="73" bestFit="1" customWidth="1"/>
    <col min="21" max="21" width="29" style="73" bestFit="1" customWidth="1"/>
    <col min="22" max="22" width="38.625" style="73" bestFit="1" customWidth="1"/>
    <col min="23" max="23" width="54.5" style="73" bestFit="1" customWidth="1"/>
    <col min="24" max="24" width="16.375" style="73" bestFit="1" customWidth="1"/>
    <col min="25" max="25" width="20.5" style="89" bestFit="1" customWidth="1"/>
    <col min="26" max="26" width="26.875" style="89" bestFit="1" customWidth="1"/>
    <col min="27" max="27" width="25.125" style="89" bestFit="1" customWidth="1"/>
    <col min="28" max="28" width="42.375" style="89" bestFit="1" customWidth="1"/>
    <col min="29" max="29" width="30.875" style="89" bestFit="1" customWidth="1"/>
    <col min="30" max="30" width="26.75" style="89" bestFit="1" customWidth="1"/>
    <col min="31" max="31" width="31.625" style="89" bestFit="1" customWidth="1"/>
    <col min="32" max="32" width="33.125" style="89" bestFit="1" customWidth="1"/>
    <col min="33" max="16384" width="17.75" style="44"/>
  </cols>
  <sheetData>
    <row r="1" spans="1:32" x14ac:dyDescent="0.2">
      <c r="A1" s="44" t="s">
        <v>2456</v>
      </c>
      <c r="B1" s="88" t="s">
        <v>2462</v>
      </c>
      <c r="C1" s="88" t="s">
        <v>2464</v>
      </c>
      <c r="D1" s="88" t="s">
        <v>2466</v>
      </c>
      <c r="E1" s="88" t="s">
        <v>2795</v>
      </c>
      <c r="F1" s="44" t="s">
        <v>2797</v>
      </c>
      <c r="G1" s="44" t="s">
        <v>2468</v>
      </c>
      <c r="H1" s="44" t="s">
        <v>2470</v>
      </c>
      <c r="I1" s="44" t="s">
        <v>2472</v>
      </c>
      <c r="J1" s="44" t="s">
        <v>2799</v>
      </c>
      <c r="K1" s="231" t="s">
        <v>2474</v>
      </c>
      <c r="L1" s="231" t="s">
        <v>2476</v>
      </c>
      <c r="M1" s="231" t="s">
        <v>2480</v>
      </c>
      <c r="N1" s="231" t="s">
        <v>2482</v>
      </c>
      <c r="O1" s="44" t="s">
        <v>2484</v>
      </c>
      <c r="P1" s="44" t="s">
        <v>2486</v>
      </c>
      <c r="Q1" s="44" t="s">
        <v>2488</v>
      </c>
      <c r="R1" s="44" t="s">
        <v>2490</v>
      </c>
      <c r="S1" s="73" t="s">
        <v>2492</v>
      </c>
      <c r="T1" s="73" t="s">
        <v>2494</v>
      </c>
      <c r="U1" s="73" t="s">
        <v>2496</v>
      </c>
      <c r="V1" s="73" t="s">
        <v>2801</v>
      </c>
      <c r="W1" s="73" t="s">
        <v>2498</v>
      </c>
      <c r="X1" s="73" t="s">
        <v>2500</v>
      </c>
      <c r="Y1" s="89" t="s">
        <v>2502</v>
      </c>
      <c r="Z1" s="89" t="s">
        <v>2504</v>
      </c>
      <c r="AA1" s="89" t="s">
        <v>2506</v>
      </c>
      <c r="AB1" s="89" t="s">
        <v>2508</v>
      </c>
      <c r="AC1" s="89" t="s">
        <v>2510</v>
      </c>
      <c r="AD1" s="89" t="s">
        <v>2803</v>
      </c>
      <c r="AE1" s="89" t="s">
        <v>2805</v>
      </c>
      <c r="AF1" s="89" t="s">
        <v>2512</v>
      </c>
    </row>
    <row r="2" spans="1:32" x14ac:dyDescent="0.2">
      <c r="A2" s="44" t="s">
        <v>2457</v>
      </c>
      <c r="B2" s="88" t="s">
        <v>2463</v>
      </c>
      <c r="C2" s="88" t="s">
        <v>2465</v>
      </c>
      <c r="D2" s="88" t="s">
        <v>2467</v>
      </c>
      <c r="E2" s="88" t="s">
        <v>2796</v>
      </c>
      <c r="F2" s="44" t="s">
        <v>2798</v>
      </c>
      <c r="G2" s="44" t="s">
        <v>2469</v>
      </c>
      <c r="H2" s="44" t="s">
        <v>2471</v>
      </c>
      <c r="I2" s="44" t="s">
        <v>2473</v>
      </c>
      <c r="J2" s="44" t="s">
        <v>2800</v>
      </c>
      <c r="K2" s="231" t="s">
        <v>2475</v>
      </c>
      <c r="L2" s="231" t="s">
        <v>2477</v>
      </c>
      <c r="M2" s="231" t="s">
        <v>2481</v>
      </c>
      <c r="N2" s="231" t="s">
        <v>2483</v>
      </c>
      <c r="O2" s="44" t="s">
        <v>2485</v>
      </c>
      <c r="P2" s="44" t="s">
        <v>2487</v>
      </c>
      <c r="Q2" s="44" t="s">
        <v>2489</v>
      </c>
      <c r="R2" s="44" t="s">
        <v>2491</v>
      </c>
      <c r="S2" s="73" t="s">
        <v>2493</v>
      </c>
      <c r="T2" s="73" t="s">
        <v>2495</v>
      </c>
      <c r="U2" s="73" t="s">
        <v>2497</v>
      </c>
      <c r="V2" s="73" t="s">
        <v>2802</v>
      </c>
      <c r="W2" s="73" t="s">
        <v>2499</v>
      </c>
      <c r="X2" s="73" t="s">
        <v>2501</v>
      </c>
      <c r="Y2" s="89" t="s">
        <v>2503</v>
      </c>
      <c r="Z2" s="89" t="s">
        <v>2505</v>
      </c>
      <c r="AA2" s="89" t="s">
        <v>2507</v>
      </c>
      <c r="AB2" s="89" t="s">
        <v>2509</v>
      </c>
      <c r="AC2" s="89" t="s">
        <v>2511</v>
      </c>
      <c r="AD2" s="89" t="s">
        <v>2804</v>
      </c>
      <c r="AE2" s="89" t="s">
        <v>2806</v>
      </c>
      <c r="AF2" s="89" t="s">
        <v>2513</v>
      </c>
    </row>
    <row r="3" spans="1:32" x14ac:dyDescent="0.2">
      <c r="A3" s="44" t="s">
        <v>2458</v>
      </c>
      <c r="B3" s="88">
        <v>63907992.340000004</v>
      </c>
      <c r="C3" s="88">
        <v>3771547.75</v>
      </c>
      <c r="D3" s="88">
        <v>9186874.8200000003</v>
      </c>
      <c r="E3" s="88">
        <v>0</v>
      </c>
      <c r="F3" s="44">
        <v>0</v>
      </c>
      <c r="G3" s="44">
        <v>128546739.73999999</v>
      </c>
      <c r="H3" s="44">
        <v>26695398.219999999</v>
      </c>
      <c r="I3" s="44">
        <v>0</v>
      </c>
      <c r="J3" s="44">
        <v>0</v>
      </c>
      <c r="K3" s="231">
        <v>1538092.77</v>
      </c>
      <c r="L3" s="231">
        <v>3287827.28</v>
      </c>
      <c r="M3" s="231">
        <v>4333906.09</v>
      </c>
      <c r="N3" s="231">
        <v>252302.7</v>
      </c>
      <c r="O3" s="44">
        <v>3763162.1</v>
      </c>
      <c r="P3" s="44">
        <v>-12154055.18</v>
      </c>
      <c r="Q3" s="44">
        <v>8697882.6400000006</v>
      </c>
      <c r="R3" s="44">
        <v>227671108.83000001</v>
      </c>
      <c r="S3" s="73">
        <v>169089197.06</v>
      </c>
      <c r="T3" s="73">
        <v>11082478.4</v>
      </c>
      <c r="U3" s="73">
        <v>234075.69</v>
      </c>
      <c r="V3" s="73">
        <v>25103.57</v>
      </c>
      <c r="W3" s="73">
        <v>155742413.86000001</v>
      </c>
      <c r="X3" s="73">
        <v>18903773.030000001</v>
      </c>
      <c r="Y3" s="89">
        <v>230371448</v>
      </c>
      <c r="Z3" s="89">
        <v>1187419.3899999999</v>
      </c>
      <c r="AA3" s="89">
        <v>778872.51</v>
      </c>
      <c r="AB3" s="89">
        <v>95656069.200000003</v>
      </c>
      <c r="AC3" s="89">
        <v>28372089.629999999</v>
      </c>
      <c r="AD3" s="89">
        <v>183686.15</v>
      </c>
      <c r="AE3" s="89">
        <v>215467.03</v>
      </c>
      <c r="AF3" s="89">
        <v>3593664.06</v>
      </c>
    </row>
    <row r="4" spans="1:32" x14ac:dyDescent="0.2">
      <c r="A4" s="44" t="s">
        <v>2807</v>
      </c>
      <c r="B4" s="88">
        <v>862762.86</v>
      </c>
      <c r="C4" s="88">
        <v>124748</v>
      </c>
      <c r="D4" s="88">
        <v>122555.95</v>
      </c>
      <c r="G4" s="44">
        <v>4888353.46</v>
      </c>
      <c r="H4" s="44">
        <v>407230.04</v>
      </c>
      <c r="K4" s="231">
        <v>0</v>
      </c>
      <c r="L4" s="231">
        <v>6428</v>
      </c>
      <c r="N4" s="231">
        <v>5315.18</v>
      </c>
      <c r="O4" s="44">
        <v>294526</v>
      </c>
      <c r="Q4" s="44">
        <v>4436747.57</v>
      </c>
      <c r="R4" s="44">
        <v>1723269</v>
      </c>
      <c r="S4" s="73">
        <v>1887804.1</v>
      </c>
      <c r="T4" s="73">
        <v>88305</v>
      </c>
      <c r="U4" s="73">
        <v>3478.33</v>
      </c>
      <c r="W4" s="73">
        <v>2636444.5</v>
      </c>
      <c r="X4" s="73">
        <v>527639</v>
      </c>
      <c r="Y4" s="89">
        <v>3438891.8</v>
      </c>
      <c r="AB4" s="89">
        <v>1205618.3</v>
      </c>
      <c r="AC4" s="89">
        <v>351316.27</v>
      </c>
      <c r="AF4" s="89">
        <v>208480</v>
      </c>
    </row>
    <row r="5" spans="1:32" x14ac:dyDescent="0.2">
      <c r="A5" s="44" t="s">
        <v>2808</v>
      </c>
      <c r="B5" s="88">
        <v>50660.94</v>
      </c>
      <c r="C5" s="88">
        <v>0</v>
      </c>
      <c r="D5" s="88">
        <v>94102.05</v>
      </c>
      <c r="G5" s="44">
        <v>523941.93</v>
      </c>
      <c r="H5" s="44">
        <v>382190.33</v>
      </c>
      <c r="K5" s="231">
        <v>0</v>
      </c>
      <c r="N5" s="231">
        <v>2023.84</v>
      </c>
      <c r="O5" s="44">
        <v>321489.59999999998</v>
      </c>
      <c r="Q5" s="44">
        <v>-551623.93000000005</v>
      </c>
      <c r="R5" s="44">
        <v>1740746.12</v>
      </c>
      <c r="S5" s="73">
        <v>872553.8</v>
      </c>
      <c r="T5" s="73">
        <v>16300</v>
      </c>
      <c r="U5" s="73">
        <v>730.56</v>
      </c>
      <c r="W5" s="73">
        <v>1217064</v>
      </c>
      <c r="X5" s="73">
        <v>363710</v>
      </c>
      <c r="Y5" s="89">
        <v>1543495</v>
      </c>
      <c r="AB5" s="89">
        <v>1101966.3999999999</v>
      </c>
      <c r="AC5" s="89">
        <v>248257.34</v>
      </c>
      <c r="AF5" s="89">
        <v>38380</v>
      </c>
    </row>
    <row r="6" spans="1:32" x14ac:dyDescent="0.2">
      <c r="A6" s="44" t="s">
        <v>2809</v>
      </c>
      <c r="B6" s="88">
        <v>254360.39</v>
      </c>
      <c r="C6" s="88">
        <v>72220.5</v>
      </c>
      <c r="D6" s="88">
        <v>137533.45000000001</v>
      </c>
      <c r="G6" s="44">
        <v>549551.68999999994</v>
      </c>
      <c r="H6" s="44">
        <v>343788.04</v>
      </c>
      <c r="K6" s="231">
        <v>0</v>
      </c>
      <c r="L6" s="231">
        <v>758.63</v>
      </c>
      <c r="N6" s="231">
        <v>2422.91</v>
      </c>
      <c r="O6" s="44">
        <v>89300</v>
      </c>
      <c r="Q6" s="44">
        <v>71042.59</v>
      </c>
      <c r="R6" s="44">
        <v>2169071.4500000002</v>
      </c>
      <c r="S6" s="73">
        <v>2443542.63</v>
      </c>
      <c r="T6" s="73">
        <v>101085</v>
      </c>
      <c r="U6" s="73">
        <v>1446.14</v>
      </c>
      <c r="V6" s="73">
        <v>1880</v>
      </c>
      <c r="W6" s="73">
        <v>1965972.5</v>
      </c>
      <c r="X6" s="73">
        <v>384107</v>
      </c>
      <c r="Y6" s="89">
        <v>3206509.5</v>
      </c>
      <c r="Z6" s="89">
        <v>35920</v>
      </c>
      <c r="AA6" s="89">
        <v>31304</v>
      </c>
      <c r="AB6" s="89">
        <v>1574897.44</v>
      </c>
      <c r="AC6" s="89">
        <v>910392.84</v>
      </c>
      <c r="AF6" s="89">
        <v>114151</v>
      </c>
    </row>
    <row r="7" spans="1:32" x14ac:dyDescent="0.2">
      <c r="A7" s="44" t="s">
        <v>2810</v>
      </c>
      <c r="B7" s="88">
        <v>483863.8</v>
      </c>
      <c r="C7" s="88">
        <v>0</v>
      </c>
      <c r="D7" s="88">
        <v>136318.38</v>
      </c>
      <c r="G7" s="44">
        <v>382226.84</v>
      </c>
      <c r="H7" s="44">
        <v>353019.11</v>
      </c>
      <c r="K7" s="231">
        <v>0</v>
      </c>
      <c r="L7" s="231">
        <v>0</v>
      </c>
      <c r="M7" s="231">
        <v>281053</v>
      </c>
      <c r="N7" s="231">
        <v>978.38</v>
      </c>
      <c r="O7" s="44">
        <v>8650</v>
      </c>
      <c r="Q7" s="44">
        <v>1131232.0900000001</v>
      </c>
      <c r="R7" s="44">
        <v>235221.96</v>
      </c>
      <c r="S7" s="73">
        <v>1146263.82</v>
      </c>
      <c r="W7" s="73">
        <v>1768715.3</v>
      </c>
      <c r="X7" s="73">
        <v>372045</v>
      </c>
      <c r="Y7" s="89">
        <v>2152214.85</v>
      </c>
      <c r="Z7" s="89">
        <v>7489.68</v>
      </c>
      <c r="AA7" s="89">
        <v>23426.2</v>
      </c>
      <c r="AB7" s="89">
        <v>1239511.04</v>
      </c>
      <c r="AC7" s="89">
        <v>139947.65</v>
      </c>
      <c r="AF7" s="89">
        <v>26142</v>
      </c>
    </row>
    <row r="8" spans="1:32" x14ac:dyDescent="0.2">
      <c r="A8" s="44" t="s">
        <v>2811</v>
      </c>
      <c r="B8" s="88">
        <v>487594.22</v>
      </c>
      <c r="C8" s="88">
        <v>17870</v>
      </c>
      <c r="D8" s="88">
        <v>60903.7</v>
      </c>
      <c r="G8" s="44">
        <v>35772.629999999997</v>
      </c>
      <c r="H8" s="44">
        <v>46860</v>
      </c>
      <c r="K8" s="231">
        <v>4900</v>
      </c>
      <c r="L8" s="231">
        <v>55076.7</v>
      </c>
      <c r="M8" s="231">
        <v>145725</v>
      </c>
      <c r="N8" s="231">
        <v>2002.02</v>
      </c>
      <c r="Q8" s="44">
        <v>-932767.99</v>
      </c>
      <c r="R8" s="44">
        <v>1649277.25</v>
      </c>
      <c r="S8" s="73">
        <v>1049737.5</v>
      </c>
      <c r="U8" s="73">
        <v>2137.8000000000002</v>
      </c>
      <c r="V8" s="73">
        <v>100</v>
      </c>
      <c r="W8" s="73">
        <v>956170.8</v>
      </c>
      <c r="X8" s="73">
        <v>164800</v>
      </c>
      <c r="Y8" s="89">
        <v>1273227.8</v>
      </c>
      <c r="Z8" s="89">
        <v>5250</v>
      </c>
      <c r="AA8" s="89">
        <v>6676.9</v>
      </c>
      <c r="AB8" s="89">
        <v>982368.04</v>
      </c>
      <c r="AC8" s="89">
        <v>158111.79</v>
      </c>
      <c r="AE8" s="89">
        <v>100</v>
      </c>
      <c r="AF8" s="89">
        <v>22424</v>
      </c>
    </row>
    <row r="9" spans="1:32" x14ac:dyDescent="0.2">
      <c r="A9" s="44" t="s">
        <v>2812</v>
      </c>
      <c r="B9" s="88">
        <v>480559.34</v>
      </c>
      <c r="C9" s="88">
        <v>1100</v>
      </c>
      <c r="D9" s="88">
        <v>101675.19</v>
      </c>
      <c r="G9" s="44">
        <v>257842.66</v>
      </c>
      <c r="H9" s="44">
        <v>305584</v>
      </c>
      <c r="K9" s="231">
        <v>0</v>
      </c>
      <c r="L9" s="231">
        <v>17321</v>
      </c>
      <c r="N9" s="231">
        <v>1382.22</v>
      </c>
      <c r="O9" s="44">
        <v>9950</v>
      </c>
      <c r="Q9" s="44">
        <v>278800.78999999998</v>
      </c>
      <c r="R9" s="44">
        <v>991159.3</v>
      </c>
      <c r="S9" s="73">
        <v>916366.8</v>
      </c>
      <c r="T9" s="73">
        <v>190320</v>
      </c>
      <c r="U9" s="73">
        <v>1210.53</v>
      </c>
      <c r="V9" s="73">
        <v>400</v>
      </c>
      <c r="W9" s="73">
        <v>1117683</v>
      </c>
      <c r="X9" s="73">
        <v>395520</v>
      </c>
      <c r="Y9" s="89">
        <v>1740307</v>
      </c>
      <c r="AB9" s="89">
        <v>867755.93</v>
      </c>
      <c r="AC9" s="89">
        <v>145540.51999999999</v>
      </c>
      <c r="AE9" s="89">
        <v>1</v>
      </c>
      <c r="AF9" s="89">
        <v>19748</v>
      </c>
    </row>
    <row r="10" spans="1:32" x14ac:dyDescent="0.2">
      <c r="A10" s="44" t="s">
        <v>2813</v>
      </c>
      <c r="B10" s="88">
        <v>346148.89</v>
      </c>
      <c r="C10" s="88">
        <v>0</v>
      </c>
      <c r="D10" s="88">
        <v>115521.5</v>
      </c>
      <c r="G10" s="44">
        <v>744048.19</v>
      </c>
      <c r="H10" s="44">
        <v>20</v>
      </c>
      <c r="L10" s="231">
        <v>8600.85</v>
      </c>
      <c r="N10" s="231">
        <v>286.39</v>
      </c>
      <c r="O10" s="44">
        <v>165820</v>
      </c>
      <c r="Q10" s="44">
        <v>870147.42</v>
      </c>
      <c r="R10" s="44">
        <v>169383.81</v>
      </c>
      <c r="S10" s="73">
        <v>742688.49</v>
      </c>
      <c r="T10" s="73">
        <v>140904</v>
      </c>
      <c r="U10" s="73">
        <v>1190.3499999999999</v>
      </c>
      <c r="W10" s="73">
        <v>1186845.5</v>
      </c>
      <c r="X10" s="73">
        <v>255110</v>
      </c>
      <c r="Y10" s="89">
        <v>1354925.5</v>
      </c>
      <c r="Z10" s="89">
        <v>10500</v>
      </c>
      <c r="AA10" s="89">
        <v>11407.4</v>
      </c>
      <c r="AB10" s="89">
        <v>695750.82</v>
      </c>
      <c r="AC10" s="89">
        <v>251249.51</v>
      </c>
      <c r="AF10" s="89">
        <v>11405</v>
      </c>
    </row>
    <row r="11" spans="1:32" x14ac:dyDescent="0.2">
      <c r="A11" s="44" t="s">
        <v>2814</v>
      </c>
      <c r="B11" s="88">
        <v>1736349.91</v>
      </c>
      <c r="C11" s="88">
        <v>32280</v>
      </c>
      <c r="D11" s="88">
        <v>53707.62</v>
      </c>
      <c r="G11" s="44">
        <v>763863.73</v>
      </c>
      <c r="H11" s="44">
        <v>462925.29</v>
      </c>
      <c r="K11" s="231">
        <v>0</v>
      </c>
      <c r="L11" s="231">
        <v>53239.82</v>
      </c>
      <c r="N11" s="231">
        <v>1565.31</v>
      </c>
      <c r="O11" s="44">
        <v>180000</v>
      </c>
      <c r="Q11" s="44">
        <v>2011298.92</v>
      </c>
      <c r="R11" s="44">
        <v>668274.24</v>
      </c>
      <c r="S11" s="73">
        <v>1930554.84</v>
      </c>
      <c r="T11" s="73">
        <v>245813</v>
      </c>
      <c r="U11" s="73">
        <v>5412.34</v>
      </c>
      <c r="V11" s="73">
        <v>6750</v>
      </c>
      <c r="W11" s="73">
        <v>1758276.5</v>
      </c>
      <c r="X11" s="73">
        <v>767798</v>
      </c>
      <c r="Y11" s="89">
        <v>2792769.5</v>
      </c>
      <c r="Z11" s="89">
        <v>5420</v>
      </c>
      <c r="AA11" s="89">
        <v>7000</v>
      </c>
      <c r="AB11" s="89">
        <v>1407618.2</v>
      </c>
      <c r="AC11" s="89">
        <v>321373.71999999997</v>
      </c>
      <c r="AF11" s="89">
        <v>45675</v>
      </c>
    </row>
    <row r="12" spans="1:32" x14ac:dyDescent="0.2">
      <c r="A12" s="44" t="s">
        <v>2815</v>
      </c>
      <c r="B12" s="88">
        <v>599991.92000000004</v>
      </c>
      <c r="C12" s="88">
        <v>25797</v>
      </c>
      <c r="D12" s="88">
        <v>66850.23</v>
      </c>
      <c r="G12" s="44">
        <v>793300.08</v>
      </c>
      <c r="H12" s="44">
        <v>305654.55</v>
      </c>
      <c r="K12" s="231">
        <v>0</v>
      </c>
      <c r="L12" s="231">
        <v>15783.24</v>
      </c>
      <c r="M12" s="231">
        <v>29650</v>
      </c>
      <c r="N12" s="231">
        <v>673.36</v>
      </c>
      <c r="Q12" s="44">
        <v>-257265.74</v>
      </c>
      <c r="R12" s="44">
        <v>2102009.77</v>
      </c>
      <c r="S12" s="73">
        <v>1003330.14</v>
      </c>
      <c r="U12" s="73">
        <v>2586.4299999999998</v>
      </c>
      <c r="V12" s="73">
        <v>50</v>
      </c>
      <c r="W12" s="73">
        <v>1767890</v>
      </c>
      <c r="X12" s="73">
        <v>308120</v>
      </c>
      <c r="Y12" s="89">
        <v>2341860</v>
      </c>
      <c r="Z12" s="89">
        <v>5250</v>
      </c>
      <c r="AA12" s="89">
        <v>7160.9</v>
      </c>
      <c r="AB12" s="89">
        <v>594895.89</v>
      </c>
      <c r="AC12" s="89">
        <v>151519.63</v>
      </c>
      <c r="AF12" s="89">
        <v>80547</v>
      </c>
    </row>
    <row r="13" spans="1:32" x14ac:dyDescent="0.2">
      <c r="A13" s="44" t="s">
        <v>2816</v>
      </c>
      <c r="B13" s="88">
        <v>677796.35</v>
      </c>
      <c r="C13" s="88">
        <v>672</v>
      </c>
      <c r="D13" s="88">
        <v>79117.210000000006</v>
      </c>
      <c r="G13" s="44">
        <v>1194111.8899999999</v>
      </c>
      <c r="H13" s="44">
        <v>262742.84999999998</v>
      </c>
      <c r="K13" s="231">
        <v>0</v>
      </c>
      <c r="L13" s="231">
        <v>16207</v>
      </c>
      <c r="N13" s="231">
        <v>842.82</v>
      </c>
      <c r="O13" s="44">
        <v>0</v>
      </c>
      <c r="Q13" s="44">
        <v>813106.71</v>
      </c>
      <c r="R13" s="44">
        <v>1442563.02</v>
      </c>
      <c r="S13" s="73">
        <v>1192624.8400000001</v>
      </c>
      <c r="T13" s="73">
        <v>48295.5</v>
      </c>
      <c r="U13" s="73">
        <v>1062.6199999999999</v>
      </c>
      <c r="W13" s="73">
        <v>1517162</v>
      </c>
      <c r="X13" s="73">
        <v>699340</v>
      </c>
      <c r="Y13" s="89">
        <v>2344245.04</v>
      </c>
      <c r="AB13" s="89">
        <v>952762.5</v>
      </c>
      <c r="AC13" s="89">
        <v>209256.67</v>
      </c>
      <c r="AF13" s="89">
        <v>10500</v>
      </c>
    </row>
    <row r="14" spans="1:32" x14ac:dyDescent="0.2">
      <c r="A14" s="44" t="s">
        <v>2817</v>
      </c>
      <c r="B14" s="88">
        <v>315405.3</v>
      </c>
      <c r="C14" s="88">
        <v>891</v>
      </c>
      <c r="D14" s="88">
        <v>46146.58</v>
      </c>
      <c r="G14" s="44">
        <v>999932.52</v>
      </c>
      <c r="H14" s="44">
        <v>163804.32999999999</v>
      </c>
      <c r="K14" s="231">
        <v>0</v>
      </c>
      <c r="L14" s="231">
        <v>30771.49</v>
      </c>
      <c r="N14" s="231">
        <v>448.37</v>
      </c>
      <c r="O14" s="44">
        <v>195000</v>
      </c>
      <c r="Q14" s="44">
        <v>941108.42</v>
      </c>
      <c r="R14" s="44">
        <v>484200</v>
      </c>
      <c r="S14" s="73">
        <v>1056636.67</v>
      </c>
      <c r="T14" s="73">
        <v>187695</v>
      </c>
      <c r="U14" s="73">
        <v>328.81</v>
      </c>
      <c r="W14" s="73">
        <v>1607736.5</v>
      </c>
      <c r="X14" s="73">
        <v>602760</v>
      </c>
      <c r="Y14" s="89">
        <v>2256405.5</v>
      </c>
      <c r="Z14" s="89">
        <v>8240</v>
      </c>
      <c r="AA14" s="89">
        <v>8956</v>
      </c>
      <c r="AB14" s="89">
        <v>1102303.96</v>
      </c>
      <c r="AC14" s="89">
        <v>170119.07</v>
      </c>
      <c r="AF14" s="89">
        <v>34481</v>
      </c>
    </row>
    <row r="15" spans="1:32" x14ac:dyDescent="0.2">
      <c r="A15" s="44" t="s">
        <v>2818</v>
      </c>
      <c r="B15" s="88">
        <v>1116281.77</v>
      </c>
      <c r="C15" s="88">
        <v>37186.5</v>
      </c>
      <c r="D15" s="88">
        <v>178064.34</v>
      </c>
      <c r="G15" s="44">
        <v>496966.40000000002</v>
      </c>
      <c r="H15" s="44">
        <v>303971.26</v>
      </c>
      <c r="K15" s="231">
        <v>99280</v>
      </c>
      <c r="L15" s="231">
        <v>4461.3599999999997</v>
      </c>
      <c r="M15" s="231">
        <v>337315</v>
      </c>
      <c r="N15" s="231">
        <v>2541.87</v>
      </c>
      <c r="O15" s="44">
        <v>0</v>
      </c>
      <c r="P15" s="44">
        <v>-5</v>
      </c>
      <c r="Q15" s="44">
        <v>429799.29</v>
      </c>
      <c r="R15" s="44">
        <v>1884119.29</v>
      </c>
      <c r="S15" s="73">
        <v>1904060.94</v>
      </c>
      <c r="T15" s="73">
        <v>459289.52</v>
      </c>
      <c r="U15" s="73">
        <v>4078.26</v>
      </c>
      <c r="V15" s="73">
        <v>510</v>
      </c>
      <c r="W15" s="73">
        <v>1670372.08</v>
      </c>
      <c r="X15" s="73">
        <v>192720</v>
      </c>
      <c r="Y15" s="89">
        <v>1970174.35</v>
      </c>
      <c r="Z15" s="89">
        <v>5880</v>
      </c>
      <c r="AA15" s="89">
        <v>16780.900000000001</v>
      </c>
      <c r="AB15" s="89">
        <v>2091224.86</v>
      </c>
      <c r="AC15" s="89">
        <v>732772.23</v>
      </c>
      <c r="AF15" s="89">
        <v>39240</v>
      </c>
    </row>
    <row r="16" spans="1:32" x14ac:dyDescent="0.2">
      <c r="A16" s="44" t="s">
        <v>2819</v>
      </c>
      <c r="B16" s="88">
        <v>254870.89</v>
      </c>
      <c r="C16" s="88">
        <v>0</v>
      </c>
      <c r="D16" s="88">
        <v>57540</v>
      </c>
      <c r="G16" s="44">
        <v>650534.14</v>
      </c>
      <c r="H16" s="44">
        <v>261436.27</v>
      </c>
      <c r="K16" s="231">
        <v>0</v>
      </c>
      <c r="N16" s="231">
        <v>1328.75</v>
      </c>
      <c r="Q16" s="44">
        <v>-1068882.29</v>
      </c>
      <c r="R16" s="44">
        <v>2403607</v>
      </c>
      <c r="S16" s="73">
        <v>1152849.44</v>
      </c>
      <c r="T16" s="73">
        <v>170720</v>
      </c>
      <c r="U16" s="73">
        <v>1404.29</v>
      </c>
      <c r="W16" s="73">
        <v>1523161.2</v>
      </c>
      <c r="X16" s="73">
        <v>40442</v>
      </c>
      <c r="Y16" s="89">
        <v>2159146.2000000002</v>
      </c>
      <c r="Z16" s="89">
        <v>2540</v>
      </c>
      <c r="AA16" s="89">
        <v>17019</v>
      </c>
      <c r="AB16" s="89">
        <v>613100.37</v>
      </c>
      <c r="AC16" s="89">
        <v>184079.52</v>
      </c>
      <c r="AF16" s="89">
        <v>24364</v>
      </c>
    </row>
    <row r="17" spans="1:32" x14ac:dyDescent="0.2">
      <c r="A17" s="44" t="s">
        <v>2820</v>
      </c>
      <c r="B17" s="88">
        <v>1069775.06</v>
      </c>
      <c r="C17" s="88">
        <v>0</v>
      </c>
      <c r="D17" s="88">
        <v>182324.41</v>
      </c>
      <c r="G17" s="44">
        <v>437626.77</v>
      </c>
      <c r="H17" s="44">
        <v>149053.35999999999</v>
      </c>
      <c r="K17" s="231">
        <v>0</v>
      </c>
      <c r="L17" s="231">
        <v>11199.85</v>
      </c>
      <c r="N17" s="231">
        <v>2954.3</v>
      </c>
      <c r="O17" s="44">
        <v>205175</v>
      </c>
      <c r="Q17" s="44">
        <v>-846818.1</v>
      </c>
      <c r="R17" s="44">
        <v>2696435.34</v>
      </c>
      <c r="S17" s="73">
        <v>1645716.18</v>
      </c>
      <c r="T17" s="73">
        <v>236510</v>
      </c>
      <c r="U17" s="73">
        <v>4621.49</v>
      </c>
      <c r="W17" s="73">
        <v>950135.6</v>
      </c>
      <c r="X17" s="73">
        <v>233760</v>
      </c>
      <c r="Y17" s="89">
        <v>1598897.6</v>
      </c>
      <c r="AB17" s="89">
        <v>1542056.69</v>
      </c>
      <c r="AC17" s="89">
        <v>121154.77</v>
      </c>
      <c r="AF17" s="89">
        <v>38801</v>
      </c>
    </row>
    <row r="18" spans="1:32" x14ac:dyDescent="0.2">
      <c r="A18" s="44" t="s">
        <v>2821</v>
      </c>
      <c r="B18" s="88">
        <v>296122.53999999998</v>
      </c>
      <c r="C18" s="88">
        <v>38040</v>
      </c>
      <c r="D18" s="88">
        <v>107957.4</v>
      </c>
      <c r="G18" s="44">
        <v>862437.46</v>
      </c>
      <c r="H18" s="44">
        <v>401024.85</v>
      </c>
      <c r="K18" s="231">
        <v>0</v>
      </c>
      <c r="L18" s="231">
        <v>15322.83</v>
      </c>
      <c r="N18" s="231">
        <v>1445.34</v>
      </c>
      <c r="O18" s="44">
        <v>0</v>
      </c>
      <c r="Q18" s="44">
        <v>-377194.99</v>
      </c>
      <c r="R18" s="44">
        <v>2510757.66</v>
      </c>
      <c r="S18" s="73">
        <v>1447143.05</v>
      </c>
      <c r="T18" s="73">
        <v>314090</v>
      </c>
      <c r="U18" s="73">
        <v>2612.91</v>
      </c>
      <c r="V18" s="73">
        <v>3870</v>
      </c>
      <c r="W18" s="73">
        <v>1551621</v>
      </c>
      <c r="X18" s="73">
        <v>767360</v>
      </c>
      <c r="Y18" s="89">
        <v>2519307</v>
      </c>
      <c r="Z18" s="89">
        <v>160</v>
      </c>
      <c r="AA18" s="89">
        <v>2502</v>
      </c>
      <c r="AB18" s="89">
        <v>1506767.82</v>
      </c>
      <c r="AC18" s="89">
        <v>298027.06</v>
      </c>
      <c r="AE18" s="89">
        <v>83048.67</v>
      </c>
      <c r="AF18" s="89">
        <v>121633</v>
      </c>
    </row>
    <row r="19" spans="1:32" x14ac:dyDescent="0.2">
      <c r="A19" s="44" t="s">
        <v>2822</v>
      </c>
      <c r="B19" s="88">
        <v>931801.39</v>
      </c>
      <c r="C19" s="88">
        <v>39805</v>
      </c>
      <c r="D19" s="88">
        <v>94034.33</v>
      </c>
      <c r="G19" s="44">
        <v>1064112.33</v>
      </c>
      <c r="H19" s="44">
        <v>847529.62</v>
      </c>
      <c r="K19" s="231">
        <v>0</v>
      </c>
      <c r="L19" s="231">
        <v>5529.18</v>
      </c>
      <c r="N19" s="231">
        <v>5044.76</v>
      </c>
      <c r="O19" s="44">
        <v>376043</v>
      </c>
      <c r="Q19" s="44">
        <v>2681948.3199999998</v>
      </c>
      <c r="R19" s="44">
        <v>684118.79</v>
      </c>
      <c r="S19" s="73">
        <v>1177528.74</v>
      </c>
      <c r="T19" s="73">
        <v>11200</v>
      </c>
      <c r="U19" s="73">
        <v>6399.92</v>
      </c>
      <c r="V19" s="73">
        <v>1910</v>
      </c>
      <c r="W19" s="73">
        <v>1486830</v>
      </c>
      <c r="X19" s="73">
        <v>645140</v>
      </c>
      <c r="Y19" s="89">
        <v>2324629</v>
      </c>
      <c r="Z19" s="89">
        <v>560</v>
      </c>
      <c r="AB19" s="89">
        <v>1363019.46</v>
      </c>
      <c r="AC19" s="89">
        <v>378132.58</v>
      </c>
      <c r="AF19" s="89">
        <v>38069</v>
      </c>
    </row>
    <row r="20" spans="1:32" x14ac:dyDescent="0.2">
      <c r="A20" s="44" t="s">
        <v>2823</v>
      </c>
      <c r="B20" s="88">
        <v>158726.07</v>
      </c>
      <c r="C20" s="88">
        <v>10586</v>
      </c>
      <c r="D20" s="88">
        <v>66683.47</v>
      </c>
      <c r="G20" s="44">
        <v>431073.99</v>
      </c>
      <c r="H20" s="44">
        <v>160142.51999999999</v>
      </c>
      <c r="K20" s="231">
        <v>0</v>
      </c>
      <c r="L20" s="231">
        <v>7674.99</v>
      </c>
      <c r="M20" s="231">
        <v>16200</v>
      </c>
      <c r="N20" s="231">
        <v>1043.18</v>
      </c>
      <c r="O20" s="44">
        <v>0</v>
      </c>
      <c r="Q20" s="44">
        <v>-60404.44</v>
      </c>
      <c r="R20" s="44">
        <v>865361.67</v>
      </c>
      <c r="S20" s="73">
        <v>772779.82</v>
      </c>
      <c r="T20" s="73">
        <v>80337</v>
      </c>
      <c r="U20" s="73">
        <v>871.09</v>
      </c>
      <c r="V20" s="73">
        <v>10</v>
      </c>
      <c r="W20" s="73">
        <v>1727013</v>
      </c>
      <c r="X20" s="73">
        <v>131690</v>
      </c>
      <c r="Y20" s="89">
        <v>2022929</v>
      </c>
      <c r="Z20" s="89">
        <v>560</v>
      </c>
      <c r="AB20" s="89">
        <v>576422.68000000005</v>
      </c>
      <c r="AC20" s="89">
        <v>114952.58</v>
      </c>
      <c r="AF20" s="89">
        <v>500</v>
      </c>
    </row>
    <row r="21" spans="1:32" x14ac:dyDescent="0.2">
      <c r="A21" s="44" t="s">
        <v>2824</v>
      </c>
      <c r="B21" s="88">
        <v>356787.31</v>
      </c>
      <c r="C21" s="88">
        <v>19763.75</v>
      </c>
      <c r="D21" s="88">
        <v>50020.51</v>
      </c>
      <c r="G21" s="44">
        <v>581618.91</v>
      </c>
      <c r="H21" s="44">
        <v>317975.2</v>
      </c>
      <c r="K21" s="231">
        <v>0</v>
      </c>
      <c r="N21" s="231">
        <v>435.6</v>
      </c>
      <c r="O21" s="44">
        <v>23150</v>
      </c>
      <c r="Q21" s="44">
        <v>-146122.01999999999</v>
      </c>
      <c r="R21" s="44">
        <v>1709584.67</v>
      </c>
      <c r="S21" s="73">
        <v>667735.52</v>
      </c>
      <c r="T21" s="73">
        <v>39300</v>
      </c>
      <c r="U21" s="73">
        <v>1452.91</v>
      </c>
      <c r="W21" s="73">
        <v>1631487</v>
      </c>
      <c r="X21" s="73">
        <v>159000</v>
      </c>
      <c r="Y21" s="89">
        <v>1932730</v>
      </c>
      <c r="AB21" s="89">
        <v>452489.04</v>
      </c>
      <c r="AC21" s="89">
        <v>365003.96</v>
      </c>
      <c r="AF21" s="89">
        <v>9635</v>
      </c>
    </row>
    <row r="22" spans="1:32" x14ac:dyDescent="0.2">
      <c r="A22" s="44" t="s">
        <v>2928</v>
      </c>
      <c r="B22" s="88">
        <v>183337.89</v>
      </c>
      <c r="C22" s="88">
        <v>31517.75</v>
      </c>
      <c r="D22" s="88">
        <v>85988.94</v>
      </c>
      <c r="G22" s="44">
        <v>661295.24</v>
      </c>
      <c r="H22" s="44">
        <v>355082.23</v>
      </c>
      <c r="K22" s="231">
        <v>0</v>
      </c>
      <c r="L22" s="231">
        <v>46870.52</v>
      </c>
      <c r="N22" s="231">
        <v>6248.25</v>
      </c>
      <c r="O22" s="44">
        <v>166290</v>
      </c>
      <c r="Q22" s="44">
        <v>-770086.63</v>
      </c>
      <c r="R22" s="44">
        <v>2287426.9300000002</v>
      </c>
      <c r="S22" s="73">
        <v>742792.96</v>
      </c>
      <c r="T22" s="73">
        <v>130710</v>
      </c>
      <c r="U22" s="73">
        <v>211.76</v>
      </c>
      <c r="V22" s="73">
        <v>30</v>
      </c>
      <c r="W22" s="73">
        <v>1158783</v>
      </c>
      <c r="X22" s="73">
        <v>267550</v>
      </c>
      <c r="Y22" s="89">
        <v>1512147</v>
      </c>
      <c r="AB22" s="89">
        <v>933118.15</v>
      </c>
      <c r="AC22" s="89">
        <v>273839.59000000003</v>
      </c>
      <c r="AF22" s="89">
        <v>500</v>
      </c>
    </row>
    <row r="23" spans="1:32" x14ac:dyDescent="0.2">
      <c r="A23" s="44" t="s">
        <v>2825</v>
      </c>
      <c r="B23" s="88">
        <v>197027.52</v>
      </c>
      <c r="C23" s="88">
        <v>0</v>
      </c>
      <c r="D23" s="88">
        <v>38646.589999999997</v>
      </c>
      <c r="G23" s="44">
        <v>802229.07</v>
      </c>
      <c r="H23" s="44">
        <v>229570.69</v>
      </c>
      <c r="K23" s="231">
        <v>0</v>
      </c>
      <c r="L23" s="231">
        <v>37200</v>
      </c>
      <c r="M23" s="231">
        <v>80000</v>
      </c>
      <c r="N23" s="231">
        <v>456.71</v>
      </c>
      <c r="Q23" s="44">
        <v>-875213.56</v>
      </c>
      <c r="R23" s="44">
        <v>2091979.99</v>
      </c>
      <c r="S23" s="73">
        <v>766858.49</v>
      </c>
      <c r="U23" s="73">
        <v>674.39</v>
      </c>
      <c r="W23" s="73">
        <v>748331</v>
      </c>
      <c r="X23" s="73">
        <v>18060</v>
      </c>
      <c r="Y23" s="89">
        <v>840731</v>
      </c>
      <c r="AB23" s="89">
        <v>528189.48</v>
      </c>
      <c r="AC23" s="89">
        <v>231407.67</v>
      </c>
      <c r="AF23" s="89">
        <v>545</v>
      </c>
    </row>
    <row r="24" spans="1:32" x14ac:dyDescent="0.2">
      <c r="A24" s="44" t="s">
        <v>2826</v>
      </c>
      <c r="B24" s="88">
        <v>647792.34</v>
      </c>
      <c r="C24" s="88">
        <v>0</v>
      </c>
      <c r="D24" s="88">
        <v>40499.46</v>
      </c>
      <c r="G24" s="44">
        <v>645016.91</v>
      </c>
      <c r="H24" s="44">
        <v>244421.95</v>
      </c>
      <c r="K24" s="231">
        <v>0</v>
      </c>
      <c r="L24" s="231">
        <v>160182.51999999999</v>
      </c>
      <c r="M24" s="231">
        <v>15744</v>
      </c>
      <c r="N24" s="231">
        <v>1729.02</v>
      </c>
      <c r="O24" s="44">
        <v>64445</v>
      </c>
      <c r="Q24" s="44">
        <v>1290209.68</v>
      </c>
      <c r="S24" s="73">
        <v>1119015.92</v>
      </c>
      <c r="T24" s="73">
        <v>450181</v>
      </c>
      <c r="U24" s="73">
        <v>2289.81</v>
      </c>
      <c r="W24" s="73">
        <v>1995464.5</v>
      </c>
      <c r="Y24" s="89">
        <v>2519754.2000000002</v>
      </c>
      <c r="Z24" s="89">
        <v>25664</v>
      </c>
      <c r="AB24" s="89">
        <v>791779.04</v>
      </c>
      <c r="AC24" s="89">
        <v>184333.55</v>
      </c>
    </row>
    <row r="25" spans="1:32" x14ac:dyDescent="0.2">
      <c r="A25" s="44" t="s">
        <v>2827</v>
      </c>
      <c r="B25" s="88">
        <v>237842.65</v>
      </c>
      <c r="C25" s="88">
        <v>0</v>
      </c>
      <c r="D25" s="88">
        <v>85279.22</v>
      </c>
      <c r="G25" s="44">
        <v>1038911.49</v>
      </c>
      <c r="H25" s="44">
        <v>245703.14</v>
      </c>
      <c r="K25" s="231">
        <v>0</v>
      </c>
      <c r="L25" s="231">
        <v>11738.11</v>
      </c>
      <c r="N25" s="231">
        <v>815.18</v>
      </c>
      <c r="Q25" s="44">
        <v>-427871.18</v>
      </c>
      <c r="R25" s="44">
        <v>1967042.37</v>
      </c>
      <c r="S25" s="73">
        <v>798961.21</v>
      </c>
      <c r="U25" s="73">
        <v>1129.76</v>
      </c>
      <c r="W25" s="73">
        <v>2420991</v>
      </c>
      <c r="X25" s="73">
        <v>32060.29</v>
      </c>
      <c r="Y25" s="89">
        <v>2649911</v>
      </c>
      <c r="AA25" s="89">
        <v>3956</v>
      </c>
      <c r="AB25" s="89">
        <v>342999.71</v>
      </c>
      <c r="AC25" s="89">
        <v>200073.53</v>
      </c>
      <c r="AF25" s="89">
        <v>190</v>
      </c>
    </row>
    <row r="26" spans="1:32" x14ac:dyDescent="0.2">
      <c r="A26" s="44" t="s">
        <v>2828</v>
      </c>
      <c r="B26" s="88">
        <v>363707.11</v>
      </c>
      <c r="C26" s="88">
        <v>0</v>
      </c>
      <c r="D26" s="88">
        <v>70397.490000000005</v>
      </c>
      <c r="G26" s="44">
        <v>604444.18000000005</v>
      </c>
      <c r="H26" s="44">
        <v>217949.66</v>
      </c>
      <c r="L26" s="231">
        <v>80956.570000000007</v>
      </c>
      <c r="M26" s="231">
        <v>259444</v>
      </c>
      <c r="N26" s="231">
        <v>47.07</v>
      </c>
      <c r="Q26" s="44">
        <v>-186988.03</v>
      </c>
      <c r="R26" s="44">
        <v>1301651.56</v>
      </c>
      <c r="S26" s="73">
        <v>933501.74</v>
      </c>
      <c r="T26" s="73">
        <v>24435.4</v>
      </c>
      <c r="U26" s="73">
        <v>1877.61</v>
      </c>
      <c r="W26" s="73">
        <v>571660</v>
      </c>
      <c r="X26" s="73">
        <v>27500</v>
      </c>
      <c r="Y26" s="89">
        <v>723960</v>
      </c>
      <c r="Z26" s="89">
        <v>650</v>
      </c>
      <c r="AA26" s="89">
        <v>3264</v>
      </c>
      <c r="AB26" s="89">
        <v>874916.94</v>
      </c>
      <c r="AC26" s="89">
        <v>145307.54</v>
      </c>
      <c r="AF26" s="89">
        <v>9489</v>
      </c>
    </row>
    <row r="27" spans="1:32" x14ac:dyDescent="0.2">
      <c r="A27" s="44" t="s">
        <v>2829</v>
      </c>
      <c r="B27" s="88">
        <v>401254.19</v>
      </c>
      <c r="C27" s="88">
        <v>0</v>
      </c>
      <c r="D27" s="88">
        <v>22112.28</v>
      </c>
      <c r="G27" s="44">
        <v>1754941.35</v>
      </c>
      <c r="H27" s="44">
        <v>266062.09000000003</v>
      </c>
      <c r="K27" s="231">
        <v>0</v>
      </c>
      <c r="L27" s="231">
        <v>75252.45</v>
      </c>
      <c r="N27" s="231">
        <v>4977.3</v>
      </c>
      <c r="Q27" s="44">
        <v>623133.77</v>
      </c>
      <c r="R27" s="44">
        <v>1776680.82</v>
      </c>
      <c r="S27" s="73">
        <v>1574951.16</v>
      </c>
      <c r="T27" s="73">
        <v>133000</v>
      </c>
      <c r="U27" s="73">
        <v>1785.79</v>
      </c>
      <c r="W27" s="73">
        <v>1103864.6000000001</v>
      </c>
      <c r="X27" s="73">
        <v>19500</v>
      </c>
      <c r="Y27" s="89">
        <v>1925700.2</v>
      </c>
      <c r="Z27" s="89">
        <v>2504</v>
      </c>
      <c r="AB27" s="89">
        <v>625955.15</v>
      </c>
      <c r="AC27" s="89">
        <v>314276.63</v>
      </c>
      <c r="AF27" s="89">
        <v>340</v>
      </c>
    </row>
    <row r="28" spans="1:32" x14ac:dyDescent="0.2">
      <c r="A28" s="44" t="s">
        <v>2830</v>
      </c>
      <c r="B28" s="88">
        <v>779737.2</v>
      </c>
      <c r="C28" s="88">
        <v>0</v>
      </c>
      <c r="D28" s="88">
        <v>48949.47</v>
      </c>
      <c r="G28" s="44">
        <v>1238997.6100000001</v>
      </c>
      <c r="H28" s="44">
        <v>547727.99</v>
      </c>
      <c r="K28" s="231">
        <v>900</v>
      </c>
      <c r="L28" s="231">
        <v>48760</v>
      </c>
      <c r="M28" s="231">
        <v>0</v>
      </c>
      <c r="N28" s="231">
        <v>1231.68</v>
      </c>
      <c r="O28" s="44">
        <v>328742.82</v>
      </c>
      <c r="Q28" s="44">
        <v>92091.48</v>
      </c>
      <c r="R28" s="44">
        <v>2074982.75</v>
      </c>
      <c r="S28" s="73">
        <v>2502319.96</v>
      </c>
      <c r="T28" s="73">
        <v>191422.8</v>
      </c>
      <c r="U28" s="73">
        <v>2685.01</v>
      </c>
      <c r="V28" s="73">
        <v>200</v>
      </c>
      <c r="W28" s="73">
        <v>3180937</v>
      </c>
      <c r="X28" s="73">
        <v>66874</v>
      </c>
      <c r="Y28" s="89">
        <v>4480977</v>
      </c>
      <c r="Z28" s="89">
        <v>8376</v>
      </c>
      <c r="AA28" s="89">
        <v>4930.8999999999996</v>
      </c>
      <c r="AB28" s="89">
        <v>1049419.18</v>
      </c>
      <c r="AC28" s="89">
        <v>298200.15000000002</v>
      </c>
      <c r="AE28" s="89">
        <v>2</v>
      </c>
      <c r="AF28" s="89">
        <v>33830</v>
      </c>
    </row>
    <row r="29" spans="1:32" x14ac:dyDescent="0.2">
      <c r="A29" s="44" t="s">
        <v>2831</v>
      </c>
      <c r="B29" s="88">
        <v>506842.29</v>
      </c>
      <c r="C29" s="88">
        <v>0</v>
      </c>
      <c r="D29" s="88">
        <v>74092.56</v>
      </c>
      <c r="G29" s="44">
        <v>512722.95</v>
      </c>
      <c r="H29" s="44">
        <v>199730.25</v>
      </c>
      <c r="K29" s="231">
        <v>0</v>
      </c>
      <c r="L29" s="231">
        <v>22241.73</v>
      </c>
      <c r="M29" s="231">
        <v>98210</v>
      </c>
      <c r="N29" s="231">
        <v>459.41</v>
      </c>
      <c r="Q29" s="44">
        <v>-769550.51</v>
      </c>
      <c r="R29" s="44">
        <v>1942599.48</v>
      </c>
      <c r="S29" s="73">
        <v>1028631.48</v>
      </c>
      <c r="U29" s="73">
        <v>1840.35</v>
      </c>
      <c r="W29" s="73">
        <v>1251256</v>
      </c>
      <c r="X29" s="73">
        <v>35112</v>
      </c>
      <c r="Y29" s="89">
        <v>1485456</v>
      </c>
      <c r="Z29" s="89">
        <v>2200</v>
      </c>
      <c r="AA29" s="89">
        <v>11366</v>
      </c>
      <c r="AB29" s="89">
        <v>601894.97</v>
      </c>
      <c r="AC29" s="89">
        <v>207752.67</v>
      </c>
      <c r="AD29" s="89">
        <v>8741.25</v>
      </c>
      <c r="AE29" s="89">
        <v>1</v>
      </c>
    </row>
    <row r="30" spans="1:32" x14ac:dyDescent="0.2">
      <c r="A30" s="44" t="s">
        <v>2832</v>
      </c>
      <c r="B30" s="88">
        <v>690960.21</v>
      </c>
      <c r="C30" s="88">
        <v>0</v>
      </c>
      <c r="D30" s="88">
        <v>82460.81</v>
      </c>
      <c r="G30" s="44">
        <v>828460.47</v>
      </c>
      <c r="H30" s="44">
        <v>253119.23</v>
      </c>
      <c r="K30" s="231">
        <v>0</v>
      </c>
      <c r="L30" s="231">
        <v>23800</v>
      </c>
      <c r="N30" s="231">
        <v>1290.4100000000001</v>
      </c>
      <c r="Q30" s="44">
        <v>340201.41</v>
      </c>
      <c r="R30" s="44">
        <v>1357301.45</v>
      </c>
      <c r="S30" s="73">
        <v>1521833.47</v>
      </c>
      <c r="T30" s="73">
        <v>0</v>
      </c>
      <c r="U30" s="73">
        <v>2824.61</v>
      </c>
      <c r="W30" s="73">
        <v>477302</v>
      </c>
      <c r="X30" s="73">
        <v>27162</v>
      </c>
      <c r="Y30" s="89">
        <v>1030292</v>
      </c>
      <c r="Z30" s="89">
        <v>11100</v>
      </c>
      <c r="AA30" s="89">
        <v>10033</v>
      </c>
      <c r="AB30" s="89">
        <v>674556.98</v>
      </c>
      <c r="AC30" s="89">
        <v>164251.65</v>
      </c>
      <c r="AE30" s="89">
        <v>3</v>
      </c>
      <c r="AF30" s="89">
        <v>6478</v>
      </c>
    </row>
    <row r="31" spans="1:32" x14ac:dyDescent="0.2">
      <c r="A31" s="44" t="s">
        <v>2833</v>
      </c>
      <c r="B31" s="88">
        <v>434054.83</v>
      </c>
      <c r="C31" s="88">
        <v>0</v>
      </c>
      <c r="D31" s="88">
        <v>72463.5</v>
      </c>
      <c r="G31" s="44">
        <v>425754.06</v>
      </c>
      <c r="H31" s="44">
        <v>185828.68</v>
      </c>
      <c r="K31" s="231">
        <v>0</v>
      </c>
      <c r="L31" s="231">
        <v>29038.3</v>
      </c>
      <c r="M31" s="231">
        <v>0.19</v>
      </c>
      <c r="N31" s="231">
        <v>5604.59</v>
      </c>
      <c r="O31" s="44">
        <v>9040.66</v>
      </c>
      <c r="Q31" s="44">
        <v>-458304.09</v>
      </c>
      <c r="R31" s="44">
        <v>1339755.76</v>
      </c>
      <c r="S31" s="73">
        <v>2034410.68</v>
      </c>
      <c r="T31" s="73">
        <v>2367.91</v>
      </c>
      <c r="U31" s="73">
        <v>2073.2199999999998</v>
      </c>
      <c r="V31" s="73">
        <v>200</v>
      </c>
      <c r="W31" s="73">
        <v>1968412</v>
      </c>
      <c r="X31" s="73">
        <v>57669.35</v>
      </c>
      <c r="Y31" s="89">
        <v>2926702</v>
      </c>
      <c r="Z31" s="89">
        <v>4700</v>
      </c>
      <c r="AA31" s="89">
        <v>8280.9</v>
      </c>
      <c r="AB31" s="89">
        <v>808105.17</v>
      </c>
      <c r="AC31" s="89">
        <v>124376.43</v>
      </c>
      <c r="AE31" s="89">
        <v>3</v>
      </c>
    </row>
    <row r="32" spans="1:32" x14ac:dyDescent="0.2">
      <c r="A32" s="44" t="s">
        <v>2834</v>
      </c>
      <c r="B32" s="88">
        <v>366100.72</v>
      </c>
      <c r="C32" s="88">
        <v>0</v>
      </c>
      <c r="D32" s="88">
        <v>59590.31</v>
      </c>
      <c r="G32" s="44">
        <v>985007.41</v>
      </c>
      <c r="H32" s="44">
        <v>195299.49</v>
      </c>
      <c r="K32" s="231">
        <v>0</v>
      </c>
      <c r="L32" s="231">
        <v>21601.65</v>
      </c>
      <c r="M32" s="231">
        <v>0</v>
      </c>
      <c r="N32" s="231">
        <v>177.3</v>
      </c>
      <c r="Q32" s="44">
        <v>-488785.23</v>
      </c>
      <c r="R32" s="44">
        <v>2103448.6</v>
      </c>
      <c r="S32" s="73">
        <v>1230547.74</v>
      </c>
      <c r="U32" s="73">
        <v>1818.68</v>
      </c>
      <c r="W32" s="73">
        <v>1431389</v>
      </c>
      <c r="X32" s="73">
        <v>57500</v>
      </c>
      <c r="Y32" s="89">
        <v>1981993</v>
      </c>
      <c r="Z32" s="89">
        <v>59070</v>
      </c>
      <c r="AA32" s="89">
        <v>10706.5</v>
      </c>
      <c r="AB32" s="89">
        <v>434362.19</v>
      </c>
      <c r="AC32" s="89">
        <v>236752.49</v>
      </c>
      <c r="AE32" s="89">
        <v>4870.13</v>
      </c>
      <c r="AF32" s="89">
        <v>23945.5</v>
      </c>
    </row>
    <row r="33" spans="1:32" x14ac:dyDescent="0.2">
      <c r="A33" s="44" t="s">
        <v>2835</v>
      </c>
      <c r="B33" s="88">
        <v>474255.16</v>
      </c>
      <c r="C33" s="88">
        <v>0</v>
      </c>
      <c r="D33" s="88">
        <v>66981.399999999994</v>
      </c>
      <c r="G33" s="44">
        <v>320966.71999999997</v>
      </c>
      <c r="H33" s="44">
        <v>228318.04</v>
      </c>
      <c r="K33" s="231">
        <v>0</v>
      </c>
      <c r="L33" s="231">
        <v>26673.599999999999</v>
      </c>
      <c r="N33" s="231">
        <v>787.96</v>
      </c>
      <c r="O33" s="44">
        <v>18629.810000000001</v>
      </c>
      <c r="Q33" s="44">
        <v>-421888.02</v>
      </c>
      <c r="R33" s="44">
        <v>1634028.2</v>
      </c>
      <c r="S33" s="73">
        <v>1126285.5</v>
      </c>
      <c r="T33" s="73">
        <v>0</v>
      </c>
      <c r="U33" s="73">
        <v>2444.33</v>
      </c>
      <c r="V33" s="73">
        <v>250</v>
      </c>
      <c r="W33" s="73">
        <v>794747</v>
      </c>
      <c r="X33" s="73">
        <v>21018</v>
      </c>
      <c r="Y33" s="89">
        <v>1253438.3799999999</v>
      </c>
      <c r="Z33" s="89">
        <v>3980</v>
      </c>
      <c r="AA33" s="89">
        <v>350</v>
      </c>
      <c r="AB33" s="89">
        <v>575029.73</v>
      </c>
      <c r="AC33" s="89">
        <v>278037.7</v>
      </c>
      <c r="AE33" s="89">
        <v>1</v>
      </c>
      <c r="AF33" s="89">
        <v>1618.25</v>
      </c>
    </row>
    <row r="34" spans="1:32" x14ac:dyDescent="0.2">
      <c r="A34" s="44" t="s">
        <v>2836</v>
      </c>
      <c r="B34" s="88">
        <v>312990.43</v>
      </c>
      <c r="C34" s="88">
        <v>0</v>
      </c>
      <c r="D34" s="88">
        <v>23224.46</v>
      </c>
      <c r="G34" s="44">
        <v>551944.51</v>
      </c>
      <c r="H34" s="44">
        <v>220544.52</v>
      </c>
      <c r="K34" s="231">
        <v>0</v>
      </c>
      <c r="L34" s="231">
        <v>0</v>
      </c>
      <c r="N34" s="231">
        <v>188.63</v>
      </c>
      <c r="Q34" s="44">
        <v>573095.62</v>
      </c>
      <c r="R34" s="44">
        <v>391756.52</v>
      </c>
      <c r="S34" s="73">
        <v>1295753.6299999999</v>
      </c>
      <c r="T34" s="73">
        <v>145800</v>
      </c>
      <c r="U34" s="73">
        <v>1740.74</v>
      </c>
      <c r="V34" s="73">
        <v>510</v>
      </c>
      <c r="W34" s="73">
        <v>2471625.2999999998</v>
      </c>
      <c r="X34" s="73">
        <v>76000</v>
      </c>
      <c r="Y34" s="89">
        <v>3004450.3</v>
      </c>
      <c r="AB34" s="89">
        <v>678613.73</v>
      </c>
      <c r="AC34" s="89">
        <v>140969.43</v>
      </c>
      <c r="AE34" s="89">
        <v>8705.56</v>
      </c>
      <c r="AF34" s="89">
        <v>15027.5</v>
      </c>
    </row>
    <row r="35" spans="1:32" x14ac:dyDescent="0.2">
      <c r="A35" s="44" t="s">
        <v>2837</v>
      </c>
      <c r="B35" s="88">
        <v>501378.48</v>
      </c>
      <c r="C35" s="88">
        <v>0</v>
      </c>
      <c r="D35" s="88">
        <v>59238.36</v>
      </c>
      <c r="G35" s="44">
        <v>430299.32</v>
      </c>
      <c r="H35" s="44">
        <v>192767.92</v>
      </c>
      <c r="K35" s="231">
        <v>0</v>
      </c>
      <c r="L35" s="231">
        <v>0</v>
      </c>
      <c r="M35" s="231">
        <v>0</v>
      </c>
      <c r="N35" s="231">
        <v>1022.55</v>
      </c>
      <c r="O35" s="44">
        <v>126175</v>
      </c>
      <c r="Q35" s="44">
        <v>482972.35</v>
      </c>
      <c r="R35" s="44">
        <v>459399.49</v>
      </c>
      <c r="S35" s="73">
        <v>919483.65</v>
      </c>
      <c r="T35" s="73">
        <v>365.73</v>
      </c>
      <c r="U35" s="73">
        <v>2034.9</v>
      </c>
      <c r="V35" s="73">
        <v>200</v>
      </c>
      <c r="W35" s="73">
        <v>654621.5</v>
      </c>
      <c r="X35" s="73">
        <v>10972.29</v>
      </c>
      <c r="Y35" s="89">
        <v>838221.5</v>
      </c>
      <c r="Z35" s="89">
        <v>10566.5</v>
      </c>
      <c r="AB35" s="89">
        <v>476982.74</v>
      </c>
      <c r="AC35" s="89">
        <v>147242.64000000001</v>
      </c>
      <c r="AE35" s="89">
        <v>2</v>
      </c>
      <c r="AF35" s="89">
        <v>548</v>
      </c>
    </row>
    <row r="36" spans="1:32" x14ac:dyDescent="0.2">
      <c r="A36" s="44" t="s">
        <v>2838</v>
      </c>
      <c r="B36" s="88">
        <v>356040.93</v>
      </c>
      <c r="C36" s="88">
        <v>0</v>
      </c>
      <c r="D36" s="88">
        <v>77798.710000000006</v>
      </c>
      <c r="G36" s="44">
        <v>617131.69999999995</v>
      </c>
      <c r="H36" s="44">
        <v>173676.99</v>
      </c>
      <c r="K36" s="231">
        <v>0</v>
      </c>
      <c r="L36" s="231">
        <v>13490.83</v>
      </c>
      <c r="N36" s="231">
        <v>476.31</v>
      </c>
      <c r="O36" s="44">
        <v>13761.1</v>
      </c>
      <c r="Q36" s="44">
        <v>432800.77</v>
      </c>
      <c r="R36" s="44">
        <v>556569.79</v>
      </c>
      <c r="S36" s="73">
        <v>978070.16</v>
      </c>
      <c r="T36" s="73">
        <v>76624.66</v>
      </c>
      <c r="U36" s="73">
        <v>1346.06</v>
      </c>
      <c r="W36" s="73">
        <v>1314078.6000000001</v>
      </c>
      <c r="X36" s="73">
        <v>1386</v>
      </c>
      <c r="Y36" s="89">
        <v>1524598.7</v>
      </c>
      <c r="Z36" s="89">
        <v>4400</v>
      </c>
      <c r="AA36" s="89">
        <v>15564.5</v>
      </c>
      <c r="AB36" s="89">
        <v>429876.03</v>
      </c>
      <c r="AC36" s="89">
        <v>182922.83</v>
      </c>
      <c r="AF36" s="89">
        <v>6593.89</v>
      </c>
    </row>
    <row r="37" spans="1:32" x14ac:dyDescent="0.2">
      <c r="A37" s="44" t="s">
        <v>2839</v>
      </c>
      <c r="B37" s="88">
        <v>352426.94</v>
      </c>
      <c r="C37" s="88">
        <v>0</v>
      </c>
      <c r="D37" s="88">
        <v>198505.17</v>
      </c>
      <c r="G37" s="44">
        <v>291356.13</v>
      </c>
      <c r="H37" s="44">
        <v>162509.46</v>
      </c>
      <c r="K37" s="231">
        <v>0</v>
      </c>
      <c r="L37" s="231">
        <v>16000</v>
      </c>
      <c r="N37" s="231">
        <v>520.09</v>
      </c>
      <c r="Q37" s="44">
        <v>-897650.83</v>
      </c>
      <c r="R37" s="44">
        <v>1714982.69</v>
      </c>
      <c r="S37" s="73">
        <v>1325515.69</v>
      </c>
      <c r="T37" s="73">
        <v>68760</v>
      </c>
      <c r="U37" s="73">
        <v>1472.33</v>
      </c>
      <c r="V37" s="73">
        <v>410</v>
      </c>
      <c r="W37" s="73">
        <v>1419512.5</v>
      </c>
      <c r="X37" s="73">
        <v>18741.71</v>
      </c>
      <c r="Y37" s="89">
        <v>1862372.5</v>
      </c>
      <c r="AA37" s="89">
        <v>24822.5</v>
      </c>
      <c r="AB37" s="89">
        <v>606313.6</v>
      </c>
      <c r="AC37" s="89">
        <v>149383.88</v>
      </c>
      <c r="AE37" s="89">
        <v>1</v>
      </c>
      <c r="AF37" s="89">
        <v>20573</v>
      </c>
    </row>
    <row r="38" spans="1:32" x14ac:dyDescent="0.2">
      <c r="A38" s="44" t="s">
        <v>2840</v>
      </c>
      <c r="B38" s="88">
        <v>148764.39000000001</v>
      </c>
      <c r="C38" s="88">
        <v>0</v>
      </c>
      <c r="D38" s="88">
        <v>95822.19</v>
      </c>
      <c r="G38" s="44">
        <v>901949.56</v>
      </c>
      <c r="H38" s="44">
        <v>168805.56</v>
      </c>
      <c r="K38" s="231">
        <v>0</v>
      </c>
      <c r="L38" s="231">
        <v>14870</v>
      </c>
      <c r="M38" s="231">
        <v>0</v>
      </c>
      <c r="N38" s="231">
        <v>170.4</v>
      </c>
      <c r="O38" s="44">
        <v>5400</v>
      </c>
      <c r="Q38" s="44">
        <v>-676997.84</v>
      </c>
      <c r="R38" s="44">
        <v>2179663.7000000002</v>
      </c>
      <c r="S38" s="73">
        <v>1251294.8899999999</v>
      </c>
      <c r="T38" s="73">
        <v>36738.1</v>
      </c>
      <c r="U38" s="73">
        <v>1058.6400000000001</v>
      </c>
      <c r="V38" s="73">
        <v>250</v>
      </c>
      <c r="W38" s="73">
        <v>1315644</v>
      </c>
      <c r="X38" s="73">
        <v>462</v>
      </c>
      <c r="Y38" s="89">
        <v>1916221</v>
      </c>
      <c r="Z38" s="89">
        <v>38374.9</v>
      </c>
      <c r="AA38" s="89">
        <v>8130.9</v>
      </c>
      <c r="AB38" s="89">
        <v>531490.77</v>
      </c>
      <c r="AC38" s="89">
        <v>318900.87</v>
      </c>
      <c r="AE38" s="89">
        <v>1</v>
      </c>
      <c r="AF38" s="89">
        <v>92.75</v>
      </c>
    </row>
    <row r="39" spans="1:32" x14ac:dyDescent="0.2">
      <c r="A39" s="44" t="s">
        <v>2841</v>
      </c>
      <c r="B39" s="88">
        <v>889929.04</v>
      </c>
      <c r="C39" s="88">
        <v>0</v>
      </c>
      <c r="D39" s="88">
        <v>29146.32</v>
      </c>
      <c r="G39" s="44">
        <v>373773.06</v>
      </c>
      <c r="H39" s="44">
        <v>212951.16</v>
      </c>
      <c r="K39" s="231">
        <v>0</v>
      </c>
      <c r="L39" s="231">
        <v>19260.990000000002</v>
      </c>
      <c r="N39" s="231">
        <v>443.4</v>
      </c>
      <c r="Q39" s="44">
        <v>-684911.57</v>
      </c>
      <c r="R39" s="44">
        <v>1994257.35</v>
      </c>
      <c r="S39" s="73">
        <v>1456503.69</v>
      </c>
      <c r="U39" s="73">
        <v>3261.16</v>
      </c>
      <c r="V39" s="73">
        <v>100</v>
      </c>
      <c r="W39" s="73">
        <v>956170</v>
      </c>
      <c r="X39" s="73">
        <v>20886</v>
      </c>
      <c r="Y39" s="89">
        <v>1520957</v>
      </c>
      <c r="Z39" s="89">
        <v>21132</v>
      </c>
      <c r="AB39" s="89">
        <v>451053.88</v>
      </c>
      <c r="AC39" s="89">
        <v>248238.56</v>
      </c>
      <c r="AE39" s="89">
        <v>1</v>
      </c>
      <c r="AF39" s="89">
        <v>18789</v>
      </c>
    </row>
    <row r="40" spans="1:32" x14ac:dyDescent="0.2">
      <c r="A40" s="44" t="s">
        <v>2842</v>
      </c>
      <c r="B40" s="88">
        <v>515102.01</v>
      </c>
      <c r="C40" s="88">
        <v>0</v>
      </c>
      <c r="D40" s="88">
        <v>83443.850000000006</v>
      </c>
      <c r="G40" s="44">
        <v>675862.42</v>
      </c>
      <c r="H40" s="44">
        <v>354415.55</v>
      </c>
      <c r="K40" s="231">
        <v>0</v>
      </c>
      <c r="L40" s="231">
        <v>25614.04</v>
      </c>
      <c r="M40" s="231">
        <v>310540</v>
      </c>
      <c r="N40" s="231">
        <v>147.03</v>
      </c>
      <c r="O40" s="44">
        <v>10000</v>
      </c>
      <c r="Q40" s="44">
        <v>-105788.47</v>
      </c>
      <c r="R40" s="44">
        <v>1560653.49</v>
      </c>
      <c r="S40" s="73">
        <v>1312863.96</v>
      </c>
      <c r="U40" s="73">
        <v>2135.4899999999998</v>
      </c>
      <c r="V40" s="73">
        <v>820</v>
      </c>
      <c r="W40" s="73">
        <v>1658295</v>
      </c>
      <c r="X40" s="73">
        <v>12071.81</v>
      </c>
      <c r="Y40" s="89">
        <v>2236035</v>
      </c>
      <c r="Z40" s="89">
        <v>10086</v>
      </c>
      <c r="AA40" s="89">
        <v>394.9</v>
      </c>
      <c r="AB40" s="89">
        <v>575154.15</v>
      </c>
      <c r="AC40" s="89">
        <v>335961.8</v>
      </c>
      <c r="AE40" s="89">
        <v>416.67</v>
      </c>
      <c r="AF40" s="89">
        <v>480</v>
      </c>
    </row>
    <row r="41" spans="1:32" x14ac:dyDescent="0.2">
      <c r="A41" s="44" t="s">
        <v>2921</v>
      </c>
      <c r="B41" s="88">
        <v>475340.01</v>
      </c>
      <c r="C41" s="88">
        <v>0</v>
      </c>
      <c r="D41" s="88">
        <v>27377.63</v>
      </c>
      <c r="G41" s="44">
        <v>574348.42000000004</v>
      </c>
      <c r="H41" s="44">
        <v>268568.78000000003</v>
      </c>
      <c r="K41" s="231">
        <v>0</v>
      </c>
      <c r="L41" s="231">
        <v>27383.84</v>
      </c>
      <c r="M41" s="231">
        <v>35000</v>
      </c>
      <c r="N41" s="231">
        <v>3357.01</v>
      </c>
      <c r="Q41" s="44">
        <v>-160443.28</v>
      </c>
      <c r="R41" s="44">
        <v>1367149.29</v>
      </c>
      <c r="S41" s="73">
        <v>1232393.82</v>
      </c>
      <c r="T41" s="73">
        <v>32600</v>
      </c>
      <c r="U41" s="73">
        <v>1958.51</v>
      </c>
      <c r="W41" s="73">
        <v>1226256</v>
      </c>
      <c r="X41" s="73">
        <v>32100</v>
      </c>
      <c r="Y41" s="89">
        <v>1710066</v>
      </c>
      <c r="Z41" s="89">
        <v>5550</v>
      </c>
      <c r="AA41" s="89">
        <v>5216.5</v>
      </c>
      <c r="AB41" s="89">
        <v>523020.93</v>
      </c>
      <c r="AC41" s="89">
        <v>208266.92</v>
      </c>
    </row>
    <row r="42" spans="1:32" x14ac:dyDescent="0.2">
      <c r="A42" s="44" t="s">
        <v>2843</v>
      </c>
      <c r="B42" s="88">
        <v>277496.09000000003</v>
      </c>
      <c r="C42" s="88">
        <v>0</v>
      </c>
      <c r="D42" s="88">
        <v>61843.47</v>
      </c>
      <c r="G42" s="44">
        <v>772010.7</v>
      </c>
      <c r="H42" s="44">
        <v>267238.64</v>
      </c>
      <c r="K42" s="231">
        <v>0</v>
      </c>
      <c r="L42" s="231">
        <v>17750</v>
      </c>
      <c r="N42" s="231">
        <v>8615.15</v>
      </c>
      <c r="O42" s="44">
        <v>233025.11</v>
      </c>
      <c r="Q42" s="44">
        <v>-562964.55000000005</v>
      </c>
      <c r="R42" s="44">
        <v>1747176.74</v>
      </c>
      <c r="S42" s="73">
        <v>1833694.11</v>
      </c>
      <c r="T42" s="73">
        <v>10474.89</v>
      </c>
      <c r="U42" s="73">
        <v>1118.26</v>
      </c>
      <c r="W42" s="73">
        <v>947710.8</v>
      </c>
      <c r="X42" s="73">
        <v>257398</v>
      </c>
      <c r="Y42" s="89">
        <v>2271881.7999999998</v>
      </c>
      <c r="Z42" s="89">
        <v>9620</v>
      </c>
      <c r="AA42" s="89">
        <v>6988</v>
      </c>
      <c r="AB42" s="89">
        <v>631060.73</v>
      </c>
      <c r="AC42" s="89">
        <v>183053.68</v>
      </c>
      <c r="AF42" s="89">
        <v>12805.4</v>
      </c>
    </row>
    <row r="43" spans="1:32" x14ac:dyDescent="0.2">
      <c r="A43" s="44" t="s">
        <v>2844</v>
      </c>
      <c r="B43" s="88">
        <v>692350.77</v>
      </c>
      <c r="C43" s="88">
        <v>15000</v>
      </c>
      <c r="D43" s="88">
        <v>161946.03</v>
      </c>
      <c r="G43" s="44">
        <v>373294.21</v>
      </c>
      <c r="H43" s="44">
        <v>126974.57</v>
      </c>
      <c r="K43" s="231">
        <v>0</v>
      </c>
      <c r="L43" s="231">
        <v>31035</v>
      </c>
      <c r="N43" s="231">
        <v>270</v>
      </c>
      <c r="Q43" s="44">
        <v>-1182395.3899999999</v>
      </c>
      <c r="R43" s="44">
        <v>2580473.12</v>
      </c>
      <c r="S43" s="73">
        <v>2597521.91</v>
      </c>
      <c r="T43" s="73">
        <v>186380</v>
      </c>
      <c r="U43" s="73">
        <v>2566.4699999999998</v>
      </c>
      <c r="W43" s="73">
        <v>1407280.1</v>
      </c>
      <c r="X43" s="73">
        <v>175649</v>
      </c>
      <c r="Y43" s="89">
        <v>2473961.98</v>
      </c>
      <c r="Z43" s="89">
        <v>7184</v>
      </c>
      <c r="AA43" s="89">
        <v>9806</v>
      </c>
      <c r="AB43" s="89">
        <v>1588022.59</v>
      </c>
      <c r="AC43" s="89">
        <v>138812.56</v>
      </c>
      <c r="AF43" s="89">
        <v>211427.5</v>
      </c>
    </row>
    <row r="44" spans="1:32" x14ac:dyDescent="0.2">
      <c r="A44" s="44" t="s">
        <v>2845</v>
      </c>
      <c r="B44" s="88">
        <v>688153.68</v>
      </c>
      <c r="C44" s="88">
        <v>0</v>
      </c>
      <c r="D44" s="88">
        <v>132275.68</v>
      </c>
      <c r="G44" s="44">
        <v>178748.15</v>
      </c>
      <c r="H44" s="44">
        <v>179850.1</v>
      </c>
      <c r="K44" s="231">
        <v>0</v>
      </c>
      <c r="L44" s="231">
        <v>19661.169999999998</v>
      </c>
      <c r="N44" s="231">
        <v>0</v>
      </c>
      <c r="Q44" s="44">
        <v>-539038.94999999995</v>
      </c>
      <c r="R44" s="44">
        <v>1682922.85</v>
      </c>
      <c r="S44" s="73">
        <v>1435240.92</v>
      </c>
      <c r="U44" s="73">
        <v>2815.33</v>
      </c>
      <c r="W44" s="73">
        <v>1069801.7</v>
      </c>
      <c r="X44" s="73">
        <v>93742.48</v>
      </c>
      <c r="Y44" s="89">
        <v>1829482.71</v>
      </c>
      <c r="Z44" s="89">
        <v>8770</v>
      </c>
      <c r="AA44" s="89">
        <v>11656</v>
      </c>
      <c r="AB44" s="89">
        <v>548246.57999999996</v>
      </c>
      <c r="AC44" s="89">
        <v>150692</v>
      </c>
      <c r="AF44" s="89">
        <v>37270.6</v>
      </c>
    </row>
    <row r="45" spans="1:32" x14ac:dyDescent="0.2">
      <c r="A45" s="44" t="s">
        <v>2846</v>
      </c>
      <c r="B45" s="88">
        <v>537167.47</v>
      </c>
      <c r="C45" s="88">
        <v>0</v>
      </c>
      <c r="D45" s="88">
        <v>126043.11</v>
      </c>
      <c r="G45" s="44">
        <v>355326.41</v>
      </c>
      <c r="H45" s="44">
        <v>74947.97</v>
      </c>
      <c r="K45" s="231">
        <v>0</v>
      </c>
      <c r="L45" s="231">
        <v>17435.740000000002</v>
      </c>
      <c r="N45" s="231">
        <v>0</v>
      </c>
      <c r="Q45" s="44">
        <v>-858367.94</v>
      </c>
      <c r="R45" s="44">
        <v>1664645.88</v>
      </c>
      <c r="S45" s="73">
        <v>1361004.93</v>
      </c>
      <c r="T45" s="73">
        <v>162900</v>
      </c>
      <c r="U45" s="73">
        <v>1722.97</v>
      </c>
      <c r="W45" s="73">
        <v>765113.5</v>
      </c>
      <c r="X45" s="73">
        <v>27590</v>
      </c>
      <c r="Y45" s="89">
        <v>1342436.5</v>
      </c>
      <c r="Z45" s="89">
        <v>1280</v>
      </c>
      <c r="AA45" s="89">
        <v>4510</v>
      </c>
      <c r="AB45" s="89">
        <v>502879.73</v>
      </c>
      <c r="AC45" s="89">
        <v>164968.89000000001</v>
      </c>
      <c r="AF45" s="89">
        <v>32485</v>
      </c>
    </row>
    <row r="46" spans="1:32" x14ac:dyDescent="0.2">
      <c r="A46" s="44" t="s">
        <v>2847</v>
      </c>
      <c r="B46" s="88">
        <v>185979.61</v>
      </c>
      <c r="C46" s="88">
        <v>0</v>
      </c>
      <c r="D46" s="88">
        <v>97535.9</v>
      </c>
      <c r="G46" s="44">
        <v>2939520.4</v>
      </c>
      <c r="H46" s="44">
        <v>121602.72</v>
      </c>
      <c r="K46" s="231">
        <v>0</v>
      </c>
      <c r="L46" s="231">
        <v>29785.11</v>
      </c>
      <c r="M46" s="231">
        <v>258000</v>
      </c>
      <c r="N46" s="231">
        <v>0</v>
      </c>
      <c r="Q46" s="44">
        <v>3211711.62</v>
      </c>
      <c r="R46" s="44">
        <v>349948.56</v>
      </c>
      <c r="S46" s="73">
        <v>1781640.55</v>
      </c>
      <c r="T46" s="73">
        <v>83000</v>
      </c>
      <c r="U46" s="73">
        <v>2136.69</v>
      </c>
      <c r="W46" s="73">
        <v>1356183.1</v>
      </c>
      <c r="X46" s="73">
        <v>69398.100000000006</v>
      </c>
      <c r="Y46" s="89">
        <v>2339875.1</v>
      </c>
      <c r="Z46" s="89">
        <v>720</v>
      </c>
      <c r="AA46" s="89">
        <v>4700</v>
      </c>
      <c r="AB46" s="89">
        <v>1181969.07</v>
      </c>
      <c r="AC46" s="89">
        <v>236836.43</v>
      </c>
      <c r="AF46" s="89">
        <v>33064.5</v>
      </c>
    </row>
    <row r="47" spans="1:32" x14ac:dyDescent="0.2">
      <c r="A47" s="44" t="s">
        <v>2848</v>
      </c>
      <c r="B47" s="88">
        <v>636050.81000000006</v>
      </c>
      <c r="C47" s="88">
        <v>0</v>
      </c>
      <c r="D47" s="88">
        <v>55611.89</v>
      </c>
      <c r="G47" s="44">
        <v>484660.93</v>
      </c>
      <c r="H47" s="44">
        <v>78476.66</v>
      </c>
      <c r="K47" s="231">
        <v>0</v>
      </c>
      <c r="L47" s="231">
        <v>20200</v>
      </c>
      <c r="N47" s="231">
        <v>0</v>
      </c>
      <c r="Q47" s="44">
        <v>-161125.41</v>
      </c>
      <c r="R47" s="44">
        <v>1610762.41</v>
      </c>
      <c r="S47" s="73">
        <v>1629627.26</v>
      </c>
      <c r="T47" s="73">
        <v>96960</v>
      </c>
      <c r="U47" s="73">
        <v>2576.16</v>
      </c>
      <c r="W47" s="73">
        <v>1139890.5</v>
      </c>
      <c r="X47" s="73">
        <v>68600</v>
      </c>
      <c r="Y47" s="89">
        <v>2162751.5</v>
      </c>
      <c r="Z47" s="89">
        <v>6620</v>
      </c>
      <c r="AA47" s="89">
        <v>13730</v>
      </c>
      <c r="AB47" s="89">
        <v>629710.77</v>
      </c>
      <c r="AC47" s="89">
        <v>172856.86</v>
      </c>
      <c r="AF47" s="89">
        <v>167021.5</v>
      </c>
    </row>
    <row r="48" spans="1:32" x14ac:dyDescent="0.2">
      <c r="A48" s="44" t="s">
        <v>2849</v>
      </c>
      <c r="B48" s="88">
        <v>634958.56999999995</v>
      </c>
      <c r="C48" s="88">
        <v>0</v>
      </c>
      <c r="D48" s="88">
        <v>75799.539999999994</v>
      </c>
      <c r="G48" s="44">
        <v>482071.99</v>
      </c>
      <c r="H48" s="44">
        <v>70763.94</v>
      </c>
      <c r="K48" s="231">
        <v>0</v>
      </c>
      <c r="L48" s="231">
        <v>17721</v>
      </c>
      <c r="N48" s="231">
        <v>0</v>
      </c>
      <c r="Q48" s="44">
        <v>-1415758.87</v>
      </c>
      <c r="R48" s="44">
        <v>2707380.46</v>
      </c>
      <c r="S48" s="73">
        <v>1680912.62</v>
      </c>
      <c r="T48" s="73">
        <v>116150</v>
      </c>
      <c r="U48" s="73">
        <v>2169.75</v>
      </c>
      <c r="W48" s="73">
        <v>1351203</v>
      </c>
      <c r="X48" s="73">
        <v>172663</v>
      </c>
      <c r="Y48" s="89">
        <v>2437958</v>
      </c>
      <c r="Z48" s="89">
        <v>5520</v>
      </c>
      <c r="AA48" s="89">
        <v>7290</v>
      </c>
      <c r="AB48" s="89">
        <v>687797.46</v>
      </c>
      <c r="AC48" s="89">
        <v>210413.46</v>
      </c>
      <c r="AF48" s="89">
        <v>19868</v>
      </c>
    </row>
    <row r="49" spans="1:32" x14ac:dyDescent="0.2">
      <c r="A49" s="44" t="s">
        <v>2922</v>
      </c>
      <c r="B49" s="88">
        <v>354668.99</v>
      </c>
      <c r="C49" s="88">
        <v>0</v>
      </c>
      <c r="D49" s="88">
        <v>29779.25</v>
      </c>
      <c r="G49" s="44">
        <v>479774.75</v>
      </c>
      <c r="H49" s="44">
        <v>162098.89000000001</v>
      </c>
      <c r="K49" s="231">
        <v>0</v>
      </c>
      <c r="L49" s="231">
        <v>6640.93</v>
      </c>
      <c r="N49" s="231">
        <v>0</v>
      </c>
      <c r="Q49" s="44">
        <v>-1114923.1299999999</v>
      </c>
      <c r="R49" s="44">
        <v>2321309.19</v>
      </c>
      <c r="S49" s="73">
        <v>654765.62</v>
      </c>
      <c r="T49" s="73">
        <v>75000</v>
      </c>
      <c r="U49" s="73">
        <v>1731.76</v>
      </c>
      <c r="W49" s="73">
        <v>733956.7</v>
      </c>
      <c r="X49" s="73">
        <v>96898</v>
      </c>
      <c r="Y49" s="89">
        <v>1073451.7</v>
      </c>
      <c r="Z49" s="89">
        <v>55989</v>
      </c>
      <c r="AA49" s="89">
        <v>8232</v>
      </c>
      <c r="AB49" s="89">
        <v>400587.98</v>
      </c>
      <c r="AC49" s="89">
        <v>193239.51</v>
      </c>
      <c r="AF49" s="89">
        <v>17557</v>
      </c>
    </row>
    <row r="50" spans="1:32" x14ac:dyDescent="0.2">
      <c r="A50" s="44" t="s">
        <v>2932</v>
      </c>
      <c r="B50" s="88">
        <v>534726.46</v>
      </c>
      <c r="C50" s="88">
        <v>0</v>
      </c>
      <c r="D50" s="88">
        <v>76652.56</v>
      </c>
      <c r="G50" s="44">
        <v>1323967.6200000001</v>
      </c>
      <c r="H50" s="44">
        <v>180845.88</v>
      </c>
      <c r="K50" s="231">
        <v>0</v>
      </c>
      <c r="L50" s="231">
        <v>33097.49</v>
      </c>
      <c r="N50" s="231">
        <v>0</v>
      </c>
      <c r="Q50" s="44">
        <v>1252036.6000000001</v>
      </c>
      <c r="R50" s="44">
        <v>991778.49</v>
      </c>
      <c r="S50" s="73">
        <v>749968.25</v>
      </c>
      <c r="U50" s="73">
        <v>2354.08</v>
      </c>
      <c r="W50" s="73">
        <v>635301.29</v>
      </c>
      <c r="X50" s="73">
        <v>79298</v>
      </c>
      <c r="Y50" s="89">
        <v>951756.29</v>
      </c>
      <c r="Z50" s="89">
        <v>2820</v>
      </c>
      <c r="AA50" s="89">
        <v>5880</v>
      </c>
      <c r="AB50" s="89">
        <v>477269.43</v>
      </c>
      <c r="AC50" s="89">
        <v>175866.44</v>
      </c>
      <c r="AF50" s="89">
        <v>14049.52</v>
      </c>
    </row>
    <row r="51" spans="1:32" x14ac:dyDescent="0.2">
      <c r="A51" s="44" t="s">
        <v>2933</v>
      </c>
      <c r="B51" s="88">
        <v>321228.28999999998</v>
      </c>
      <c r="C51" s="88">
        <v>0</v>
      </c>
      <c r="D51" s="88">
        <v>91163.34</v>
      </c>
      <c r="G51" s="44">
        <v>2739668.08</v>
      </c>
      <c r="H51" s="44">
        <v>76255.240000000005</v>
      </c>
      <c r="K51" s="231">
        <v>0</v>
      </c>
      <c r="L51" s="231">
        <v>47300</v>
      </c>
      <c r="N51" s="231">
        <v>715.7</v>
      </c>
      <c r="Q51" s="44">
        <v>2530081.33</v>
      </c>
      <c r="R51" s="44">
        <v>667821.93000000005</v>
      </c>
      <c r="S51" s="73">
        <v>691204.51</v>
      </c>
      <c r="U51" s="73">
        <v>1164.1300000000001</v>
      </c>
      <c r="W51" s="73">
        <v>1276756.7</v>
      </c>
      <c r="X51" s="73">
        <v>162798</v>
      </c>
      <c r="Y51" s="89">
        <v>1514539.7</v>
      </c>
      <c r="Z51" s="89">
        <v>5540</v>
      </c>
      <c r="AA51" s="89">
        <v>4306</v>
      </c>
      <c r="AB51" s="89">
        <v>397115.27</v>
      </c>
      <c r="AC51" s="89">
        <v>205678.48</v>
      </c>
      <c r="AF51" s="89">
        <v>22347.9</v>
      </c>
    </row>
    <row r="52" spans="1:32" x14ac:dyDescent="0.2">
      <c r="A52" s="44" t="s">
        <v>2850</v>
      </c>
      <c r="B52" s="88">
        <v>484034.35</v>
      </c>
      <c r="C52" s="88">
        <v>39778</v>
      </c>
      <c r="D52" s="88">
        <v>22351.08</v>
      </c>
      <c r="E52" s="88">
        <v>0</v>
      </c>
      <c r="F52" s="44">
        <v>0</v>
      </c>
      <c r="G52" s="44">
        <v>781962.66</v>
      </c>
      <c r="H52" s="44">
        <v>216730.15</v>
      </c>
      <c r="I52" s="44">
        <v>0</v>
      </c>
      <c r="J52" s="44">
        <v>0</v>
      </c>
      <c r="K52" s="231">
        <v>10900</v>
      </c>
      <c r="L52" s="231">
        <v>8276.93</v>
      </c>
      <c r="M52" s="231">
        <v>0</v>
      </c>
      <c r="N52" s="231">
        <v>2388</v>
      </c>
      <c r="O52" s="44">
        <v>0</v>
      </c>
      <c r="P52" s="44">
        <v>0</v>
      </c>
      <c r="Q52" s="44">
        <v>-664989.12</v>
      </c>
      <c r="R52" s="44">
        <v>2139773.89</v>
      </c>
      <c r="S52" s="73">
        <v>765245.24</v>
      </c>
      <c r="U52" s="73">
        <v>1760.42</v>
      </c>
      <c r="W52" s="73">
        <v>712467</v>
      </c>
      <c r="Y52" s="89">
        <v>798867</v>
      </c>
      <c r="Z52" s="89">
        <v>3840</v>
      </c>
      <c r="AA52" s="89">
        <v>300</v>
      </c>
      <c r="AB52" s="89">
        <v>390951.15</v>
      </c>
      <c r="AC52" s="89">
        <v>220988.97</v>
      </c>
      <c r="AD52" s="89">
        <v>12357</v>
      </c>
      <c r="AE52" s="89">
        <v>0</v>
      </c>
      <c r="AF52" s="89">
        <v>3662</v>
      </c>
    </row>
    <row r="53" spans="1:32" x14ac:dyDescent="0.2">
      <c r="A53" s="44" t="s">
        <v>2851</v>
      </c>
      <c r="B53" s="88">
        <v>401330.95</v>
      </c>
      <c r="C53" s="88">
        <v>75108</v>
      </c>
      <c r="D53" s="88">
        <v>9321.5300000000007</v>
      </c>
      <c r="E53" s="88">
        <v>0</v>
      </c>
      <c r="F53" s="44">
        <v>0</v>
      </c>
      <c r="G53" s="44">
        <v>378865.5</v>
      </c>
      <c r="H53" s="44">
        <v>107800.92</v>
      </c>
      <c r="I53" s="44">
        <v>0</v>
      </c>
      <c r="J53" s="44">
        <v>0</v>
      </c>
      <c r="K53" s="231">
        <v>6000</v>
      </c>
      <c r="L53" s="231">
        <v>7303.42</v>
      </c>
      <c r="M53" s="231">
        <v>0</v>
      </c>
      <c r="N53" s="231">
        <v>972</v>
      </c>
      <c r="O53" s="44">
        <v>0</v>
      </c>
      <c r="P53" s="44">
        <v>0</v>
      </c>
      <c r="Q53" s="44">
        <v>660433.4</v>
      </c>
      <c r="R53" s="44">
        <v>293207.49</v>
      </c>
      <c r="S53" s="73">
        <v>579156.01</v>
      </c>
      <c r="T53" s="73">
        <v>0</v>
      </c>
      <c r="U53" s="73">
        <v>1637.89</v>
      </c>
      <c r="W53" s="73">
        <v>500942.6</v>
      </c>
      <c r="Y53" s="89">
        <v>576342.6</v>
      </c>
      <c r="Z53" s="89">
        <v>640</v>
      </c>
      <c r="AA53" s="89">
        <v>1200</v>
      </c>
      <c r="AB53" s="89">
        <v>383773.97</v>
      </c>
      <c r="AC53" s="89">
        <v>101347.34</v>
      </c>
      <c r="AD53" s="89">
        <v>10413</v>
      </c>
      <c r="AE53" s="89">
        <v>0</v>
      </c>
      <c r="AF53" s="89">
        <v>3509</v>
      </c>
    </row>
    <row r="54" spans="1:32" x14ac:dyDescent="0.2">
      <c r="A54" s="44" t="s">
        <v>2852</v>
      </c>
      <c r="B54" s="88">
        <v>253853.84</v>
      </c>
      <c r="C54" s="88">
        <v>66106.5</v>
      </c>
      <c r="D54" s="88">
        <v>37067.64</v>
      </c>
      <c r="E54" s="88">
        <v>0</v>
      </c>
      <c r="F54" s="44">
        <v>0</v>
      </c>
      <c r="G54" s="44">
        <v>800472.17</v>
      </c>
      <c r="H54" s="44">
        <v>145055.93</v>
      </c>
      <c r="I54" s="44">
        <v>0</v>
      </c>
      <c r="J54" s="44">
        <v>0</v>
      </c>
      <c r="K54" s="231">
        <v>2997</v>
      </c>
      <c r="L54" s="231">
        <v>20953</v>
      </c>
      <c r="M54" s="231">
        <v>0</v>
      </c>
      <c r="N54" s="231">
        <v>9207.6200000000008</v>
      </c>
      <c r="O54" s="44">
        <v>0</v>
      </c>
      <c r="P54" s="44">
        <v>0</v>
      </c>
      <c r="Q54" s="44">
        <v>-597701.67000000004</v>
      </c>
      <c r="R54" s="44">
        <v>1946315.03</v>
      </c>
      <c r="S54" s="73">
        <v>1108741.5</v>
      </c>
      <c r="T54" s="73">
        <v>91972</v>
      </c>
      <c r="U54" s="73">
        <v>1255.52</v>
      </c>
      <c r="W54" s="73">
        <v>748614.5</v>
      </c>
      <c r="Y54" s="89">
        <v>1110350.5</v>
      </c>
      <c r="Z54" s="89">
        <v>15680</v>
      </c>
      <c r="AA54" s="89">
        <v>9559</v>
      </c>
      <c r="AB54" s="89">
        <v>667522.35</v>
      </c>
      <c r="AC54" s="89">
        <v>219364.07</v>
      </c>
      <c r="AD54" s="89">
        <v>3559.5</v>
      </c>
      <c r="AE54" s="89">
        <v>0</v>
      </c>
      <c r="AF54" s="89">
        <v>3763</v>
      </c>
    </row>
    <row r="55" spans="1:32" ht="15" customHeight="1" x14ac:dyDescent="0.2">
      <c r="A55" s="44" t="s">
        <v>2853</v>
      </c>
      <c r="B55" s="88">
        <v>733421.24</v>
      </c>
      <c r="C55" s="88">
        <v>89982.5</v>
      </c>
      <c r="D55" s="88">
        <v>80244.45</v>
      </c>
      <c r="E55" s="88">
        <v>0</v>
      </c>
      <c r="F55" s="44">
        <v>0</v>
      </c>
      <c r="G55" s="44">
        <v>827961.29</v>
      </c>
      <c r="H55" s="44">
        <v>303041.40000000002</v>
      </c>
      <c r="I55" s="44">
        <v>0</v>
      </c>
      <c r="J55" s="44">
        <v>0</v>
      </c>
      <c r="K55" s="231">
        <v>15500</v>
      </c>
      <c r="L55" s="231">
        <v>33696.379999999997</v>
      </c>
      <c r="M55" s="231">
        <v>0</v>
      </c>
      <c r="N55" s="231">
        <v>6227</v>
      </c>
      <c r="O55" s="44">
        <v>0</v>
      </c>
      <c r="P55" s="44">
        <v>0</v>
      </c>
      <c r="Q55" s="44">
        <v>-269026.46999999997</v>
      </c>
      <c r="R55" s="44">
        <v>2217512.62</v>
      </c>
      <c r="S55" s="73">
        <v>1689864.44</v>
      </c>
      <c r="T55" s="73">
        <v>151436</v>
      </c>
      <c r="U55" s="73">
        <v>2631.95</v>
      </c>
      <c r="W55" s="73">
        <v>1416999.5</v>
      </c>
      <c r="Y55" s="89">
        <v>1902718.5</v>
      </c>
      <c r="Z55" s="89">
        <v>480</v>
      </c>
      <c r="AA55" s="89">
        <v>900</v>
      </c>
      <c r="AB55" s="89">
        <v>1096579.02</v>
      </c>
      <c r="AC55" s="89">
        <v>226246.02</v>
      </c>
      <c r="AD55" s="89">
        <v>2053</v>
      </c>
      <c r="AF55" s="89">
        <v>1214</v>
      </c>
    </row>
    <row r="56" spans="1:32" x14ac:dyDescent="0.2">
      <c r="A56" s="44" t="s">
        <v>2854</v>
      </c>
      <c r="B56" s="88">
        <v>569925.72</v>
      </c>
      <c r="C56" s="88">
        <v>112118.5</v>
      </c>
      <c r="D56" s="88">
        <v>58444.39</v>
      </c>
      <c r="E56" s="88">
        <v>0</v>
      </c>
      <c r="F56" s="44">
        <v>0</v>
      </c>
      <c r="G56" s="44">
        <v>712803.7</v>
      </c>
      <c r="H56" s="44">
        <v>158479.07999999999</v>
      </c>
      <c r="I56" s="44">
        <v>0</v>
      </c>
      <c r="J56" s="44">
        <v>0</v>
      </c>
      <c r="K56" s="231">
        <v>5700</v>
      </c>
      <c r="L56" s="231">
        <v>24594.83</v>
      </c>
      <c r="M56" s="231">
        <v>0</v>
      </c>
      <c r="N56" s="231">
        <v>7665</v>
      </c>
      <c r="O56" s="44">
        <v>0</v>
      </c>
      <c r="P56" s="44">
        <v>0</v>
      </c>
      <c r="Q56" s="44">
        <v>-383428.73</v>
      </c>
      <c r="R56" s="44">
        <v>1921030.3</v>
      </c>
      <c r="S56" s="73">
        <v>1718790.2</v>
      </c>
      <c r="T56" s="73">
        <v>84727.94</v>
      </c>
      <c r="U56" s="73">
        <v>2152.2399999999998</v>
      </c>
      <c r="W56" s="73">
        <v>1092804</v>
      </c>
      <c r="Y56" s="89">
        <v>1692144</v>
      </c>
      <c r="Z56" s="89">
        <v>4140</v>
      </c>
      <c r="AB56" s="89">
        <v>930752.16</v>
      </c>
      <c r="AC56" s="89">
        <v>230772.23</v>
      </c>
      <c r="AD56" s="89">
        <v>4135</v>
      </c>
      <c r="AE56" s="89">
        <v>0</v>
      </c>
      <c r="AF56" s="89">
        <v>321</v>
      </c>
    </row>
    <row r="57" spans="1:32" x14ac:dyDescent="0.2">
      <c r="A57" s="44" t="s">
        <v>2855</v>
      </c>
      <c r="B57" s="88">
        <v>357354.16</v>
      </c>
      <c r="C57" s="88">
        <v>26237</v>
      </c>
      <c r="D57" s="88">
        <v>31502.720000000001</v>
      </c>
      <c r="E57" s="88">
        <v>0</v>
      </c>
      <c r="F57" s="44">
        <v>0</v>
      </c>
      <c r="G57" s="44">
        <v>646942.97</v>
      </c>
      <c r="H57" s="44">
        <v>143362.78</v>
      </c>
      <c r="I57" s="44">
        <v>0</v>
      </c>
      <c r="J57" s="44">
        <v>0</v>
      </c>
      <c r="K57" s="231">
        <v>12358</v>
      </c>
      <c r="L57" s="231">
        <v>22105</v>
      </c>
      <c r="M57" s="231">
        <v>0</v>
      </c>
      <c r="N57" s="231">
        <v>1218</v>
      </c>
      <c r="O57" s="44">
        <v>0</v>
      </c>
      <c r="P57" s="44">
        <v>0</v>
      </c>
      <c r="Q57" s="44">
        <v>-589319.27</v>
      </c>
      <c r="R57" s="44">
        <v>1915444.77</v>
      </c>
      <c r="S57" s="73">
        <v>1593100.5</v>
      </c>
      <c r="T57" s="73">
        <v>27695</v>
      </c>
      <c r="U57" s="73">
        <v>1591.29</v>
      </c>
      <c r="V57" s="73">
        <v>0</v>
      </c>
      <c r="W57" s="73">
        <v>1084452</v>
      </c>
      <c r="X57" s="73">
        <v>0</v>
      </c>
      <c r="Y57" s="89">
        <v>1633361</v>
      </c>
      <c r="Z57" s="89">
        <v>800</v>
      </c>
      <c r="AA57" s="89">
        <v>1060</v>
      </c>
      <c r="AB57" s="89">
        <v>960845.56</v>
      </c>
      <c r="AC57" s="89">
        <v>239363.1</v>
      </c>
      <c r="AD57" s="89">
        <v>12035</v>
      </c>
      <c r="AE57" s="89">
        <v>0</v>
      </c>
      <c r="AF57" s="89">
        <v>15781</v>
      </c>
    </row>
    <row r="58" spans="1:32" x14ac:dyDescent="0.2">
      <c r="A58" s="44" t="s">
        <v>2856</v>
      </c>
      <c r="B58" s="88">
        <v>320165.98</v>
      </c>
      <c r="C58" s="88">
        <v>43126</v>
      </c>
      <c r="D58" s="88">
        <v>26115.87</v>
      </c>
      <c r="E58" s="88">
        <v>0</v>
      </c>
      <c r="F58" s="44">
        <v>0</v>
      </c>
      <c r="G58" s="44">
        <v>628489.43000000005</v>
      </c>
      <c r="H58" s="44">
        <v>117358.27</v>
      </c>
      <c r="I58" s="44">
        <v>0</v>
      </c>
      <c r="J58" s="44">
        <v>0</v>
      </c>
      <c r="K58" s="231">
        <v>11664</v>
      </c>
      <c r="L58" s="231">
        <v>17840</v>
      </c>
      <c r="M58" s="231">
        <v>0</v>
      </c>
      <c r="N58" s="231">
        <v>1809</v>
      </c>
      <c r="O58" s="44">
        <v>0</v>
      </c>
      <c r="P58" s="44">
        <v>0</v>
      </c>
      <c r="Q58" s="44">
        <v>-466062.29</v>
      </c>
      <c r="R58" s="44">
        <v>1650781.62</v>
      </c>
      <c r="S58" s="73">
        <v>1267319.19</v>
      </c>
      <c r="T58" s="73">
        <v>19830</v>
      </c>
      <c r="U58" s="73">
        <v>1243.1400000000001</v>
      </c>
      <c r="W58" s="73">
        <v>373579.5</v>
      </c>
      <c r="Y58" s="89">
        <v>855406.5</v>
      </c>
      <c r="Z58" s="89">
        <v>320</v>
      </c>
      <c r="AA58" s="89">
        <v>600</v>
      </c>
      <c r="AB58" s="89">
        <v>666477.67000000004</v>
      </c>
      <c r="AC58" s="89">
        <v>213818.44</v>
      </c>
      <c r="AD58" s="89">
        <v>2941</v>
      </c>
      <c r="AE58" s="89">
        <v>0</v>
      </c>
      <c r="AF58" s="89">
        <v>3185</v>
      </c>
    </row>
    <row r="59" spans="1:32" x14ac:dyDescent="0.2">
      <c r="A59" s="44" t="s">
        <v>2857</v>
      </c>
      <c r="B59" s="88">
        <v>346834.38</v>
      </c>
      <c r="C59" s="88">
        <v>58386</v>
      </c>
      <c r="D59" s="88">
        <v>46683.31</v>
      </c>
      <c r="E59" s="88">
        <v>0</v>
      </c>
      <c r="F59" s="44">
        <v>0</v>
      </c>
      <c r="G59" s="44">
        <v>840047.72</v>
      </c>
      <c r="H59" s="44">
        <v>99414.51</v>
      </c>
      <c r="I59" s="44">
        <v>0</v>
      </c>
      <c r="J59" s="44">
        <v>0</v>
      </c>
      <c r="K59" s="231">
        <v>828</v>
      </c>
      <c r="L59" s="231">
        <v>21384.080000000002</v>
      </c>
      <c r="M59" s="231">
        <v>0</v>
      </c>
      <c r="N59" s="231">
        <v>1570.18</v>
      </c>
      <c r="O59" s="44">
        <v>0</v>
      </c>
      <c r="P59" s="44">
        <v>0</v>
      </c>
      <c r="Q59" s="44">
        <v>-747945.43</v>
      </c>
      <c r="R59" s="44">
        <v>2032099.69</v>
      </c>
      <c r="S59" s="73">
        <v>1604580.16</v>
      </c>
      <c r="T59" s="73">
        <v>11602.4</v>
      </c>
      <c r="U59" s="73">
        <v>1045.76</v>
      </c>
      <c r="V59" s="73">
        <v>0</v>
      </c>
      <c r="W59" s="73">
        <v>712980</v>
      </c>
      <c r="X59" s="73">
        <v>0</v>
      </c>
      <c r="Y59" s="89">
        <v>1342230</v>
      </c>
      <c r="Z59" s="89">
        <v>9760</v>
      </c>
      <c r="AA59" s="89">
        <v>7073.47</v>
      </c>
      <c r="AB59" s="89">
        <v>659725.67000000004</v>
      </c>
      <c r="AC59" s="89">
        <v>218346.78</v>
      </c>
      <c r="AD59" s="89">
        <v>5746</v>
      </c>
      <c r="AE59" s="89">
        <v>0</v>
      </c>
      <c r="AF59" s="89">
        <v>3897</v>
      </c>
    </row>
    <row r="60" spans="1:32" x14ac:dyDescent="0.2">
      <c r="A60" s="44" t="s">
        <v>2858</v>
      </c>
      <c r="B60" s="88">
        <v>267984.71999999997</v>
      </c>
      <c r="C60" s="88">
        <v>176569</v>
      </c>
      <c r="D60" s="88">
        <v>43750</v>
      </c>
      <c r="E60" s="88">
        <v>0</v>
      </c>
      <c r="F60" s="44">
        <v>0</v>
      </c>
      <c r="G60" s="44">
        <v>1454196.81</v>
      </c>
      <c r="H60" s="44">
        <v>118762.14</v>
      </c>
      <c r="I60" s="44">
        <v>0</v>
      </c>
      <c r="J60" s="44">
        <v>0</v>
      </c>
      <c r="K60" s="231">
        <v>22700</v>
      </c>
      <c r="L60" s="231">
        <v>35259.199999999997</v>
      </c>
      <c r="M60" s="231">
        <v>0</v>
      </c>
      <c r="N60" s="231">
        <v>7447</v>
      </c>
      <c r="O60" s="44">
        <v>0</v>
      </c>
      <c r="P60" s="44">
        <v>0</v>
      </c>
      <c r="Q60" s="44">
        <v>760574.83</v>
      </c>
      <c r="R60" s="44">
        <v>1174038.5</v>
      </c>
      <c r="S60" s="73">
        <v>2607829.2200000002</v>
      </c>
      <c r="T60" s="73">
        <v>64200</v>
      </c>
      <c r="U60" s="73">
        <v>1392.54</v>
      </c>
      <c r="W60" s="73">
        <v>1049139</v>
      </c>
      <c r="Y60" s="89">
        <v>1895091.93</v>
      </c>
      <c r="Z60" s="89">
        <v>3840</v>
      </c>
      <c r="AA60" s="89">
        <v>300</v>
      </c>
      <c r="AB60" s="89">
        <v>1527567.6</v>
      </c>
      <c r="AC60" s="89">
        <v>185159.59</v>
      </c>
      <c r="AD60" s="89">
        <v>38154</v>
      </c>
      <c r="AE60" s="89">
        <v>0</v>
      </c>
      <c r="AF60" s="89">
        <v>11204.5</v>
      </c>
    </row>
    <row r="61" spans="1:32" x14ac:dyDescent="0.2">
      <c r="A61" s="44" t="s">
        <v>2859</v>
      </c>
      <c r="B61" s="88">
        <v>1260815.24</v>
      </c>
      <c r="C61" s="88">
        <v>339717.1</v>
      </c>
      <c r="D61" s="88">
        <v>69843.53</v>
      </c>
      <c r="E61" s="88">
        <v>0</v>
      </c>
      <c r="F61" s="44">
        <v>0</v>
      </c>
      <c r="G61" s="44">
        <v>910864.08</v>
      </c>
      <c r="H61" s="44">
        <v>461571.89</v>
      </c>
      <c r="I61" s="44">
        <v>0</v>
      </c>
      <c r="J61" s="44">
        <v>0</v>
      </c>
      <c r="K61" s="231">
        <v>14400</v>
      </c>
      <c r="L61" s="231">
        <v>39551.160000000003</v>
      </c>
      <c r="M61" s="231">
        <v>0</v>
      </c>
      <c r="N61" s="231">
        <v>9197</v>
      </c>
      <c r="O61" s="44">
        <v>0</v>
      </c>
      <c r="P61" s="44">
        <v>0</v>
      </c>
      <c r="Q61" s="44">
        <v>-1108228.3700000001</v>
      </c>
      <c r="R61" s="44">
        <v>3795531.45</v>
      </c>
      <c r="S61" s="73">
        <v>2773530.5</v>
      </c>
      <c r="T61" s="73">
        <v>283960</v>
      </c>
      <c r="U61" s="73">
        <v>3830.4</v>
      </c>
      <c r="V61" s="73">
        <v>0</v>
      </c>
      <c r="W61" s="73">
        <v>1749064</v>
      </c>
      <c r="X61" s="73">
        <v>0</v>
      </c>
      <c r="Y61" s="89">
        <v>2817889</v>
      </c>
      <c r="Z61" s="89">
        <v>480</v>
      </c>
      <c r="AA61" s="89">
        <v>900</v>
      </c>
      <c r="AB61" s="89">
        <v>1208938.96</v>
      </c>
      <c r="AC61" s="89">
        <v>488063.94</v>
      </c>
      <c r="AD61" s="89">
        <v>1651.4</v>
      </c>
      <c r="AE61" s="89">
        <v>0</v>
      </c>
      <c r="AF61" s="89">
        <v>101</v>
      </c>
    </row>
    <row r="62" spans="1:32" x14ac:dyDescent="0.2">
      <c r="A62" s="44" t="s">
        <v>2860</v>
      </c>
      <c r="B62" s="88">
        <v>273940.64</v>
      </c>
      <c r="C62" s="88">
        <v>128330</v>
      </c>
      <c r="D62" s="88">
        <v>41267.4</v>
      </c>
      <c r="E62" s="88">
        <v>0</v>
      </c>
      <c r="F62" s="44">
        <v>0</v>
      </c>
      <c r="G62" s="44">
        <v>450843.4</v>
      </c>
      <c r="H62" s="44">
        <v>168898.15</v>
      </c>
      <c r="I62" s="44">
        <v>0</v>
      </c>
      <c r="J62" s="44">
        <v>0</v>
      </c>
      <c r="K62" s="231">
        <v>5400</v>
      </c>
      <c r="L62" s="231">
        <v>27201</v>
      </c>
      <c r="M62" s="231">
        <v>0</v>
      </c>
      <c r="N62" s="231">
        <v>4532</v>
      </c>
      <c r="O62" s="44">
        <v>0</v>
      </c>
      <c r="P62" s="44">
        <v>0</v>
      </c>
      <c r="Q62" s="44">
        <v>-641964.5</v>
      </c>
      <c r="R62" s="44">
        <v>1606269.64</v>
      </c>
      <c r="S62" s="73">
        <v>1622161.35</v>
      </c>
      <c r="T62" s="73">
        <v>70845</v>
      </c>
      <c r="U62" s="73">
        <v>919.44</v>
      </c>
      <c r="W62" s="73">
        <v>823641</v>
      </c>
      <c r="X62" s="73">
        <v>20000</v>
      </c>
      <c r="Y62" s="89">
        <v>1368717</v>
      </c>
      <c r="Z62" s="89">
        <v>160</v>
      </c>
      <c r="AA62" s="89">
        <v>300</v>
      </c>
      <c r="AB62" s="89">
        <v>883961.97</v>
      </c>
      <c r="AC62" s="89">
        <v>212404.37</v>
      </c>
      <c r="AD62" s="89">
        <v>3307</v>
      </c>
      <c r="AE62" s="89">
        <v>0</v>
      </c>
      <c r="AF62" s="89">
        <v>6875</v>
      </c>
    </row>
    <row r="63" spans="1:32" x14ac:dyDescent="0.2">
      <c r="A63" s="44" t="s">
        <v>2861</v>
      </c>
      <c r="B63" s="88">
        <v>155270.07999999999</v>
      </c>
      <c r="C63" s="88">
        <v>151393.5</v>
      </c>
      <c r="D63" s="88">
        <v>47272.18</v>
      </c>
      <c r="E63" s="88">
        <v>0</v>
      </c>
      <c r="F63" s="44">
        <v>0</v>
      </c>
      <c r="G63" s="44">
        <v>490678.04</v>
      </c>
      <c r="H63" s="44">
        <v>160875.82999999999</v>
      </c>
      <c r="I63" s="44">
        <v>0</v>
      </c>
      <c r="J63" s="44">
        <v>0</v>
      </c>
      <c r="K63" s="231">
        <v>12000</v>
      </c>
      <c r="L63" s="231">
        <v>18776.71</v>
      </c>
      <c r="M63" s="231">
        <v>0</v>
      </c>
      <c r="N63" s="231">
        <v>11312.16</v>
      </c>
      <c r="O63" s="44">
        <v>0</v>
      </c>
      <c r="P63" s="44">
        <v>0</v>
      </c>
      <c r="Q63" s="44">
        <v>-1663857.2</v>
      </c>
      <c r="R63" s="44">
        <v>2640334.33</v>
      </c>
      <c r="S63" s="73">
        <v>1096677.77</v>
      </c>
      <c r="T63" s="73">
        <v>79100.55</v>
      </c>
      <c r="U63" s="73">
        <v>1136.17</v>
      </c>
      <c r="W63" s="73">
        <v>1243070</v>
      </c>
      <c r="Y63" s="89">
        <v>1371470</v>
      </c>
      <c r="Z63" s="89">
        <v>11840</v>
      </c>
      <c r="AA63" s="89">
        <v>11115</v>
      </c>
      <c r="AB63" s="89">
        <v>896882.78</v>
      </c>
      <c r="AC63" s="89">
        <v>124103.58</v>
      </c>
      <c r="AD63" s="89">
        <v>9111.5</v>
      </c>
      <c r="AE63" s="89">
        <v>0</v>
      </c>
      <c r="AF63" s="89">
        <v>8538</v>
      </c>
    </row>
    <row r="64" spans="1:32" x14ac:dyDescent="0.2">
      <c r="A64" s="44" t="s">
        <v>2923</v>
      </c>
      <c r="B64" s="88">
        <v>292606</v>
      </c>
      <c r="C64" s="88">
        <v>62552</v>
      </c>
      <c r="D64" s="88">
        <v>12979.27</v>
      </c>
      <c r="E64" s="88">
        <v>0</v>
      </c>
      <c r="F64" s="44">
        <v>0</v>
      </c>
      <c r="G64" s="44">
        <v>1516422.8</v>
      </c>
      <c r="H64" s="44">
        <v>106391.17</v>
      </c>
      <c r="I64" s="44">
        <v>0</v>
      </c>
      <c r="J64" s="44">
        <v>0</v>
      </c>
      <c r="K64" s="231">
        <v>7500</v>
      </c>
      <c r="L64" s="231">
        <v>20465.57</v>
      </c>
      <c r="M64" s="231">
        <v>0</v>
      </c>
      <c r="N64" s="231">
        <v>2288</v>
      </c>
      <c r="O64" s="44">
        <v>0</v>
      </c>
      <c r="P64" s="44">
        <v>0</v>
      </c>
      <c r="Q64" s="44">
        <v>9039.41</v>
      </c>
      <c r="R64" s="44">
        <v>2029021.21</v>
      </c>
      <c r="S64" s="73">
        <v>970738.88</v>
      </c>
      <c r="U64" s="73">
        <v>884.77</v>
      </c>
      <c r="W64" s="73">
        <v>639198</v>
      </c>
      <c r="Y64" s="89">
        <v>864294</v>
      </c>
      <c r="Z64" s="89">
        <v>480</v>
      </c>
      <c r="AA64" s="89">
        <v>900</v>
      </c>
      <c r="AB64" s="89">
        <v>535401.37</v>
      </c>
      <c r="AC64" s="89">
        <v>266875.73</v>
      </c>
      <c r="AD64" s="89">
        <v>15245</v>
      </c>
      <c r="AE64" s="89">
        <v>0</v>
      </c>
      <c r="AF64" s="89">
        <v>4988.5</v>
      </c>
    </row>
    <row r="65" spans="1:32" x14ac:dyDescent="0.2">
      <c r="A65" s="44" t="s">
        <v>2862</v>
      </c>
      <c r="B65" s="88">
        <v>480428.74</v>
      </c>
      <c r="C65" s="88">
        <v>0</v>
      </c>
      <c r="D65" s="88">
        <v>28440.45</v>
      </c>
      <c r="G65" s="44">
        <v>2300588.34</v>
      </c>
      <c r="H65" s="44">
        <v>17028</v>
      </c>
      <c r="K65" s="231">
        <v>14940</v>
      </c>
      <c r="L65" s="231">
        <v>22200</v>
      </c>
      <c r="N65" s="231">
        <v>0</v>
      </c>
      <c r="Q65" s="44">
        <v>1984465.86</v>
      </c>
      <c r="R65" s="44">
        <v>849648.43</v>
      </c>
      <c r="S65" s="73">
        <v>743467.46</v>
      </c>
      <c r="T65" s="73">
        <v>26000</v>
      </c>
      <c r="U65" s="73">
        <v>1868.38</v>
      </c>
      <c r="W65" s="73">
        <v>1429166</v>
      </c>
      <c r="X65" s="73">
        <v>36500</v>
      </c>
      <c r="Y65" s="89">
        <v>1607123</v>
      </c>
      <c r="Z65" s="89">
        <v>27964</v>
      </c>
      <c r="AA65" s="89">
        <v>11792</v>
      </c>
      <c r="AB65" s="89">
        <v>491059.3</v>
      </c>
      <c r="AC65" s="89">
        <v>143832.29999999999</v>
      </c>
    </row>
    <row r="66" spans="1:32" x14ac:dyDescent="0.2">
      <c r="A66" s="44" t="s">
        <v>2863</v>
      </c>
      <c r="B66" s="88">
        <v>658884.42000000004</v>
      </c>
      <c r="C66" s="88">
        <v>0</v>
      </c>
      <c r="D66" s="88">
        <v>14097.29</v>
      </c>
      <c r="G66" s="44">
        <v>535739.84</v>
      </c>
      <c r="H66" s="44">
        <v>29566.23</v>
      </c>
      <c r="N66" s="231">
        <v>0</v>
      </c>
      <c r="Q66" s="44">
        <v>1013073.33</v>
      </c>
      <c r="R66" s="44">
        <v>236925.61</v>
      </c>
      <c r="S66" s="73">
        <v>738712.34</v>
      </c>
      <c r="T66" s="73">
        <v>107260</v>
      </c>
      <c r="U66" s="73">
        <v>2556.16</v>
      </c>
      <c r="W66" s="73">
        <v>1474727</v>
      </c>
      <c r="X66" s="73">
        <v>36500</v>
      </c>
      <c r="Y66" s="89">
        <v>1690427</v>
      </c>
      <c r="AB66" s="89">
        <v>495177.62</v>
      </c>
      <c r="AC66" s="89">
        <v>185862.04</v>
      </c>
    </row>
    <row r="67" spans="1:32" x14ac:dyDescent="0.2">
      <c r="A67" s="44" t="s">
        <v>2864</v>
      </c>
      <c r="B67" s="88">
        <v>468693.26</v>
      </c>
      <c r="C67" s="88">
        <v>0</v>
      </c>
      <c r="D67" s="88">
        <v>102670.43</v>
      </c>
      <c r="G67" s="44">
        <v>573221.72</v>
      </c>
      <c r="H67" s="44">
        <v>33622.769999999997</v>
      </c>
      <c r="K67" s="231">
        <v>0</v>
      </c>
      <c r="L67" s="231">
        <v>0</v>
      </c>
      <c r="N67" s="231">
        <v>0</v>
      </c>
      <c r="Q67" s="44">
        <v>-869569.09</v>
      </c>
      <c r="R67" s="44">
        <v>1982889.72</v>
      </c>
      <c r="S67" s="73">
        <v>1136141.78</v>
      </c>
      <c r="T67" s="73">
        <v>26425</v>
      </c>
      <c r="U67" s="73">
        <v>1794.55</v>
      </c>
      <c r="W67" s="73">
        <v>1228272</v>
      </c>
      <c r="X67" s="73">
        <v>36500</v>
      </c>
      <c r="Y67" s="89">
        <v>1623976</v>
      </c>
      <c r="Z67" s="89">
        <v>5940</v>
      </c>
      <c r="AB67" s="89">
        <v>593015.87</v>
      </c>
      <c r="AC67" s="89">
        <v>141313.91</v>
      </c>
    </row>
    <row r="68" spans="1:32" x14ac:dyDescent="0.2">
      <c r="A68" s="44" t="s">
        <v>2865</v>
      </c>
      <c r="B68" s="88">
        <v>294776.7</v>
      </c>
      <c r="C68" s="88">
        <v>0</v>
      </c>
      <c r="D68" s="88">
        <v>67214.66</v>
      </c>
      <c r="G68" s="44">
        <v>704795.2</v>
      </c>
      <c r="H68" s="44">
        <v>64319.86</v>
      </c>
      <c r="K68" s="231">
        <v>12040</v>
      </c>
      <c r="L68" s="231">
        <v>20164.77</v>
      </c>
      <c r="N68" s="231">
        <v>0</v>
      </c>
      <c r="Q68" s="44">
        <v>-955927.73</v>
      </c>
      <c r="R68" s="44">
        <v>2283492.7400000002</v>
      </c>
      <c r="S68" s="73">
        <v>1000243.83</v>
      </c>
      <c r="T68" s="73">
        <v>107465</v>
      </c>
      <c r="U68" s="73">
        <v>1359.68</v>
      </c>
      <c r="W68" s="73">
        <v>1220181</v>
      </c>
      <c r="X68" s="73">
        <v>36500</v>
      </c>
      <c r="Y68" s="89">
        <v>1610237.88</v>
      </c>
      <c r="Z68" s="89">
        <v>6240</v>
      </c>
      <c r="AA68" s="89">
        <v>9957.5</v>
      </c>
      <c r="AB68" s="89">
        <v>752054.82</v>
      </c>
      <c r="AC68" s="89">
        <v>179652.67</v>
      </c>
      <c r="AF68" s="89">
        <v>36270</v>
      </c>
    </row>
    <row r="69" spans="1:32" x14ac:dyDescent="0.2">
      <c r="A69" s="44" t="s">
        <v>2920</v>
      </c>
      <c r="B69" s="88">
        <v>279809.23</v>
      </c>
      <c r="C69" s="88">
        <v>0</v>
      </c>
      <c r="D69" s="88">
        <v>24284.01</v>
      </c>
      <c r="G69" s="44">
        <v>562015.30000000005</v>
      </c>
      <c r="H69" s="44">
        <v>50834.06</v>
      </c>
      <c r="K69" s="231">
        <v>9583</v>
      </c>
      <c r="L69" s="231">
        <v>19540.32</v>
      </c>
      <c r="N69" s="231">
        <v>0</v>
      </c>
      <c r="Q69" s="44">
        <v>2109147.98</v>
      </c>
      <c r="R69" s="44">
        <v>355552.49</v>
      </c>
      <c r="S69" s="73">
        <v>878393.38</v>
      </c>
      <c r="T69" s="73">
        <v>55405</v>
      </c>
      <c r="U69" s="73">
        <v>1228.47</v>
      </c>
      <c r="W69" s="73">
        <v>567246</v>
      </c>
      <c r="X69" s="73">
        <v>20000</v>
      </c>
      <c r="Y69" s="89">
        <v>915656</v>
      </c>
      <c r="Z69" s="89">
        <v>1612</v>
      </c>
      <c r="AB69" s="89">
        <v>527426.78</v>
      </c>
      <c r="AC69" s="89">
        <v>1654459.26</v>
      </c>
    </row>
    <row r="70" spans="1:32" x14ac:dyDescent="0.2">
      <c r="A70" s="44" t="s">
        <v>2866</v>
      </c>
      <c r="B70" s="88">
        <v>173240.53</v>
      </c>
      <c r="C70" s="88">
        <v>271854.5</v>
      </c>
      <c r="D70" s="88">
        <v>26890.63</v>
      </c>
      <c r="G70" s="44">
        <v>143830.57</v>
      </c>
      <c r="H70" s="44">
        <v>166091.93</v>
      </c>
      <c r="K70" s="231">
        <v>17000</v>
      </c>
      <c r="L70" s="231">
        <v>27645.8</v>
      </c>
      <c r="N70" s="231">
        <v>1387.66</v>
      </c>
      <c r="Q70" s="44">
        <v>138091.01</v>
      </c>
      <c r="R70" s="44">
        <v>547255.34</v>
      </c>
      <c r="S70" s="73">
        <v>1450080.61</v>
      </c>
      <c r="T70" s="73">
        <v>5750</v>
      </c>
      <c r="U70" s="73">
        <v>897.26</v>
      </c>
      <c r="W70" s="73">
        <v>983222.8</v>
      </c>
      <c r="X70" s="73">
        <v>219940</v>
      </c>
      <c r="Y70" s="89">
        <v>1354792.8</v>
      </c>
      <c r="Z70" s="89">
        <v>14820</v>
      </c>
      <c r="AA70" s="89">
        <v>12470</v>
      </c>
      <c r="AB70" s="89">
        <v>1004437.35</v>
      </c>
      <c r="AC70" s="89">
        <v>114707.17</v>
      </c>
      <c r="AF70" s="89">
        <v>108135</v>
      </c>
    </row>
    <row r="71" spans="1:32" x14ac:dyDescent="0.2">
      <c r="A71" s="44" t="s">
        <v>2867</v>
      </c>
      <c r="B71" s="88">
        <v>742618.58</v>
      </c>
      <c r="C71" s="88">
        <v>408948.1</v>
      </c>
      <c r="D71" s="88">
        <v>40473.14</v>
      </c>
      <c r="G71" s="44">
        <v>245046.06</v>
      </c>
      <c r="H71" s="44">
        <v>291871.25</v>
      </c>
      <c r="K71" s="231">
        <v>164300</v>
      </c>
      <c r="L71" s="231">
        <v>47905.599999999999</v>
      </c>
      <c r="N71" s="231">
        <v>2627.78</v>
      </c>
      <c r="O71" s="44">
        <v>42000</v>
      </c>
      <c r="Q71" s="44">
        <v>-1294444.82</v>
      </c>
      <c r="R71" s="44">
        <v>2767861</v>
      </c>
      <c r="S71" s="73">
        <v>2834400.45</v>
      </c>
      <c r="T71" s="73">
        <v>168736</v>
      </c>
      <c r="U71" s="73">
        <v>1629.61</v>
      </c>
      <c r="W71" s="73">
        <v>1449281.4</v>
      </c>
      <c r="X71" s="73">
        <v>155845</v>
      </c>
      <c r="Y71" s="89">
        <v>2466928.4</v>
      </c>
      <c r="Z71" s="89">
        <v>18572</v>
      </c>
      <c r="AA71" s="89">
        <v>26566</v>
      </c>
      <c r="AB71" s="89">
        <v>1770423.2</v>
      </c>
      <c r="AC71" s="89">
        <v>295183.28999999998</v>
      </c>
      <c r="AF71" s="89">
        <v>33512</v>
      </c>
    </row>
    <row r="72" spans="1:32" x14ac:dyDescent="0.2">
      <c r="A72" s="44" t="s">
        <v>2868</v>
      </c>
      <c r="B72" s="88">
        <v>296699.03000000003</v>
      </c>
      <c r="C72" s="88">
        <v>181266</v>
      </c>
      <c r="D72" s="88">
        <v>36626.239999999998</v>
      </c>
      <c r="G72" s="44">
        <v>57866.35</v>
      </c>
      <c r="H72" s="44">
        <v>111531.34</v>
      </c>
      <c r="K72" s="231">
        <v>16300</v>
      </c>
      <c r="L72" s="231">
        <v>24883.98</v>
      </c>
      <c r="M72" s="231">
        <v>83754</v>
      </c>
      <c r="N72" s="231">
        <v>897.82</v>
      </c>
      <c r="Q72" s="44">
        <v>17497.91</v>
      </c>
      <c r="R72" s="44">
        <v>432862.99</v>
      </c>
      <c r="S72" s="73">
        <v>991529.7</v>
      </c>
      <c r="T72" s="73">
        <v>82708</v>
      </c>
      <c r="U72" s="73">
        <v>865.5</v>
      </c>
      <c r="W72" s="73">
        <v>971844</v>
      </c>
      <c r="X72" s="73">
        <v>107260</v>
      </c>
      <c r="Y72" s="89">
        <v>1079344</v>
      </c>
      <c r="Z72" s="89">
        <v>21940</v>
      </c>
      <c r="AA72" s="89">
        <v>15472</v>
      </c>
      <c r="AB72" s="89">
        <v>822802.51</v>
      </c>
      <c r="AC72" s="89">
        <v>91214.43</v>
      </c>
      <c r="AF72" s="89">
        <v>15642</v>
      </c>
    </row>
    <row r="73" spans="1:32" x14ac:dyDescent="0.2">
      <c r="A73" s="44" t="s">
        <v>2869</v>
      </c>
      <c r="B73" s="88">
        <v>142001.62</v>
      </c>
      <c r="C73" s="88">
        <v>77374</v>
      </c>
      <c r="D73" s="88">
        <v>17602.52</v>
      </c>
      <c r="G73" s="44">
        <v>356915.19</v>
      </c>
      <c r="H73" s="44">
        <v>63214.57</v>
      </c>
      <c r="K73" s="231">
        <v>9800</v>
      </c>
      <c r="L73" s="231">
        <v>26005.759999999998</v>
      </c>
      <c r="M73" s="231">
        <v>65000</v>
      </c>
      <c r="N73" s="231">
        <v>1535.59</v>
      </c>
      <c r="Q73" s="44">
        <v>-221363.56</v>
      </c>
      <c r="R73" s="44">
        <v>923490.75</v>
      </c>
      <c r="S73" s="73">
        <v>803124.88</v>
      </c>
      <c r="T73" s="73">
        <v>39033</v>
      </c>
      <c r="U73" s="73">
        <v>644.63</v>
      </c>
      <c r="W73" s="73">
        <v>1292929</v>
      </c>
      <c r="X73" s="73">
        <v>330160</v>
      </c>
      <c r="Y73" s="89">
        <v>1829749</v>
      </c>
      <c r="Z73" s="89">
        <v>8012</v>
      </c>
      <c r="AA73" s="89">
        <v>6704</v>
      </c>
      <c r="AB73" s="89">
        <v>647642.35</v>
      </c>
      <c r="AC73" s="89">
        <v>114337.8</v>
      </c>
      <c r="AF73" s="89">
        <v>6807</v>
      </c>
    </row>
    <row r="74" spans="1:32" x14ac:dyDescent="0.2">
      <c r="A74" s="44" t="s">
        <v>2870</v>
      </c>
      <c r="B74" s="88">
        <v>113215.44</v>
      </c>
      <c r="C74" s="88">
        <v>131285</v>
      </c>
      <c r="D74" s="88">
        <v>24358.240000000002</v>
      </c>
      <c r="G74" s="44">
        <v>94694.26</v>
      </c>
      <c r="H74" s="44">
        <v>103615.21</v>
      </c>
      <c r="K74" s="231">
        <v>3000</v>
      </c>
      <c r="L74" s="231">
        <v>29385.52</v>
      </c>
      <c r="M74" s="231">
        <v>0</v>
      </c>
      <c r="N74" s="231">
        <v>370.11</v>
      </c>
      <c r="Q74" s="44">
        <v>-202590.17</v>
      </c>
      <c r="R74" s="44">
        <v>606181.84</v>
      </c>
      <c r="S74" s="73">
        <v>1065902.8999999999</v>
      </c>
      <c r="T74" s="73">
        <v>38630</v>
      </c>
      <c r="U74" s="73">
        <v>785.1</v>
      </c>
      <c r="W74" s="73">
        <v>1028538</v>
      </c>
      <c r="X74" s="73">
        <v>219640</v>
      </c>
      <c r="Y74" s="89">
        <v>1467341</v>
      </c>
      <c r="AA74" s="89">
        <v>9532</v>
      </c>
      <c r="AB74" s="89">
        <v>753557.66</v>
      </c>
      <c r="AC74" s="89">
        <v>84489.49</v>
      </c>
      <c r="AD74" s="89">
        <v>1757.5</v>
      </c>
      <c r="AF74" s="89">
        <v>5997.5</v>
      </c>
    </row>
    <row r="75" spans="1:32" x14ac:dyDescent="0.2">
      <c r="A75" s="44" t="s">
        <v>2871</v>
      </c>
      <c r="B75" s="88">
        <v>496509.31</v>
      </c>
      <c r="C75" s="88">
        <v>430564</v>
      </c>
      <c r="D75" s="88">
        <v>51654.35</v>
      </c>
      <c r="G75" s="44">
        <v>302580.63</v>
      </c>
      <c r="H75" s="44">
        <v>203771.02</v>
      </c>
      <c r="K75" s="231">
        <v>15400</v>
      </c>
      <c r="L75" s="231">
        <v>42716.54</v>
      </c>
      <c r="N75" s="231">
        <v>246.02</v>
      </c>
      <c r="O75" s="44">
        <v>120000</v>
      </c>
      <c r="Q75" s="44">
        <v>-1180112.1299999999</v>
      </c>
      <c r="R75" s="44">
        <v>1832865.74</v>
      </c>
      <c r="S75" s="73">
        <v>1598988.53</v>
      </c>
      <c r="T75" s="73">
        <v>23320</v>
      </c>
      <c r="U75" s="73">
        <v>1620.97</v>
      </c>
      <c r="W75" s="73">
        <v>1365025.8</v>
      </c>
      <c r="X75" s="73">
        <v>578784</v>
      </c>
      <c r="Y75" s="89">
        <v>1964646.8</v>
      </c>
      <c r="Z75" s="89">
        <v>19908</v>
      </c>
      <c r="AA75" s="89">
        <v>16628</v>
      </c>
      <c r="AB75" s="89">
        <v>761356.52</v>
      </c>
      <c r="AC75" s="89">
        <v>151236.84</v>
      </c>
    </row>
    <row r="76" spans="1:32" x14ac:dyDescent="0.2">
      <c r="A76" s="44" t="s">
        <v>2872</v>
      </c>
      <c r="B76" s="88">
        <v>280548.84999999998</v>
      </c>
      <c r="C76" s="88">
        <v>0</v>
      </c>
      <c r="D76" s="88">
        <v>6216.93</v>
      </c>
      <c r="G76" s="44">
        <v>714379.86</v>
      </c>
      <c r="H76" s="44">
        <v>-32082.3</v>
      </c>
      <c r="L76" s="231">
        <v>34092.199999999997</v>
      </c>
      <c r="M76" s="231">
        <v>80520</v>
      </c>
      <c r="N76" s="231">
        <v>307.89999999999998</v>
      </c>
      <c r="Q76" s="44">
        <v>-787381.76000000001</v>
      </c>
      <c r="R76" s="44">
        <v>1701541.88</v>
      </c>
      <c r="S76" s="73">
        <v>844475.23</v>
      </c>
      <c r="T76" s="73">
        <v>77980</v>
      </c>
      <c r="U76" s="73">
        <v>820.27</v>
      </c>
      <c r="W76" s="73">
        <v>684670</v>
      </c>
      <c r="Y76" s="89">
        <v>1147278</v>
      </c>
      <c r="AB76" s="89">
        <v>422054.01</v>
      </c>
      <c r="AC76" s="89">
        <v>96153.37</v>
      </c>
      <c r="AF76" s="89">
        <v>2477</v>
      </c>
    </row>
    <row r="77" spans="1:32" x14ac:dyDescent="0.2">
      <c r="A77" s="44" t="s">
        <v>2873</v>
      </c>
      <c r="B77" s="88">
        <v>221401.68</v>
      </c>
      <c r="C77" s="88">
        <v>0</v>
      </c>
      <c r="D77" s="88">
        <v>32673.75</v>
      </c>
      <c r="G77" s="44">
        <v>1110697.54</v>
      </c>
      <c r="H77" s="44">
        <v>108274.78</v>
      </c>
      <c r="K77" s="231">
        <v>1200</v>
      </c>
      <c r="L77" s="231">
        <v>38479.58</v>
      </c>
      <c r="M77" s="231">
        <v>0</v>
      </c>
      <c r="N77" s="231">
        <v>688.52</v>
      </c>
      <c r="Q77" s="44">
        <v>-490389.95</v>
      </c>
      <c r="R77" s="44">
        <v>2052419.41</v>
      </c>
      <c r="S77" s="73">
        <v>1185032.43</v>
      </c>
      <c r="T77" s="73">
        <v>231020</v>
      </c>
      <c r="U77" s="73">
        <v>1185.72</v>
      </c>
      <c r="W77" s="73">
        <v>1626996</v>
      </c>
      <c r="Y77" s="89">
        <v>2261534</v>
      </c>
      <c r="Z77" s="89">
        <v>18775</v>
      </c>
      <c r="AA77" s="89">
        <v>12290</v>
      </c>
      <c r="AB77" s="89">
        <v>707009.59</v>
      </c>
      <c r="AC77" s="89">
        <v>24728.37</v>
      </c>
      <c r="AF77" s="89">
        <v>149247</v>
      </c>
    </row>
    <row r="78" spans="1:32" x14ac:dyDescent="0.2">
      <c r="A78" s="44" t="s">
        <v>2874</v>
      </c>
      <c r="B78" s="88">
        <v>220090.54</v>
      </c>
      <c r="C78" s="88">
        <v>0</v>
      </c>
      <c r="D78" s="88">
        <v>11519.5</v>
      </c>
      <c r="G78" s="44">
        <v>287811.68</v>
      </c>
      <c r="H78" s="44">
        <v>-4345.62</v>
      </c>
      <c r="K78" s="231">
        <v>500</v>
      </c>
      <c r="L78" s="231">
        <v>51027.62</v>
      </c>
      <c r="M78" s="231">
        <v>70600</v>
      </c>
      <c r="N78" s="231">
        <v>139</v>
      </c>
      <c r="Q78" s="44">
        <v>-1363687.26</v>
      </c>
      <c r="R78" s="44">
        <v>2038156.59</v>
      </c>
      <c r="S78" s="73">
        <v>987005.68</v>
      </c>
      <c r="T78" s="73">
        <v>114880</v>
      </c>
      <c r="U78" s="73">
        <v>1099.99</v>
      </c>
      <c r="W78" s="73">
        <v>427200</v>
      </c>
      <c r="X78" s="73">
        <v>50000</v>
      </c>
      <c r="Y78" s="89">
        <v>1006002</v>
      </c>
      <c r="Z78" s="89">
        <v>43519.1</v>
      </c>
      <c r="AA78" s="89">
        <v>340</v>
      </c>
      <c r="AB78" s="89">
        <v>683738.26</v>
      </c>
      <c r="AC78" s="89">
        <v>63136.160000000003</v>
      </c>
      <c r="AF78" s="89">
        <v>65110</v>
      </c>
    </row>
    <row r="79" spans="1:32" x14ac:dyDescent="0.2">
      <c r="A79" s="44" t="s">
        <v>2875</v>
      </c>
      <c r="B79" s="88">
        <v>573723.31999999995</v>
      </c>
      <c r="C79" s="88">
        <v>0</v>
      </c>
      <c r="D79" s="88">
        <v>74811.91</v>
      </c>
      <c r="G79" s="44">
        <v>773283.83999999997</v>
      </c>
      <c r="H79" s="44">
        <v>68885.5</v>
      </c>
      <c r="K79" s="231">
        <v>0</v>
      </c>
      <c r="L79" s="231">
        <v>31397</v>
      </c>
      <c r="N79" s="231">
        <v>535.5</v>
      </c>
      <c r="Q79" s="44">
        <v>-755025.84</v>
      </c>
      <c r="R79" s="44">
        <v>2089445.48</v>
      </c>
      <c r="S79" s="73">
        <v>805662.56</v>
      </c>
      <c r="T79" s="73">
        <v>75830</v>
      </c>
      <c r="U79" s="73">
        <v>2338.77</v>
      </c>
      <c r="W79" s="73">
        <v>1391986.5</v>
      </c>
      <c r="X79" s="73">
        <v>6500</v>
      </c>
      <c r="Y79" s="89">
        <v>1645975.5</v>
      </c>
      <c r="Z79" s="89">
        <v>22061.86</v>
      </c>
      <c r="AB79" s="89">
        <v>302633.08</v>
      </c>
      <c r="AC79" s="89">
        <v>145335.96</v>
      </c>
      <c r="AD79" s="89">
        <v>37708</v>
      </c>
      <c r="AF79" s="89">
        <v>4251</v>
      </c>
    </row>
    <row r="80" spans="1:32" x14ac:dyDescent="0.2">
      <c r="A80" s="44" t="s">
        <v>2876</v>
      </c>
      <c r="B80" s="88">
        <v>754735.72</v>
      </c>
      <c r="C80" s="88">
        <v>53297</v>
      </c>
      <c r="D80" s="88">
        <v>8804.57</v>
      </c>
      <c r="G80" s="44">
        <v>335323.51</v>
      </c>
      <c r="H80" s="44">
        <v>144171.44</v>
      </c>
      <c r="K80" s="231">
        <v>0</v>
      </c>
      <c r="L80" s="231">
        <v>17400</v>
      </c>
      <c r="N80" s="231">
        <v>1172.8399999999999</v>
      </c>
      <c r="Q80" s="44">
        <v>-385940.96</v>
      </c>
      <c r="R80" s="44">
        <v>1725194.64</v>
      </c>
      <c r="S80" s="73">
        <v>965199.58</v>
      </c>
      <c r="U80" s="73">
        <v>3044.35</v>
      </c>
      <c r="Y80" s="89">
        <v>448286</v>
      </c>
      <c r="AA80" s="89">
        <v>25071.86</v>
      </c>
      <c r="AB80" s="89">
        <v>394434.37</v>
      </c>
      <c r="AC80" s="89">
        <v>141945.98000000001</v>
      </c>
      <c r="AF80" s="89">
        <v>20000</v>
      </c>
    </row>
    <row r="81" spans="1:32" x14ac:dyDescent="0.2">
      <c r="A81" s="44" t="s">
        <v>2877</v>
      </c>
      <c r="B81" s="88">
        <v>606878.89</v>
      </c>
      <c r="C81" s="88">
        <v>0</v>
      </c>
      <c r="D81" s="88">
        <v>5900.25</v>
      </c>
      <c r="G81" s="44">
        <v>-707153.22</v>
      </c>
      <c r="H81" s="44">
        <v>-117420.4</v>
      </c>
      <c r="K81" s="231">
        <v>500</v>
      </c>
      <c r="L81" s="231">
        <v>30730.16</v>
      </c>
      <c r="M81" s="231">
        <v>71000</v>
      </c>
      <c r="N81" s="231">
        <v>490.04</v>
      </c>
      <c r="Q81" s="44">
        <v>-951627.98</v>
      </c>
      <c r="R81" s="44">
        <v>613262.28</v>
      </c>
      <c r="S81" s="73">
        <v>785539.1</v>
      </c>
      <c r="T81" s="73">
        <v>95090</v>
      </c>
      <c r="U81" s="73">
        <v>2005.6</v>
      </c>
      <c r="W81" s="73">
        <v>568150</v>
      </c>
      <c r="X81" s="73">
        <v>30</v>
      </c>
      <c r="Y81" s="89">
        <v>941051</v>
      </c>
      <c r="Z81" s="89">
        <v>4260</v>
      </c>
      <c r="AA81" s="89">
        <v>1800</v>
      </c>
      <c r="AB81" s="89">
        <v>424880.92</v>
      </c>
      <c r="AC81" s="89">
        <v>40828.76</v>
      </c>
      <c r="AF81" s="89">
        <v>14143</v>
      </c>
    </row>
    <row r="82" spans="1:32" x14ac:dyDescent="0.2">
      <c r="A82" s="44" t="s">
        <v>2878</v>
      </c>
      <c r="B82" s="88">
        <v>123494.48</v>
      </c>
      <c r="C82" s="88">
        <v>0</v>
      </c>
      <c r="D82" s="88">
        <v>3146.32</v>
      </c>
      <c r="G82" s="44">
        <v>195364.29</v>
      </c>
      <c r="H82" s="44">
        <v>57863.1</v>
      </c>
      <c r="L82" s="231">
        <v>32792.04</v>
      </c>
      <c r="M82" s="231">
        <v>4000</v>
      </c>
      <c r="N82" s="231">
        <v>137.88999999999999</v>
      </c>
      <c r="Q82" s="44">
        <v>-281757.59999999998</v>
      </c>
      <c r="R82" s="44">
        <v>788047.76</v>
      </c>
      <c r="S82" s="73">
        <v>759065.89</v>
      </c>
      <c r="T82" s="73">
        <v>7000</v>
      </c>
      <c r="U82" s="73">
        <v>706.62</v>
      </c>
      <c r="W82" s="73">
        <v>630360</v>
      </c>
      <c r="X82" s="73">
        <v>50060</v>
      </c>
      <c r="Y82" s="89">
        <v>1043487</v>
      </c>
      <c r="AA82" s="89">
        <v>4080</v>
      </c>
      <c r="AB82" s="89">
        <v>467298.71</v>
      </c>
      <c r="AC82" s="89">
        <v>42274.7</v>
      </c>
      <c r="AF82" s="89">
        <v>53404</v>
      </c>
    </row>
    <row r="83" spans="1:32" x14ac:dyDescent="0.2">
      <c r="A83" s="44" t="s">
        <v>2879</v>
      </c>
      <c r="B83" s="88">
        <v>430873.22</v>
      </c>
      <c r="C83" s="88">
        <v>0</v>
      </c>
      <c r="D83" s="88">
        <v>8306</v>
      </c>
      <c r="G83" s="44">
        <v>281188.89</v>
      </c>
      <c r="H83" s="44">
        <v>68647.39</v>
      </c>
      <c r="L83" s="231">
        <v>27130.44</v>
      </c>
      <c r="N83" s="231">
        <v>1305.1099999999999</v>
      </c>
      <c r="Q83" s="44">
        <v>628810.32999999996</v>
      </c>
      <c r="R83" s="44">
        <v>123193.16</v>
      </c>
      <c r="S83" s="73">
        <v>503421.71</v>
      </c>
      <c r="T83" s="73">
        <v>51150</v>
      </c>
      <c r="U83" s="73">
        <v>1713.13</v>
      </c>
      <c r="W83" s="73">
        <v>968191.2</v>
      </c>
      <c r="X83" s="73">
        <v>2642</v>
      </c>
      <c r="Y83" s="89">
        <v>1181912.2</v>
      </c>
      <c r="AB83" s="89">
        <v>285878.05</v>
      </c>
      <c r="AC83" s="89">
        <v>50751.33</v>
      </c>
    </row>
    <row r="84" spans="1:32" x14ac:dyDescent="0.2">
      <c r="A84" s="44" t="s">
        <v>2924</v>
      </c>
      <c r="B84" s="88">
        <v>395620.04</v>
      </c>
      <c r="C84" s="88">
        <v>0</v>
      </c>
      <c r="D84" s="88">
        <v>5000</v>
      </c>
      <c r="G84" s="44">
        <v>286984.2</v>
      </c>
      <c r="H84" s="44">
        <v>23151.08</v>
      </c>
      <c r="L84" s="231">
        <v>29408.86</v>
      </c>
      <c r="M84" s="231">
        <v>10250</v>
      </c>
      <c r="N84" s="231">
        <v>820</v>
      </c>
      <c r="O84" s="44">
        <v>3960</v>
      </c>
      <c r="Q84" s="44">
        <v>-1375035.95</v>
      </c>
      <c r="R84" s="44">
        <v>2101746.27</v>
      </c>
      <c r="S84" s="73">
        <v>744205.14</v>
      </c>
      <c r="T84" s="73">
        <v>65400</v>
      </c>
      <c r="U84" s="73">
        <v>1589.38</v>
      </c>
      <c r="W84" s="73">
        <v>849065.5</v>
      </c>
      <c r="X84" s="73">
        <v>240</v>
      </c>
      <c r="Y84" s="89">
        <v>1238416.5</v>
      </c>
      <c r="Z84" s="89">
        <v>13641.33</v>
      </c>
      <c r="AB84" s="89">
        <v>345912.09</v>
      </c>
      <c r="AC84" s="89">
        <v>116763.96</v>
      </c>
      <c r="AF84" s="89">
        <v>6160</v>
      </c>
    </row>
    <row r="85" spans="1:32" x14ac:dyDescent="0.2">
      <c r="A85" s="44" t="s">
        <v>2880</v>
      </c>
      <c r="B85" s="88">
        <v>355082.87</v>
      </c>
      <c r="C85" s="88">
        <v>0</v>
      </c>
      <c r="D85" s="88">
        <v>83803.62</v>
      </c>
      <c r="G85" s="44">
        <v>1153119.73</v>
      </c>
      <c r="H85" s="44">
        <v>91571.41</v>
      </c>
      <c r="K85" s="231">
        <v>2700</v>
      </c>
      <c r="L85" s="231">
        <v>10979.72</v>
      </c>
      <c r="M85" s="231">
        <v>21</v>
      </c>
      <c r="N85" s="231">
        <v>0</v>
      </c>
      <c r="Q85" s="44">
        <v>370790.55</v>
      </c>
      <c r="R85" s="44">
        <v>1047464</v>
      </c>
      <c r="S85" s="73">
        <v>1250965.8799999999</v>
      </c>
      <c r="T85" s="73">
        <v>240900</v>
      </c>
      <c r="U85" s="73">
        <v>1938.28</v>
      </c>
      <c r="W85" s="73">
        <v>1284931.8</v>
      </c>
      <c r="Y85" s="89">
        <v>1741299.8</v>
      </c>
      <c r="AB85" s="89">
        <v>655585.62</v>
      </c>
      <c r="AC85" s="89">
        <v>130228.18</v>
      </c>
    </row>
    <row r="86" spans="1:32" x14ac:dyDescent="0.2">
      <c r="A86" s="44" t="s">
        <v>2881</v>
      </c>
      <c r="B86" s="88">
        <v>632481.56999999995</v>
      </c>
      <c r="C86" s="88">
        <v>0</v>
      </c>
      <c r="D86" s="88">
        <v>98114.39</v>
      </c>
      <c r="G86" s="44">
        <v>3616116.12</v>
      </c>
      <c r="H86" s="44">
        <v>491196.73</v>
      </c>
      <c r="K86" s="231">
        <v>0</v>
      </c>
      <c r="M86" s="231">
        <v>197100.9</v>
      </c>
      <c r="N86" s="231">
        <v>156</v>
      </c>
      <c r="Q86" s="44">
        <v>-9322597.4100000001</v>
      </c>
      <c r="R86" s="44">
        <v>14214425</v>
      </c>
      <c r="S86" s="73">
        <v>2882181.34</v>
      </c>
      <c r="T86" s="73">
        <v>527097</v>
      </c>
      <c r="U86" s="73">
        <v>1285.68</v>
      </c>
      <c r="Y86" s="89">
        <v>1205407</v>
      </c>
      <c r="Z86" s="89">
        <v>132034</v>
      </c>
      <c r="AA86" s="89">
        <v>31901</v>
      </c>
      <c r="AB86" s="89">
        <v>1743323.65</v>
      </c>
      <c r="AC86" s="89">
        <v>394863.05</v>
      </c>
      <c r="AF86" s="89">
        <v>154211</v>
      </c>
    </row>
    <row r="87" spans="1:32" x14ac:dyDescent="0.2">
      <c r="A87" s="44" t="s">
        <v>2882</v>
      </c>
      <c r="B87" s="88">
        <v>1448637.47</v>
      </c>
      <c r="C87" s="88">
        <v>0</v>
      </c>
      <c r="D87" s="88">
        <v>131389.84</v>
      </c>
      <c r="E87" s="88">
        <v>0</v>
      </c>
      <c r="F87" s="44">
        <v>0</v>
      </c>
      <c r="G87" s="44">
        <v>1082480.83</v>
      </c>
      <c r="H87" s="44">
        <v>313360.78999999998</v>
      </c>
      <c r="I87" s="44">
        <v>0</v>
      </c>
      <c r="J87" s="44">
        <v>0</v>
      </c>
      <c r="K87" s="231">
        <v>0</v>
      </c>
      <c r="L87" s="231">
        <v>0</v>
      </c>
      <c r="M87" s="231">
        <v>0</v>
      </c>
      <c r="N87" s="231">
        <v>3750</v>
      </c>
      <c r="O87" s="44">
        <v>0</v>
      </c>
      <c r="P87" s="44">
        <v>0</v>
      </c>
      <c r="Q87" s="44">
        <v>969964.13</v>
      </c>
      <c r="R87" s="44">
        <v>1212550.31</v>
      </c>
      <c r="S87" s="73">
        <v>4325503.16</v>
      </c>
      <c r="T87" s="73">
        <v>305561</v>
      </c>
      <c r="U87" s="73">
        <v>4526.99</v>
      </c>
      <c r="W87" s="73">
        <v>2270604</v>
      </c>
      <c r="Y87" s="89">
        <v>4115468</v>
      </c>
      <c r="Z87" s="89">
        <v>11180</v>
      </c>
      <c r="AA87" s="89">
        <v>7982</v>
      </c>
      <c r="AB87" s="89">
        <v>1744703.89</v>
      </c>
      <c r="AC87" s="89">
        <v>237256.77</v>
      </c>
    </row>
    <row r="88" spans="1:32" x14ac:dyDescent="0.2">
      <c r="A88" s="44" t="s">
        <v>2883</v>
      </c>
      <c r="B88" s="88">
        <v>580092.30000000005</v>
      </c>
      <c r="C88" s="88">
        <v>0</v>
      </c>
      <c r="D88" s="88">
        <v>81313.52</v>
      </c>
      <c r="G88" s="44">
        <v>3224451.02</v>
      </c>
      <c r="H88" s="44">
        <v>139960.60999999999</v>
      </c>
      <c r="M88" s="231">
        <v>259079</v>
      </c>
      <c r="N88" s="231">
        <v>0</v>
      </c>
      <c r="Q88" s="44">
        <v>2935268.13</v>
      </c>
      <c r="R88" s="44">
        <v>1047464</v>
      </c>
      <c r="S88" s="73">
        <v>1494339.18</v>
      </c>
      <c r="T88" s="73">
        <v>150000</v>
      </c>
      <c r="U88" s="73">
        <v>2362.41</v>
      </c>
      <c r="W88" s="73">
        <v>1695012</v>
      </c>
      <c r="Y88" s="89">
        <v>2582364</v>
      </c>
      <c r="Z88" s="89">
        <v>12445</v>
      </c>
      <c r="AA88" s="89">
        <v>7356</v>
      </c>
      <c r="AB88" s="89">
        <v>470465.12</v>
      </c>
      <c r="AC88" s="89">
        <v>275002.67</v>
      </c>
      <c r="AF88" s="89">
        <v>210074.48</v>
      </c>
    </row>
    <row r="89" spans="1:32" x14ac:dyDescent="0.2">
      <c r="A89" s="44" t="s">
        <v>2884</v>
      </c>
      <c r="B89" s="88">
        <v>455123.96</v>
      </c>
      <c r="C89" s="88">
        <v>0</v>
      </c>
      <c r="D89" s="88">
        <v>413089.31</v>
      </c>
      <c r="G89" s="44">
        <v>1743631.09</v>
      </c>
      <c r="H89" s="44">
        <v>298070.87</v>
      </c>
      <c r="K89" s="231">
        <v>0</v>
      </c>
      <c r="N89" s="231">
        <v>1783</v>
      </c>
      <c r="O89" s="44">
        <v>124684</v>
      </c>
      <c r="Q89" s="44">
        <v>30490.73</v>
      </c>
      <c r="R89" s="44">
        <v>2617329.11</v>
      </c>
      <c r="S89" s="73">
        <v>1365006.43</v>
      </c>
      <c r="T89" s="73">
        <v>228787</v>
      </c>
      <c r="U89" s="73">
        <v>1458.94</v>
      </c>
      <c r="W89" s="73">
        <v>1064240</v>
      </c>
      <c r="Y89" s="89">
        <v>1729002</v>
      </c>
      <c r="AA89" s="89">
        <v>3650</v>
      </c>
      <c r="AB89" s="89">
        <v>559036.48</v>
      </c>
      <c r="AC89" s="89">
        <v>232175.5</v>
      </c>
    </row>
    <row r="90" spans="1:32" x14ac:dyDescent="0.2">
      <c r="A90" s="44" t="s">
        <v>2885</v>
      </c>
      <c r="B90" s="88">
        <v>220257.19</v>
      </c>
      <c r="C90" s="88">
        <v>43208.5</v>
      </c>
      <c r="D90" s="88">
        <v>62323.040000000001</v>
      </c>
      <c r="G90" s="44">
        <v>499400.89</v>
      </c>
      <c r="H90" s="44">
        <v>101214.67</v>
      </c>
      <c r="K90" s="231">
        <v>229450</v>
      </c>
      <c r="N90" s="231">
        <v>0</v>
      </c>
      <c r="P90" s="44">
        <v>-472911.46</v>
      </c>
      <c r="Q90" s="44">
        <v>2497.27</v>
      </c>
      <c r="R90" s="44">
        <v>1047464</v>
      </c>
      <c r="S90" s="73">
        <v>933308.77</v>
      </c>
      <c r="T90" s="73">
        <v>39450</v>
      </c>
      <c r="U90" s="73">
        <v>273.27999999999997</v>
      </c>
      <c r="W90" s="73">
        <v>598100</v>
      </c>
      <c r="Y90" s="89">
        <v>931438</v>
      </c>
      <c r="AB90" s="89">
        <v>452795.84</v>
      </c>
      <c r="AC90" s="89">
        <v>66993.73</v>
      </c>
    </row>
    <row r="91" spans="1:32" x14ac:dyDescent="0.2">
      <c r="A91" s="44" t="s">
        <v>2886</v>
      </c>
      <c r="B91" s="88">
        <v>502399.87</v>
      </c>
      <c r="C91" s="88">
        <v>0</v>
      </c>
      <c r="D91" s="88">
        <v>520156.36</v>
      </c>
      <c r="G91" s="44">
        <v>8639809.3900000006</v>
      </c>
      <c r="H91" s="44">
        <v>377436.08</v>
      </c>
      <c r="K91" s="231">
        <v>31400</v>
      </c>
      <c r="L91" s="231">
        <v>46425</v>
      </c>
      <c r="M91" s="231">
        <v>447143</v>
      </c>
      <c r="N91" s="231">
        <v>0.27</v>
      </c>
      <c r="Q91" s="44">
        <v>8211700.4000000004</v>
      </c>
      <c r="R91" s="44">
        <v>1215671.21</v>
      </c>
      <c r="S91" s="73">
        <v>2313398.09</v>
      </c>
      <c r="U91" s="73">
        <v>921.96</v>
      </c>
      <c r="W91" s="73">
        <v>1897800</v>
      </c>
      <c r="Y91" s="89">
        <v>3332584.6</v>
      </c>
      <c r="Z91" s="89">
        <v>17958</v>
      </c>
      <c r="AB91" s="89">
        <v>471403.59</v>
      </c>
      <c r="AC91" s="89">
        <v>302712.03999999998</v>
      </c>
    </row>
    <row r="92" spans="1:32" x14ac:dyDescent="0.2">
      <c r="A92" s="44" t="s">
        <v>2887</v>
      </c>
      <c r="B92" s="88">
        <v>338589.12</v>
      </c>
      <c r="C92" s="88">
        <v>2220</v>
      </c>
      <c r="D92" s="88">
        <v>60326.44</v>
      </c>
      <c r="G92" s="44">
        <v>1082058.3400000001</v>
      </c>
      <c r="H92" s="44">
        <v>231583.76</v>
      </c>
      <c r="K92" s="231">
        <v>211382.77</v>
      </c>
      <c r="L92" s="231">
        <v>21384.26</v>
      </c>
      <c r="M92" s="231">
        <v>18</v>
      </c>
      <c r="N92" s="231">
        <v>1601.63</v>
      </c>
      <c r="O92" s="44">
        <v>23615</v>
      </c>
      <c r="P92" s="44">
        <v>-134642.35</v>
      </c>
      <c r="Q92" s="44">
        <v>-171298.95</v>
      </c>
      <c r="R92" s="44">
        <v>1849378.08</v>
      </c>
      <c r="S92" s="73">
        <v>654453.5</v>
      </c>
      <c r="T92" s="73">
        <v>101050</v>
      </c>
      <c r="W92" s="73">
        <v>1455480</v>
      </c>
      <c r="X92" s="73">
        <v>200</v>
      </c>
      <c r="Y92" s="89">
        <v>1790911</v>
      </c>
      <c r="Z92" s="89">
        <v>4020</v>
      </c>
      <c r="AB92" s="89">
        <v>316150.88</v>
      </c>
      <c r="AC92" s="89">
        <v>181952.4</v>
      </c>
      <c r="AE92" s="89">
        <v>4810</v>
      </c>
    </row>
    <row r="93" spans="1:32" x14ac:dyDescent="0.2">
      <c r="A93" s="44" t="s">
        <v>2888</v>
      </c>
      <c r="B93" s="88">
        <v>902966.74</v>
      </c>
      <c r="C93" s="88">
        <v>62575.5</v>
      </c>
      <c r="D93" s="88">
        <v>65428.09</v>
      </c>
      <c r="G93" s="44">
        <v>1266231.1100000001</v>
      </c>
      <c r="H93" s="44">
        <v>124030.18</v>
      </c>
      <c r="K93" s="231">
        <v>213610</v>
      </c>
      <c r="N93" s="231">
        <v>4548.91</v>
      </c>
      <c r="Q93" s="44">
        <v>1935873.66</v>
      </c>
      <c r="R93" s="44">
        <v>281440</v>
      </c>
      <c r="S93" s="73">
        <v>1619927.66</v>
      </c>
      <c r="U93" s="73">
        <v>1236.72</v>
      </c>
      <c r="Y93" s="89">
        <v>813497</v>
      </c>
      <c r="Z93" s="89">
        <v>8075</v>
      </c>
      <c r="AA93" s="89">
        <v>480</v>
      </c>
      <c r="AB93" s="89">
        <v>499577.42</v>
      </c>
      <c r="AC93" s="89">
        <v>313775.90999999997</v>
      </c>
    </row>
    <row r="94" spans="1:32" x14ac:dyDescent="0.2">
      <c r="A94" s="44" t="s">
        <v>2889</v>
      </c>
      <c r="B94" s="88">
        <v>380020.12</v>
      </c>
      <c r="C94" s="88">
        <v>0</v>
      </c>
      <c r="D94" s="88">
        <v>265263.51</v>
      </c>
      <c r="G94" s="44">
        <v>3216174.8</v>
      </c>
      <c r="H94" s="44">
        <v>394342.62</v>
      </c>
      <c r="K94" s="231">
        <v>0</v>
      </c>
      <c r="M94" s="231">
        <v>72670</v>
      </c>
      <c r="N94" s="231">
        <v>8591</v>
      </c>
      <c r="Q94" s="44">
        <v>1561555.98</v>
      </c>
      <c r="R94" s="44">
        <v>2812906.16</v>
      </c>
      <c r="S94" s="73">
        <v>1094323.01</v>
      </c>
      <c r="U94" s="73">
        <v>1136.75</v>
      </c>
      <c r="W94" s="73">
        <v>1693300</v>
      </c>
      <c r="Y94" s="89">
        <v>2116985</v>
      </c>
      <c r="Z94" s="89">
        <v>27880</v>
      </c>
      <c r="AB94" s="89">
        <v>434869.04</v>
      </c>
      <c r="AC94" s="89">
        <v>408947.81</v>
      </c>
    </row>
    <row r="95" spans="1:32" x14ac:dyDescent="0.2">
      <c r="A95" s="44" t="s">
        <v>2890</v>
      </c>
      <c r="B95" s="88">
        <v>305294.05</v>
      </c>
      <c r="C95" s="88">
        <v>0</v>
      </c>
      <c r="D95" s="88">
        <v>9107.51</v>
      </c>
      <c r="G95" s="44">
        <v>2987097.91</v>
      </c>
      <c r="H95" s="44">
        <v>18000</v>
      </c>
      <c r="K95" s="231">
        <v>36170</v>
      </c>
      <c r="L95" s="231">
        <v>250</v>
      </c>
      <c r="M95" s="231">
        <v>18395</v>
      </c>
      <c r="N95" s="231">
        <v>0</v>
      </c>
      <c r="O95" s="44">
        <v>13108</v>
      </c>
      <c r="Q95" s="44">
        <v>2427681.83</v>
      </c>
      <c r="R95" s="44">
        <v>1047464</v>
      </c>
      <c r="S95" s="73">
        <v>1040586.18</v>
      </c>
      <c r="T95" s="73">
        <v>110500</v>
      </c>
      <c r="U95" s="73">
        <v>1450.34</v>
      </c>
      <c r="W95" s="73">
        <v>1088160</v>
      </c>
      <c r="Y95" s="89">
        <v>1640103</v>
      </c>
      <c r="Z95" s="89">
        <v>4140</v>
      </c>
      <c r="AA95" s="89">
        <v>189</v>
      </c>
      <c r="AB95" s="89">
        <v>599337.27</v>
      </c>
      <c r="AC95" s="89">
        <v>220496.61</v>
      </c>
    </row>
    <row r="96" spans="1:32" x14ac:dyDescent="0.2">
      <c r="A96" s="44" t="s">
        <v>2891</v>
      </c>
      <c r="B96" s="88">
        <v>298933.75</v>
      </c>
      <c r="C96" s="88">
        <v>0</v>
      </c>
      <c r="D96" s="88">
        <v>7078.53</v>
      </c>
      <c r="G96" s="44">
        <v>942610.85</v>
      </c>
      <c r="H96" s="44">
        <v>536099.99</v>
      </c>
      <c r="K96" s="231">
        <v>0</v>
      </c>
      <c r="M96" s="231">
        <v>23615</v>
      </c>
      <c r="N96" s="231">
        <v>0</v>
      </c>
      <c r="Q96" s="44">
        <v>458902.84</v>
      </c>
      <c r="R96" s="44">
        <v>1334838.29</v>
      </c>
      <c r="S96" s="73">
        <v>1667262.46</v>
      </c>
      <c r="T96" s="73">
        <v>109130</v>
      </c>
      <c r="U96" s="73">
        <v>1664.92</v>
      </c>
      <c r="Y96" s="89">
        <v>1004716</v>
      </c>
      <c r="Z96" s="89">
        <v>4412</v>
      </c>
      <c r="AB96" s="89">
        <v>602981.55000000005</v>
      </c>
      <c r="AC96" s="89">
        <v>198580.84</v>
      </c>
    </row>
    <row r="97" spans="1:32" x14ac:dyDescent="0.2">
      <c r="A97" s="44" t="s">
        <v>2892</v>
      </c>
      <c r="B97" s="88">
        <v>538672.65</v>
      </c>
      <c r="C97" s="88">
        <v>320</v>
      </c>
      <c r="D97" s="88">
        <v>279087.59999999998</v>
      </c>
      <c r="G97" s="44">
        <v>1602498.14</v>
      </c>
      <c r="H97" s="44">
        <v>1207599.22</v>
      </c>
      <c r="N97" s="231">
        <v>219.18</v>
      </c>
      <c r="O97" s="44">
        <v>32093</v>
      </c>
      <c r="Q97" s="44">
        <v>3016121.47</v>
      </c>
      <c r="R97" s="44">
        <v>613325.81999999995</v>
      </c>
      <c r="S97" s="73">
        <v>1235707.45</v>
      </c>
      <c r="T97" s="73">
        <v>180</v>
      </c>
      <c r="V97" s="73">
        <v>843.57</v>
      </c>
      <c r="W97" s="73">
        <v>657480</v>
      </c>
      <c r="X97" s="73">
        <v>15692</v>
      </c>
      <c r="Y97" s="89">
        <v>1625260</v>
      </c>
      <c r="Z97" s="89">
        <v>4540</v>
      </c>
      <c r="AB97" s="89">
        <v>129433.39</v>
      </c>
      <c r="AC97" s="89">
        <v>184251.49</v>
      </c>
    </row>
    <row r="98" spans="1:32" x14ac:dyDescent="0.2">
      <c r="A98" s="44" t="s">
        <v>2893</v>
      </c>
      <c r="B98" s="88">
        <v>378003.16</v>
      </c>
      <c r="C98" s="88">
        <v>0</v>
      </c>
      <c r="D98" s="88">
        <v>119287.18</v>
      </c>
      <c r="G98" s="44">
        <v>960812.24</v>
      </c>
      <c r="H98" s="44">
        <v>176201.69</v>
      </c>
      <c r="M98" s="231">
        <v>35000</v>
      </c>
      <c r="Q98" s="44">
        <v>-153603.23000000001</v>
      </c>
      <c r="R98" s="44">
        <v>1790978.12</v>
      </c>
      <c r="S98" s="73">
        <v>1595638.09</v>
      </c>
      <c r="T98" s="73">
        <v>20075</v>
      </c>
      <c r="U98" s="73">
        <v>2132.8200000000002</v>
      </c>
      <c r="W98" s="73">
        <v>1571472.4</v>
      </c>
      <c r="Y98" s="89">
        <v>2253355.4</v>
      </c>
      <c r="AA98" s="89">
        <v>13606</v>
      </c>
      <c r="AB98" s="89">
        <v>468011.14</v>
      </c>
      <c r="AC98" s="89">
        <v>175725.43</v>
      </c>
      <c r="AF98" s="89">
        <v>316690.96000000002</v>
      </c>
    </row>
    <row r="99" spans="1:32" x14ac:dyDescent="0.2">
      <c r="A99" s="44" t="s">
        <v>2894</v>
      </c>
      <c r="B99" s="88">
        <v>1463669.85</v>
      </c>
      <c r="C99" s="88">
        <v>9800</v>
      </c>
      <c r="D99" s="88">
        <v>114920.97</v>
      </c>
      <c r="G99" s="44">
        <v>4132456.56</v>
      </c>
      <c r="H99" s="44">
        <v>1152147.17</v>
      </c>
      <c r="K99" s="231">
        <v>208700</v>
      </c>
      <c r="N99" s="231">
        <v>0</v>
      </c>
      <c r="O99" s="44">
        <v>164284</v>
      </c>
      <c r="Q99" s="44">
        <v>5209711.46</v>
      </c>
      <c r="R99" s="44">
        <v>1047464</v>
      </c>
      <c r="S99" s="73">
        <v>3049504.01</v>
      </c>
      <c r="T99" s="73">
        <v>272513</v>
      </c>
      <c r="U99" s="73">
        <v>8080.06</v>
      </c>
      <c r="W99" s="73">
        <v>1669380</v>
      </c>
      <c r="Y99" s="89">
        <v>2906594</v>
      </c>
      <c r="AA99" s="89">
        <v>3830</v>
      </c>
      <c r="AB99" s="89">
        <v>1129985.96</v>
      </c>
      <c r="AC99" s="89">
        <v>716232.02</v>
      </c>
    </row>
    <row r="100" spans="1:32" x14ac:dyDescent="0.2">
      <c r="A100" s="44" t="s">
        <v>2895</v>
      </c>
      <c r="B100" s="88">
        <v>223897.81</v>
      </c>
      <c r="C100" s="88">
        <v>79875</v>
      </c>
      <c r="D100" s="88">
        <v>82631.94</v>
      </c>
      <c r="G100" s="44">
        <v>1148404.58</v>
      </c>
      <c r="H100" s="44">
        <v>101447.81</v>
      </c>
      <c r="K100" s="231">
        <v>12400</v>
      </c>
      <c r="M100" s="231">
        <v>364291</v>
      </c>
      <c r="N100" s="231">
        <v>0</v>
      </c>
      <c r="O100" s="44">
        <v>151225</v>
      </c>
      <c r="Q100" s="44">
        <v>-303248.84000000003</v>
      </c>
      <c r="R100" s="44">
        <v>1768225.65</v>
      </c>
      <c r="S100" s="73">
        <v>1215890.55</v>
      </c>
      <c r="U100" s="73">
        <v>847.49</v>
      </c>
      <c r="Y100" s="89">
        <v>564231.71</v>
      </c>
      <c r="Z100" s="89">
        <v>8504</v>
      </c>
      <c r="AA100" s="89">
        <v>3248</v>
      </c>
      <c r="AB100" s="89">
        <v>829752.94</v>
      </c>
      <c r="AC100" s="89">
        <v>167637.06</v>
      </c>
    </row>
    <row r="101" spans="1:32" x14ac:dyDescent="0.2">
      <c r="A101" s="44" t="s">
        <v>2925</v>
      </c>
      <c r="B101" s="88">
        <v>180193.61</v>
      </c>
      <c r="C101" s="88">
        <v>0</v>
      </c>
      <c r="D101" s="88">
        <v>25687.16</v>
      </c>
      <c r="G101" s="44">
        <v>771889.94</v>
      </c>
      <c r="H101" s="44">
        <v>150052.53</v>
      </c>
      <c r="N101" s="231">
        <v>0</v>
      </c>
      <c r="Q101" s="44">
        <v>-32926.1</v>
      </c>
      <c r="R101" s="44">
        <v>1440650.38</v>
      </c>
      <c r="S101" s="73">
        <v>1463660.91</v>
      </c>
      <c r="T101" s="73">
        <v>226435</v>
      </c>
      <c r="U101" s="73">
        <v>1749.65</v>
      </c>
      <c r="W101" s="73">
        <v>2132040</v>
      </c>
      <c r="Y101" s="89">
        <v>2898636</v>
      </c>
      <c r="Z101" s="89">
        <v>4388</v>
      </c>
      <c r="AB101" s="89">
        <v>940886.58</v>
      </c>
      <c r="AC101" s="89">
        <v>259876.02</v>
      </c>
    </row>
    <row r="102" spans="1:32" x14ac:dyDescent="0.2">
      <c r="A102" s="44" t="s">
        <v>2896</v>
      </c>
      <c r="B102" s="88">
        <v>294090.87</v>
      </c>
      <c r="C102" s="88">
        <v>0</v>
      </c>
      <c r="D102" s="88">
        <v>19081.09</v>
      </c>
      <c r="G102" s="44">
        <v>1417216.27</v>
      </c>
      <c r="H102" s="44">
        <v>367616</v>
      </c>
      <c r="K102" s="231">
        <v>91000</v>
      </c>
      <c r="L102" s="231">
        <v>27200</v>
      </c>
      <c r="N102" s="231">
        <v>2161.4699999999998</v>
      </c>
      <c r="Q102" s="44">
        <v>-321058.57</v>
      </c>
      <c r="R102" s="44">
        <v>2439714</v>
      </c>
      <c r="S102" s="73">
        <v>1015114.05</v>
      </c>
      <c r="T102" s="73">
        <v>40000</v>
      </c>
      <c r="U102" s="73">
        <v>1381.39</v>
      </c>
      <c r="W102" s="73">
        <v>1359190</v>
      </c>
      <c r="X102" s="73">
        <v>3000</v>
      </c>
      <c r="Y102" s="89">
        <v>1626855</v>
      </c>
      <c r="AB102" s="89">
        <v>598225.65</v>
      </c>
      <c r="AC102" s="89">
        <v>325952.71000000002</v>
      </c>
      <c r="AF102" s="89">
        <v>8664.75</v>
      </c>
    </row>
    <row r="103" spans="1:32" x14ac:dyDescent="0.2">
      <c r="A103" s="44" t="s">
        <v>2897</v>
      </c>
      <c r="B103" s="88">
        <v>343571.04</v>
      </c>
      <c r="C103" s="88">
        <v>0</v>
      </c>
      <c r="D103" s="88">
        <v>70197.119999999995</v>
      </c>
      <c r="G103" s="44">
        <v>1024248.63</v>
      </c>
      <c r="H103" s="44">
        <v>182207.73</v>
      </c>
      <c r="K103" s="231">
        <v>0</v>
      </c>
      <c r="L103" s="231">
        <v>46693.88</v>
      </c>
      <c r="M103" s="231">
        <v>360</v>
      </c>
      <c r="N103" s="231">
        <v>2360</v>
      </c>
      <c r="Q103" s="44">
        <v>-1590068.49</v>
      </c>
      <c r="R103" s="44">
        <v>3137825</v>
      </c>
      <c r="S103" s="73">
        <v>1360168.24</v>
      </c>
      <c r="U103" s="73">
        <v>904.31</v>
      </c>
      <c r="W103" s="73">
        <v>2175000</v>
      </c>
      <c r="X103" s="73">
        <v>3000</v>
      </c>
      <c r="Y103" s="89">
        <v>2810059</v>
      </c>
      <c r="Z103" s="89">
        <v>7336</v>
      </c>
      <c r="AB103" s="89">
        <v>467544.74</v>
      </c>
      <c r="AC103" s="89">
        <v>224553.03</v>
      </c>
      <c r="AF103" s="89">
        <v>6525.65</v>
      </c>
    </row>
    <row r="104" spans="1:32" x14ac:dyDescent="0.2">
      <c r="A104" s="44" t="s">
        <v>2900</v>
      </c>
      <c r="B104" s="88">
        <v>93738.08</v>
      </c>
      <c r="C104" s="88">
        <v>0</v>
      </c>
      <c r="D104" s="88">
        <v>31767.63</v>
      </c>
      <c r="G104" s="44">
        <v>1237187.81</v>
      </c>
      <c r="H104" s="44">
        <v>357007.84</v>
      </c>
      <c r="K104" s="231">
        <v>0</v>
      </c>
      <c r="L104" s="231">
        <v>26201.040000000001</v>
      </c>
      <c r="N104" s="231">
        <v>12409.88</v>
      </c>
      <c r="Q104" s="44">
        <v>216010.15</v>
      </c>
      <c r="R104" s="44">
        <v>1499736.2</v>
      </c>
      <c r="S104" s="73">
        <v>1368548.89</v>
      </c>
      <c r="U104" s="73">
        <v>264.51</v>
      </c>
      <c r="W104" s="73">
        <v>911850</v>
      </c>
      <c r="X104" s="73">
        <v>12000</v>
      </c>
      <c r="Y104" s="89">
        <v>1431450</v>
      </c>
      <c r="AA104" s="89">
        <v>2728</v>
      </c>
      <c r="AB104" s="89">
        <v>623596.91</v>
      </c>
      <c r="AC104" s="89">
        <v>175677.43</v>
      </c>
      <c r="AD104" s="89">
        <v>14771</v>
      </c>
      <c r="AF104" s="89">
        <v>79095.97</v>
      </c>
    </row>
    <row r="105" spans="1:32" x14ac:dyDescent="0.2">
      <c r="A105" s="44" t="s">
        <v>2901</v>
      </c>
      <c r="B105" s="88">
        <v>350879.83</v>
      </c>
      <c r="C105" s="88">
        <v>0</v>
      </c>
      <c r="D105" s="88">
        <v>58167.68</v>
      </c>
      <c r="G105" s="44">
        <v>732236.27</v>
      </c>
      <c r="H105" s="44">
        <v>300789.98</v>
      </c>
      <c r="L105" s="231">
        <v>4791.0600000000004</v>
      </c>
      <c r="N105" s="231">
        <v>33127.040000000001</v>
      </c>
      <c r="Q105" s="44">
        <v>-819424.22</v>
      </c>
      <c r="R105" s="44">
        <v>2219622</v>
      </c>
      <c r="S105" s="73">
        <v>1379286.98</v>
      </c>
      <c r="U105" s="73">
        <v>1133.43</v>
      </c>
      <c r="W105" s="73">
        <v>1125110</v>
      </c>
      <c r="X105" s="73">
        <v>134178</v>
      </c>
      <c r="Y105" s="89">
        <v>1740303</v>
      </c>
      <c r="Z105" s="89">
        <v>17462</v>
      </c>
      <c r="AB105" s="89">
        <v>585753.24</v>
      </c>
      <c r="AC105" s="89">
        <v>211541.76000000001</v>
      </c>
      <c r="AF105" s="89">
        <v>80690.53</v>
      </c>
    </row>
    <row r="106" spans="1:32" x14ac:dyDescent="0.2">
      <c r="A106" s="44" t="s">
        <v>2903</v>
      </c>
      <c r="B106" s="88">
        <v>374412.56</v>
      </c>
      <c r="C106" s="88">
        <v>0</v>
      </c>
      <c r="D106" s="88">
        <v>43950.27</v>
      </c>
      <c r="G106" s="44">
        <v>885817.39</v>
      </c>
      <c r="H106" s="44">
        <v>268843.78000000003</v>
      </c>
      <c r="K106" s="231">
        <v>0</v>
      </c>
      <c r="L106" s="231">
        <v>32064.36</v>
      </c>
      <c r="N106" s="231">
        <v>287.18</v>
      </c>
      <c r="O106" s="44">
        <v>2000</v>
      </c>
      <c r="Q106" s="44">
        <v>-104637.75</v>
      </c>
      <c r="R106" s="44">
        <v>1687514</v>
      </c>
      <c r="S106" s="73">
        <v>1345074.27</v>
      </c>
      <c r="U106" s="73">
        <v>977.47</v>
      </c>
      <c r="W106" s="73">
        <v>167110</v>
      </c>
      <c r="X106" s="73">
        <v>5000</v>
      </c>
      <c r="Y106" s="89">
        <v>826008.49</v>
      </c>
      <c r="Z106" s="89">
        <v>11460</v>
      </c>
      <c r="AA106" s="89">
        <v>3008</v>
      </c>
      <c r="AB106" s="89">
        <v>478136.25</v>
      </c>
      <c r="AC106" s="89">
        <v>188884.79</v>
      </c>
      <c r="AF106" s="89">
        <v>54868</v>
      </c>
    </row>
    <row r="107" spans="1:32" x14ac:dyDescent="0.2">
      <c r="A107" s="44" t="s">
        <v>2905</v>
      </c>
      <c r="B107" s="88">
        <v>664512.17000000004</v>
      </c>
      <c r="C107" s="88">
        <v>0</v>
      </c>
      <c r="D107" s="88">
        <v>34453.14</v>
      </c>
      <c r="G107" s="44">
        <v>929904.65</v>
      </c>
      <c r="H107" s="44">
        <v>134773.45000000001</v>
      </c>
      <c r="L107" s="231">
        <v>39885.57</v>
      </c>
      <c r="N107" s="231">
        <v>1130.99</v>
      </c>
      <c r="Q107" s="44">
        <v>-2773216.62</v>
      </c>
      <c r="R107" s="44">
        <v>4303318.3099999996</v>
      </c>
      <c r="S107" s="73">
        <v>1389689.16</v>
      </c>
      <c r="T107" s="73">
        <v>216997</v>
      </c>
      <c r="U107" s="73">
        <v>2010.93</v>
      </c>
      <c r="W107" s="73">
        <v>2453838</v>
      </c>
      <c r="X107" s="73">
        <v>351795</v>
      </c>
      <c r="Y107" s="89">
        <v>3172109</v>
      </c>
      <c r="Z107" s="89">
        <v>1300</v>
      </c>
      <c r="AA107" s="89">
        <v>7150</v>
      </c>
      <c r="AB107" s="89">
        <v>968257.3</v>
      </c>
      <c r="AC107" s="89">
        <v>72988.63</v>
      </c>
    </row>
    <row r="108" spans="1:32" x14ac:dyDescent="0.2">
      <c r="A108" s="44" t="s">
        <v>2906</v>
      </c>
      <c r="B108" s="88">
        <v>304460.73</v>
      </c>
      <c r="C108" s="88">
        <v>448</v>
      </c>
      <c r="D108" s="88">
        <v>17085.990000000002</v>
      </c>
      <c r="G108" s="44">
        <v>651444.71</v>
      </c>
      <c r="H108" s="44">
        <v>205629.44</v>
      </c>
      <c r="K108" s="231">
        <v>0</v>
      </c>
      <c r="L108" s="231">
        <v>22875.7</v>
      </c>
      <c r="N108" s="231">
        <v>165.58</v>
      </c>
      <c r="Q108" s="44">
        <v>-1123631.3799999999</v>
      </c>
      <c r="R108" s="44">
        <v>2346487</v>
      </c>
      <c r="S108" s="73">
        <v>837891.86</v>
      </c>
      <c r="T108" s="73">
        <v>52617</v>
      </c>
      <c r="U108" s="73">
        <v>1053.8</v>
      </c>
      <c r="W108" s="73">
        <v>1413968.1</v>
      </c>
      <c r="Y108" s="89">
        <v>1634468.1</v>
      </c>
      <c r="AB108" s="89">
        <v>515202.63</v>
      </c>
      <c r="AC108" s="89">
        <v>202688.06</v>
      </c>
      <c r="AF108" s="89">
        <v>20000</v>
      </c>
    </row>
    <row r="109" spans="1:32" x14ac:dyDescent="0.2">
      <c r="A109" s="44" t="s">
        <v>2907</v>
      </c>
      <c r="B109" s="88">
        <v>802483.09</v>
      </c>
      <c r="C109" s="88">
        <v>0</v>
      </c>
      <c r="D109" s="88">
        <v>66517.62</v>
      </c>
      <c r="G109" s="44">
        <v>995355.33</v>
      </c>
      <c r="H109" s="44">
        <v>244164.16</v>
      </c>
      <c r="K109" s="231">
        <v>0</v>
      </c>
      <c r="L109" s="231">
        <v>31008.71</v>
      </c>
      <c r="N109" s="231">
        <v>182.04</v>
      </c>
      <c r="Q109" s="44">
        <v>-408300.14</v>
      </c>
      <c r="R109" s="44">
        <v>2125037.4300000002</v>
      </c>
      <c r="S109" s="73">
        <v>1577134</v>
      </c>
      <c r="T109" s="73">
        <v>174380</v>
      </c>
      <c r="U109" s="73">
        <v>1677.85</v>
      </c>
      <c r="W109" s="73">
        <v>1531148.5</v>
      </c>
      <c r="X109" s="73">
        <v>458100</v>
      </c>
      <c r="Y109" s="89">
        <v>2277881.5</v>
      </c>
      <c r="Z109" s="89">
        <v>54814</v>
      </c>
      <c r="AB109" s="89">
        <v>841249.87</v>
      </c>
      <c r="AC109" s="89">
        <v>207402.82</v>
      </c>
      <c r="AF109" s="89">
        <v>500</v>
      </c>
    </row>
    <row r="110" spans="1:32" x14ac:dyDescent="0.2">
      <c r="A110" s="44" t="s">
        <v>2908</v>
      </c>
      <c r="B110" s="88">
        <v>642115.39</v>
      </c>
      <c r="C110" s="88">
        <v>0</v>
      </c>
      <c r="D110" s="88">
        <v>0</v>
      </c>
      <c r="G110" s="44">
        <v>3085778.19</v>
      </c>
      <c r="H110" s="44">
        <v>133816.72</v>
      </c>
      <c r="K110" s="231">
        <v>0</v>
      </c>
      <c r="L110" s="231">
        <v>34578.47</v>
      </c>
      <c r="N110" s="231">
        <v>775.26</v>
      </c>
      <c r="Q110" s="44">
        <v>2538838.89</v>
      </c>
      <c r="R110" s="44">
        <v>1196485.3400000001</v>
      </c>
      <c r="S110" s="73">
        <v>1445485.87</v>
      </c>
      <c r="U110" s="73">
        <v>2229.86</v>
      </c>
      <c r="W110" s="73">
        <v>1088010</v>
      </c>
      <c r="X110" s="73">
        <v>702504</v>
      </c>
      <c r="Y110" s="89">
        <v>2031744</v>
      </c>
      <c r="Z110" s="89">
        <v>3940</v>
      </c>
      <c r="AB110" s="89">
        <v>855138.7</v>
      </c>
      <c r="AC110" s="89">
        <v>255874.69</v>
      </c>
      <c r="AF110" s="89">
        <v>500</v>
      </c>
    </row>
    <row r="111" spans="1:32" x14ac:dyDescent="0.2">
      <c r="A111" s="44" t="s">
        <v>2926</v>
      </c>
      <c r="B111" s="88">
        <v>368814.56</v>
      </c>
      <c r="C111" s="88">
        <v>0</v>
      </c>
      <c r="D111" s="88">
        <v>5406.45</v>
      </c>
      <c r="G111" s="44">
        <v>499743.83</v>
      </c>
      <c r="H111" s="44">
        <v>231610.16</v>
      </c>
      <c r="L111" s="231">
        <v>20564.32</v>
      </c>
      <c r="N111" s="231">
        <v>154</v>
      </c>
      <c r="Q111" s="44">
        <v>-84061.54</v>
      </c>
      <c r="R111" s="44">
        <v>1169693.49</v>
      </c>
      <c r="S111" s="73">
        <v>893001.23</v>
      </c>
      <c r="U111" s="73">
        <v>990.87</v>
      </c>
      <c r="W111" s="73">
        <v>1005672</v>
      </c>
      <c r="Y111" s="89">
        <v>1315188</v>
      </c>
      <c r="Z111" s="89">
        <v>10226</v>
      </c>
      <c r="AB111" s="89">
        <v>433257.29</v>
      </c>
      <c r="AC111" s="89">
        <v>141768.07999999999</v>
      </c>
    </row>
    <row r="112" spans="1:32" x14ac:dyDescent="0.2">
      <c r="A112" s="44" t="s">
        <v>2909</v>
      </c>
      <c r="B112" s="88">
        <v>1197666.96</v>
      </c>
      <c r="C112" s="88">
        <v>15585.72</v>
      </c>
      <c r="D112" s="88">
        <v>95010.33</v>
      </c>
      <c r="G112" s="44">
        <v>1352200.1</v>
      </c>
      <c r="H112" s="44">
        <v>223909.2</v>
      </c>
      <c r="K112" s="231">
        <v>0</v>
      </c>
      <c r="L112" s="231">
        <v>50680</v>
      </c>
      <c r="M112" s="231">
        <v>170000</v>
      </c>
      <c r="N112" s="231">
        <v>1196.29</v>
      </c>
      <c r="Q112" s="44">
        <v>2224025.73</v>
      </c>
      <c r="R112" s="44">
        <v>620039.24</v>
      </c>
      <c r="S112" s="73">
        <v>1632404.1</v>
      </c>
      <c r="T112" s="73">
        <v>161000</v>
      </c>
      <c r="U112" s="73">
        <v>3950.53</v>
      </c>
      <c r="W112" s="73">
        <v>1403354.4</v>
      </c>
      <c r="X112" s="73">
        <v>1121644</v>
      </c>
      <c r="Y112" s="89">
        <v>2095217.4</v>
      </c>
      <c r="Z112" s="89">
        <v>22198</v>
      </c>
      <c r="AA112" s="89">
        <v>6248</v>
      </c>
      <c r="AB112" s="89">
        <v>1951455.1</v>
      </c>
      <c r="AC112" s="89">
        <v>276635</v>
      </c>
      <c r="AF112" s="89">
        <v>152168.48000000001</v>
      </c>
    </row>
    <row r="113" spans="1:32" x14ac:dyDescent="0.2">
      <c r="A113" s="44" t="s">
        <v>2910</v>
      </c>
      <c r="B113" s="88">
        <v>1165435.01</v>
      </c>
      <c r="C113" s="88">
        <v>0</v>
      </c>
      <c r="D113" s="88">
        <v>44487.12</v>
      </c>
      <c r="E113" s="88">
        <v>0</v>
      </c>
      <c r="F113" s="44">
        <v>0</v>
      </c>
      <c r="G113" s="44">
        <v>1111355.6000000001</v>
      </c>
      <c r="H113" s="44">
        <v>98509.68</v>
      </c>
      <c r="I113" s="44">
        <v>0</v>
      </c>
      <c r="J113" s="44">
        <v>0</v>
      </c>
      <c r="K113" s="231">
        <v>0</v>
      </c>
      <c r="L113" s="231">
        <v>0</v>
      </c>
      <c r="M113" s="231">
        <v>112880</v>
      </c>
      <c r="N113" s="231">
        <v>400.36</v>
      </c>
      <c r="O113" s="44">
        <v>0</v>
      </c>
      <c r="P113" s="44">
        <v>-1949471.62</v>
      </c>
      <c r="Q113" s="44">
        <v>997763.93</v>
      </c>
      <c r="R113" s="44">
        <v>3271774.09</v>
      </c>
      <c r="S113" s="73">
        <v>1749837.21</v>
      </c>
      <c r="U113" s="73">
        <v>2301.64</v>
      </c>
      <c r="W113" s="73">
        <v>1468738.66</v>
      </c>
      <c r="X113" s="73">
        <v>991140</v>
      </c>
      <c r="Y113" s="89">
        <v>2325760.66</v>
      </c>
      <c r="Z113" s="89">
        <v>14240</v>
      </c>
      <c r="AA113" s="89">
        <v>21594</v>
      </c>
      <c r="AB113" s="89">
        <v>1494574.45</v>
      </c>
      <c r="AC113" s="89">
        <v>369407.75</v>
      </c>
    </row>
    <row r="114" spans="1:32" x14ac:dyDescent="0.2">
      <c r="A114" s="44" t="s">
        <v>2911</v>
      </c>
      <c r="B114" s="88">
        <v>617305.86</v>
      </c>
      <c r="C114" s="88">
        <v>0</v>
      </c>
      <c r="D114" s="88">
        <v>27589</v>
      </c>
      <c r="G114" s="44">
        <v>800443.76</v>
      </c>
      <c r="H114" s="44">
        <v>173689.92</v>
      </c>
      <c r="M114" s="231">
        <v>0</v>
      </c>
      <c r="N114" s="231">
        <v>1057.42</v>
      </c>
      <c r="P114" s="44">
        <v>390534.44</v>
      </c>
      <c r="Q114" s="44">
        <v>-108961.68</v>
      </c>
      <c r="R114" s="44">
        <v>1131001.29</v>
      </c>
      <c r="S114" s="73">
        <v>1022094.36</v>
      </c>
      <c r="U114" s="73">
        <v>2097.17</v>
      </c>
      <c r="W114" s="73">
        <v>820970.4</v>
      </c>
      <c r="X114" s="73">
        <v>402060</v>
      </c>
      <c r="Y114" s="89">
        <v>1270343.3999999999</v>
      </c>
      <c r="Z114" s="89">
        <v>2000</v>
      </c>
      <c r="AA114" s="89">
        <v>9935</v>
      </c>
      <c r="AB114" s="89">
        <v>749834.37</v>
      </c>
      <c r="AC114" s="89">
        <v>9712.09</v>
      </c>
    </row>
    <row r="115" spans="1:32" x14ac:dyDescent="0.2">
      <c r="A115" s="44" t="s">
        <v>2912</v>
      </c>
      <c r="B115" s="88">
        <v>754552.65</v>
      </c>
      <c r="C115" s="88">
        <v>13029.47</v>
      </c>
      <c r="D115" s="88">
        <v>56834.01</v>
      </c>
      <c r="G115" s="44">
        <v>899393.71</v>
      </c>
      <c r="H115" s="44">
        <v>431377.09</v>
      </c>
      <c r="N115" s="231">
        <v>0</v>
      </c>
      <c r="Q115" s="44">
        <v>410726</v>
      </c>
      <c r="R115" s="44">
        <v>1731639.01</v>
      </c>
      <c r="S115" s="73">
        <v>1486806.04</v>
      </c>
      <c r="T115" s="73">
        <v>235689</v>
      </c>
      <c r="U115" s="73">
        <v>2463.0700000000002</v>
      </c>
      <c r="W115" s="73">
        <v>1870800</v>
      </c>
      <c r="X115" s="73">
        <v>1073610</v>
      </c>
      <c r="Y115" s="89">
        <v>2889960</v>
      </c>
      <c r="Z115" s="89">
        <v>20197</v>
      </c>
      <c r="AA115" s="89">
        <v>9885</v>
      </c>
      <c r="AB115" s="89">
        <v>1503850.75</v>
      </c>
      <c r="AC115" s="89">
        <v>149153.44</v>
      </c>
      <c r="AE115" s="89">
        <v>83500</v>
      </c>
    </row>
    <row r="116" spans="1:32" x14ac:dyDescent="0.2">
      <c r="A116" s="44" t="s">
        <v>2913</v>
      </c>
      <c r="B116" s="88">
        <v>280383.98</v>
      </c>
      <c r="C116" s="88">
        <v>0</v>
      </c>
      <c r="D116" s="88">
        <v>39983.71</v>
      </c>
      <c r="G116" s="44">
        <v>582980.88</v>
      </c>
      <c r="H116" s="44">
        <v>247279.17</v>
      </c>
      <c r="K116" s="231">
        <v>0</v>
      </c>
      <c r="M116" s="231">
        <v>0</v>
      </c>
      <c r="N116" s="231">
        <v>0</v>
      </c>
      <c r="Q116" s="44">
        <v>-1216092.1399999999</v>
      </c>
      <c r="R116" s="44">
        <v>2353915.73</v>
      </c>
      <c r="S116" s="73">
        <v>682463.46</v>
      </c>
      <c r="U116" s="73">
        <v>683.97</v>
      </c>
      <c r="W116" s="73">
        <v>728770</v>
      </c>
      <c r="X116" s="73">
        <v>114880</v>
      </c>
      <c r="Y116" s="89">
        <v>859654</v>
      </c>
      <c r="Z116" s="89">
        <v>1488</v>
      </c>
      <c r="AA116" s="89">
        <v>9212</v>
      </c>
      <c r="AB116" s="89">
        <v>500527.98</v>
      </c>
      <c r="AC116" s="89">
        <v>113111.3</v>
      </c>
      <c r="AE116" s="89">
        <v>30000</v>
      </c>
    </row>
    <row r="117" spans="1:32" x14ac:dyDescent="0.2">
      <c r="A117" s="44" t="s">
        <v>2914</v>
      </c>
      <c r="B117" s="88">
        <v>982499.79</v>
      </c>
      <c r="C117" s="88">
        <v>0</v>
      </c>
      <c r="D117" s="88">
        <v>70631.58</v>
      </c>
      <c r="G117" s="44">
        <v>2344593.46</v>
      </c>
      <c r="H117" s="44">
        <v>457251.69</v>
      </c>
      <c r="K117" s="231">
        <v>0</v>
      </c>
      <c r="M117" s="231">
        <v>110000</v>
      </c>
      <c r="N117" s="231">
        <v>95.03</v>
      </c>
      <c r="Q117" s="44">
        <v>2310768.7999999998</v>
      </c>
      <c r="R117" s="44">
        <v>1221990.08</v>
      </c>
      <c r="S117" s="73">
        <v>1641979.39</v>
      </c>
      <c r="T117" s="73">
        <v>248241</v>
      </c>
      <c r="U117" s="73">
        <v>3278.54</v>
      </c>
      <c r="W117" s="73">
        <v>1876500</v>
      </c>
      <c r="X117" s="73">
        <v>1671796</v>
      </c>
      <c r="Y117" s="89">
        <v>3331569</v>
      </c>
      <c r="Z117" s="89">
        <v>500</v>
      </c>
      <c r="AA117" s="89">
        <v>27977</v>
      </c>
      <c r="AB117" s="89">
        <v>1632782.1</v>
      </c>
      <c r="AC117" s="89">
        <v>236844.22</v>
      </c>
    </row>
    <row r="118" spans="1:32" x14ac:dyDescent="0.2">
      <c r="A118" s="44" t="s">
        <v>2915</v>
      </c>
      <c r="B118" s="88">
        <v>671808.55</v>
      </c>
      <c r="C118" s="88">
        <v>0</v>
      </c>
      <c r="D118" s="88">
        <v>117529.92</v>
      </c>
      <c r="G118" s="44">
        <v>910841.92</v>
      </c>
      <c r="H118" s="44">
        <v>75916.210000000006</v>
      </c>
      <c r="K118" s="231">
        <v>0</v>
      </c>
      <c r="L118" s="231">
        <v>40543.440000000002</v>
      </c>
      <c r="M118" s="231">
        <v>76600</v>
      </c>
      <c r="N118" s="231">
        <v>5671</v>
      </c>
      <c r="Q118" s="44">
        <v>100199.57</v>
      </c>
      <c r="R118" s="44">
        <v>1488507.55</v>
      </c>
      <c r="S118" s="73">
        <v>1323800.8700000001</v>
      </c>
      <c r="T118" s="73">
        <v>57710</v>
      </c>
      <c r="U118" s="73">
        <v>2453.94</v>
      </c>
      <c r="V118" s="73">
        <v>50</v>
      </c>
      <c r="W118" s="73">
        <v>1125555.5</v>
      </c>
      <c r="Y118" s="89">
        <v>1639102.14</v>
      </c>
      <c r="Z118" s="89">
        <v>4168</v>
      </c>
      <c r="AA118" s="89">
        <v>19705.93</v>
      </c>
      <c r="AB118" s="89">
        <v>609781.43999999994</v>
      </c>
      <c r="AC118" s="89">
        <v>158482.76</v>
      </c>
      <c r="AF118" s="89">
        <v>13755</v>
      </c>
    </row>
    <row r="119" spans="1:32" x14ac:dyDescent="0.2">
      <c r="A119" s="44" t="s">
        <v>2916</v>
      </c>
      <c r="B119" s="88">
        <v>930705.18</v>
      </c>
      <c r="C119" s="88">
        <v>0</v>
      </c>
      <c r="D119" s="88">
        <v>89392.26</v>
      </c>
      <c r="G119" s="44">
        <v>628883.55000000005</v>
      </c>
      <c r="H119" s="44">
        <v>48178.720000000001</v>
      </c>
      <c r="K119" s="231">
        <v>0</v>
      </c>
      <c r="L119" s="231">
        <v>0</v>
      </c>
      <c r="M119" s="231">
        <v>534</v>
      </c>
      <c r="N119" s="231">
        <v>0</v>
      </c>
      <c r="Q119" s="44">
        <v>132875.09</v>
      </c>
      <c r="R119" s="44">
        <v>1247302.3600000001</v>
      </c>
      <c r="S119" s="73">
        <v>992892.82</v>
      </c>
      <c r="T119" s="73">
        <v>271655</v>
      </c>
      <c r="U119" s="73">
        <v>3158.74</v>
      </c>
      <c r="W119" s="73">
        <v>965394</v>
      </c>
      <c r="Y119" s="89">
        <v>1354144</v>
      </c>
      <c r="AA119" s="89">
        <v>11081.93</v>
      </c>
      <c r="AB119" s="89">
        <v>332150.58</v>
      </c>
      <c r="AC119" s="89">
        <v>219275.79</v>
      </c>
    </row>
    <row r="120" spans="1:32" x14ac:dyDescent="0.2">
      <c r="A120" s="44" t="s">
        <v>2917</v>
      </c>
      <c r="B120" s="88">
        <v>738361.55</v>
      </c>
      <c r="C120" s="88">
        <v>0</v>
      </c>
      <c r="D120" s="88">
        <v>28074.95</v>
      </c>
      <c r="G120" s="44">
        <v>549945.41</v>
      </c>
      <c r="H120" s="44">
        <v>105543.17</v>
      </c>
      <c r="K120" s="231">
        <v>0</v>
      </c>
      <c r="L120" s="231">
        <v>76687</v>
      </c>
      <c r="N120" s="231">
        <v>6340.4</v>
      </c>
      <c r="Q120" s="44">
        <v>-361100.94</v>
      </c>
      <c r="R120" s="44">
        <v>1693308.65</v>
      </c>
      <c r="S120" s="73">
        <v>1350082.55</v>
      </c>
      <c r="U120" s="73">
        <v>2902.36</v>
      </c>
      <c r="W120" s="73">
        <v>1639632</v>
      </c>
      <c r="X120" s="73">
        <v>1395</v>
      </c>
      <c r="Y120" s="89">
        <v>2207877.5499999998</v>
      </c>
      <c r="Z120" s="89">
        <v>5850</v>
      </c>
      <c r="AA120" s="89">
        <v>43820</v>
      </c>
      <c r="AB120" s="89">
        <v>647591.25</v>
      </c>
      <c r="AC120" s="89">
        <v>75756.14</v>
      </c>
      <c r="AF120" s="89">
        <v>6427</v>
      </c>
    </row>
    <row r="121" spans="1:32" x14ac:dyDescent="0.2">
      <c r="A121" s="44" t="s">
        <v>2918</v>
      </c>
      <c r="B121" s="88">
        <v>696921.99</v>
      </c>
      <c r="C121" s="88">
        <v>20000</v>
      </c>
      <c r="D121" s="88">
        <v>199891.77</v>
      </c>
      <c r="G121" s="44">
        <v>1035805.14</v>
      </c>
      <c r="H121" s="44">
        <v>21650.22</v>
      </c>
      <c r="K121" s="231">
        <v>0</v>
      </c>
      <c r="L121" s="231">
        <v>118611.94</v>
      </c>
      <c r="M121" s="231">
        <v>51444</v>
      </c>
      <c r="N121" s="231">
        <v>0</v>
      </c>
      <c r="Q121" s="44">
        <v>-511753.48</v>
      </c>
      <c r="R121" s="44">
        <v>2084116.46</v>
      </c>
      <c r="S121" s="73">
        <v>1506339.17</v>
      </c>
      <c r="T121" s="73">
        <v>161130</v>
      </c>
      <c r="U121" s="73">
        <v>2644.66</v>
      </c>
      <c r="V121" s="73">
        <v>400</v>
      </c>
      <c r="W121" s="73">
        <v>1023564</v>
      </c>
      <c r="Y121" s="89">
        <v>1583599.55</v>
      </c>
      <c r="Z121" s="89">
        <v>35680.019999999997</v>
      </c>
      <c r="AB121" s="89">
        <v>523384.22</v>
      </c>
      <c r="AC121" s="89">
        <v>268941.84000000003</v>
      </c>
      <c r="AF121" s="89">
        <v>50622</v>
      </c>
    </row>
    <row r="122" spans="1:32" x14ac:dyDescent="0.2">
      <c r="A122" s="44" t="s">
        <v>2919</v>
      </c>
      <c r="B122" s="88">
        <v>345721.94</v>
      </c>
      <c r="C122" s="88">
        <v>0</v>
      </c>
      <c r="D122" s="88">
        <v>120818.15</v>
      </c>
      <c r="G122" s="44">
        <v>316339.67</v>
      </c>
      <c r="H122" s="44">
        <v>21087.79</v>
      </c>
      <c r="L122" s="231">
        <v>41713.4</v>
      </c>
      <c r="M122" s="231">
        <v>58200</v>
      </c>
      <c r="N122" s="231">
        <v>3649</v>
      </c>
      <c r="Q122" s="44">
        <v>283499.31</v>
      </c>
      <c r="R122" s="44">
        <v>345503.07</v>
      </c>
      <c r="S122" s="73">
        <v>1143104.81</v>
      </c>
      <c r="U122" s="73">
        <v>1256.75</v>
      </c>
      <c r="V122" s="73">
        <v>3870</v>
      </c>
      <c r="W122" s="73">
        <v>913660</v>
      </c>
      <c r="X122" s="73">
        <v>10000</v>
      </c>
      <c r="Y122" s="89">
        <v>1609317.12</v>
      </c>
      <c r="Z122" s="89">
        <v>33623</v>
      </c>
      <c r="AB122" s="89">
        <v>268997.2</v>
      </c>
      <c r="AC122" s="89">
        <v>77994.47</v>
      </c>
      <c r="AF122" s="89">
        <v>10557</v>
      </c>
    </row>
    <row r="123" spans="1:32" x14ac:dyDescent="0.2">
      <c r="A123" s="44" t="s">
        <v>2927</v>
      </c>
      <c r="B123" s="88">
        <v>448279.92</v>
      </c>
      <c r="C123" s="88">
        <v>0</v>
      </c>
      <c r="D123" s="88">
        <v>82822.19</v>
      </c>
      <c r="G123" s="44">
        <v>518910.57</v>
      </c>
      <c r="H123" s="44">
        <v>-50788.39</v>
      </c>
      <c r="K123" s="231">
        <v>3690</v>
      </c>
      <c r="L123" s="231">
        <v>22229.75</v>
      </c>
      <c r="N123" s="231">
        <v>0</v>
      </c>
      <c r="Q123" s="44">
        <v>-1339798.24</v>
      </c>
      <c r="R123" s="44">
        <v>2439641.09</v>
      </c>
      <c r="S123" s="73">
        <v>716386.62</v>
      </c>
      <c r="T123" s="73">
        <v>53538</v>
      </c>
      <c r="U123" s="73">
        <v>1688.78</v>
      </c>
      <c r="V123" s="73">
        <v>850</v>
      </c>
      <c r="W123" s="73">
        <v>907320</v>
      </c>
      <c r="Y123" s="89">
        <v>1130020</v>
      </c>
      <c r="Z123" s="89">
        <v>2200</v>
      </c>
      <c r="AA123" s="89">
        <v>8940.42</v>
      </c>
      <c r="AB123" s="89">
        <v>438198.39</v>
      </c>
      <c r="AC123" s="89">
        <v>226962.9</v>
      </c>
    </row>
    <row r="124" spans="1:32" x14ac:dyDescent="0.2">
      <c r="A124" s="44" t="s">
        <v>2929</v>
      </c>
      <c r="B124" s="88">
        <v>599996.96</v>
      </c>
      <c r="C124" s="88">
        <v>0</v>
      </c>
      <c r="D124" s="88">
        <v>206788.78</v>
      </c>
      <c r="G124" s="44">
        <v>676477.33</v>
      </c>
      <c r="H124" s="44">
        <v>87528.2</v>
      </c>
      <c r="L124" s="231">
        <v>26500</v>
      </c>
      <c r="M124" s="231">
        <v>84550</v>
      </c>
      <c r="N124" s="231">
        <v>4618.01</v>
      </c>
      <c r="Q124" s="44">
        <v>-1721515.5</v>
      </c>
      <c r="R124" s="44">
        <v>3028722.67</v>
      </c>
      <c r="S124" s="73">
        <v>1343294.11</v>
      </c>
      <c r="U124" s="73">
        <v>2034.62</v>
      </c>
      <c r="W124" s="73">
        <v>1193889.6000000001</v>
      </c>
      <c r="Y124" s="89">
        <v>1742677.44</v>
      </c>
      <c r="AA124" s="89">
        <v>8624</v>
      </c>
      <c r="AB124" s="89">
        <v>375253.94</v>
      </c>
      <c r="AC124" s="89">
        <v>237688.86</v>
      </c>
      <c r="AF124" s="89">
        <v>27058</v>
      </c>
    </row>
    <row r="125" spans="1:32" x14ac:dyDescent="0.2">
      <c r="A125" s="44" t="s">
        <v>2931</v>
      </c>
      <c r="B125" s="88">
        <v>243902.61</v>
      </c>
      <c r="C125" s="88">
        <v>25152</v>
      </c>
      <c r="D125" s="88">
        <v>27903.21</v>
      </c>
      <c r="G125" s="44">
        <v>919745.49</v>
      </c>
      <c r="H125" s="44">
        <v>89549.26</v>
      </c>
      <c r="L125" s="231">
        <v>38519.74</v>
      </c>
      <c r="M125" s="231">
        <v>0</v>
      </c>
      <c r="N125" s="231">
        <v>0</v>
      </c>
      <c r="Q125" s="44">
        <v>-1732496.83</v>
      </c>
      <c r="R125" s="44">
        <v>3118920.11</v>
      </c>
      <c r="S125" s="73">
        <v>929275.35</v>
      </c>
      <c r="T125" s="73">
        <v>47600</v>
      </c>
      <c r="U125" s="73">
        <v>915.01</v>
      </c>
      <c r="V125" s="73">
        <v>640</v>
      </c>
      <c r="W125" s="73">
        <v>1386482.03</v>
      </c>
      <c r="X125" s="73">
        <v>10000</v>
      </c>
      <c r="Y125" s="89">
        <v>1910052.03</v>
      </c>
      <c r="AB125" s="89">
        <v>348995.41</v>
      </c>
      <c r="AC125" s="89">
        <v>234555.4</v>
      </c>
    </row>
    <row r="126" spans="1:32" x14ac:dyDescent="0.2">
      <c r="A126" s="44" t="s">
        <v>2898</v>
      </c>
      <c r="B126" s="88">
        <v>625208.67000000004</v>
      </c>
      <c r="C126" s="88">
        <v>40659.11</v>
      </c>
      <c r="D126" s="88">
        <v>11058.12</v>
      </c>
      <c r="G126" s="44">
        <v>831935.18</v>
      </c>
      <c r="H126" s="44">
        <v>206178.07</v>
      </c>
      <c r="K126" s="231">
        <v>0</v>
      </c>
      <c r="L126" s="231">
        <v>68013.81</v>
      </c>
      <c r="N126" s="231">
        <v>2551.41</v>
      </c>
      <c r="O126" s="44">
        <v>85640</v>
      </c>
      <c r="P126" s="44">
        <v>-1269160.81</v>
      </c>
      <c r="Q126" s="44">
        <v>-15551</v>
      </c>
      <c r="R126" s="44">
        <v>2656385</v>
      </c>
      <c r="S126" s="73">
        <v>1911575</v>
      </c>
      <c r="T126" s="73">
        <v>100</v>
      </c>
      <c r="U126" s="73">
        <v>2048.4299999999998</v>
      </c>
      <c r="W126" s="73">
        <v>1991178</v>
      </c>
      <c r="X126" s="73">
        <v>187200</v>
      </c>
      <c r="Y126" s="89">
        <v>3012576</v>
      </c>
      <c r="AB126" s="89">
        <v>621482.98</v>
      </c>
      <c r="AC126" s="89">
        <v>226873.54</v>
      </c>
      <c r="AF126" s="89">
        <v>44008.17</v>
      </c>
    </row>
    <row r="127" spans="1:32" x14ac:dyDescent="0.2">
      <c r="A127" s="44" t="s">
        <v>2899</v>
      </c>
      <c r="B127" s="88">
        <v>686237.48</v>
      </c>
      <c r="C127" s="88">
        <v>21840.6</v>
      </c>
      <c r="D127" s="88">
        <v>19563.63</v>
      </c>
      <c r="G127" s="44">
        <v>249366.54</v>
      </c>
      <c r="H127" s="44">
        <v>210332.58</v>
      </c>
      <c r="K127" s="231">
        <v>0</v>
      </c>
      <c r="L127" s="231">
        <v>26912.45</v>
      </c>
      <c r="N127" s="231">
        <v>344.63</v>
      </c>
      <c r="P127" s="44">
        <v>-1849130.55</v>
      </c>
      <c r="Q127" s="44">
        <v>-684</v>
      </c>
      <c r="R127" s="44">
        <v>2668500</v>
      </c>
      <c r="S127" s="73">
        <v>1356355.93</v>
      </c>
      <c r="U127" s="73">
        <v>1986.69</v>
      </c>
      <c r="W127" s="73">
        <v>1776820.5</v>
      </c>
      <c r="X127" s="73">
        <v>105600</v>
      </c>
      <c r="Y127" s="89">
        <v>2252101.5</v>
      </c>
      <c r="AB127" s="89">
        <v>497314.41</v>
      </c>
      <c r="AC127" s="89">
        <v>119537.35</v>
      </c>
      <c r="AF127" s="89">
        <v>30411.56</v>
      </c>
    </row>
    <row r="128" spans="1:32" x14ac:dyDescent="0.2">
      <c r="A128" s="44" t="s">
        <v>2902</v>
      </c>
      <c r="B128" s="88">
        <v>780212.21</v>
      </c>
      <c r="C128" s="88">
        <v>33545.25</v>
      </c>
      <c r="D128" s="88">
        <v>56980.02</v>
      </c>
      <c r="G128" s="44">
        <v>4809508.53</v>
      </c>
      <c r="H128" s="44">
        <v>151590.73000000001</v>
      </c>
      <c r="K128" s="231">
        <v>0</v>
      </c>
      <c r="L128" s="231">
        <v>178903.88</v>
      </c>
      <c r="M128" s="231">
        <v>0</v>
      </c>
      <c r="N128" s="231">
        <v>1038.23</v>
      </c>
      <c r="P128" s="44">
        <v>-3816502.6</v>
      </c>
      <c r="Q128" s="44">
        <v>1208</v>
      </c>
      <c r="R128" s="44">
        <v>9526566.6699999999</v>
      </c>
      <c r="S128" s="73">
        <v>2471619.0299999998</v>
      </c>
      <c r="T128" s="73">
        <v>235510</v>
      </c>
      <c r="U128" s="73">
        <v>2945.53</v>
      </c>
      <c r="W128" s="73">
        <v>2025636.6</v>
      </c>
      <c r="X128" s="73">
        <v>455357</v>
      </c>
      <c r="Y128" s="89">
        <v>3158512.6</v>
      </c>
      <c r="Z128" s="89">
        <v>19250</v>
      </c>
      <c r="AA128" s="89">
        <v>13462.5</v>
      </c>
      <c r="AB128" s="89">
        <v>1502360.95</v>
      </c>
      <c r="AC128" s="89">
        <v>479303.45</v>
      </c>
      <c r="AF128" s="89">
        <v>77556.100000000006</v>
      </c>
    </row>
    <row r="129" spans="1:32" x14ac:dyDescent="0.2">
      <c r="A129" s="44" t="s">
        <v>2904</v>
      </c>
      <c r="B129" s="88">
        <v>827153.04</v>
      </c>
      <c r="C129" s="88">
        <v>11194.4</v>
      </c>
      <c r="D129" s="88">
        <v>0</v>
      </c>
      <c r="G129" s="44">
        <v>378304.48</v>
      </c>
      <c r="H129" s="44">
        <v>203811.87</v>
      </c>
      <c r="L129" s="231">
        <v>43190.77</v>
      </c>
      <c r="N129" s="231">
        <v>300</v>
      </c>
      <c r="O129" s="44">
        <v>155940</v>
      </c>
      <c r="P129" s="44">
        <v>-1815370.57</v>
      </c>
      <c r="Q129" s="44">
        <v>245.79</v>
      </c>
      <c r="R129" s="44">
        <v>2647000</v>
      </c>
      <c r="S129" s="73">
        <v>1179785.82</v>
      </c>
      <c r="T129" s="73">
        <v>156148</v>
      </c>
      <c r="U129" s="73">
        <v>2295.35</v>
      </c>
      <c r="W129" s="73">
        <v>1095402.6000000001</v>
      </c>
      <c r="X129" s="73">
        <v>148800</v>
      </c>
      <c r="Y129" s="89">
        <v>1692074.6</v>
      </c>
      <c r="AB129" s="89">
        <v>327886.98</v>
      </c>
      <c r="AC129" s="89">
        <v>107033.79</v>
      </c>
      <c r="AF129" s="89">
        <v>66278.600000000006</v>
      </c>
    </row>
    <row r="130" spans="1:32" x14ac:dyDescent="0.2">
      <c r="A130" s="44" t="s">
        <v>2930</v>
      </c>
      <c r="B130" s="88">
        <v>222938.65</v>
      </c>
      <c r="C130" s="88">
        <v>624</v>
      </c>
      <c r="D130" s="88">
        <v>6619.7</v>
      </c>
      <c r="G130" s="44">
        <v>484035.74</v>
      </c>
      <c r="H130" s="44">
        <v>64614.61</v>
      </c>
      <c r="L130" s="231">
        <v>150169.01</v>
      </c>
      <c r="N130" s="231">
        <v>657</v>
      </c>
      <c r="P130" s="44">
        <v>-1237394.6599999999</v>
      </c>
      <c r="R130" s="44">
        <v>1913700</v>
      </c>
      <c r="S130" s="73">
        <v>40233.26</v>
      </c>
      <c r="W130" s="73">
        <v>72727.600000000006</v>
      </c>
      <c r="Y130" s="89">
        <v>121180.6</v>
      </c>
      <c r="AB130" s="89">
        <v>24788.9</v>
      </c>
      <c r="AC130" s="89">
        <v>11595.51</v>
      </c>
      <c r="AF130" s="89">
        <v>3694.5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P130"/>
  <sheetViews>
    <sheetView topLeftCell="AG1" zoomScale="70" zoomScaleNormal="70" workbookViewId="0">
      <selection activeCell="AK21" sqref="AK21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45.375" style="44" bestFit="1" customWidth="1"/>
    <col min="6" max="6" width="33.125" style="88" bestFit="1" customWidth="1"/>
    <col min="7" max="7" width="32.25" style="88" bestFit="1" customWidth="1"/>
    <col min="8" max="8" width="24" style="88" bestFit="1" customWidth="1"/>
    <col min="9" max="9" width="23.75" style="88" bestFit="1" customWidth="1"/>
    <col min="10" max="12" width="16.375" style="44" bestFit="1" customWidth="1"/>
    <col min="13" max="13" width="21.75" style="44" bestFit="1" customWidth="1"/>
    <col min="14" max="14" width="21.875" style="44" bestFit="1" customWidth="1"/>
    <col min="15" max="15" width="18" style="231" bestFit="1" customWidth="1"/>
    <col min="16" max="16" width="20.25" style="231" bestFit="1" customWidth="1"/>
    <col min="17" max="17" width="19.5" style="231" bestFit="1" customWidth="1"/>
    <col min="18" max="18" width="21.5" style="231" bestFit="1" customWidth="1"/>
    <col min="19" max="19" width="23.625" style="44" bestFit="1" customWidth="1"/>
    <col min="20" max="20" width="27.75" style="44" bestFit="1" customWidth="1"/>
    <col min="21" max="21" width="27.875" style="44" bestFit="1" customWidth="1"/>
    <col min="22" max="22" width="16.375" style="44" bestFit="1" customWidth="1"/>
    <col min="23" max="23" width="44.125" style="73" bestFit="1" customWidth="1"/>
    <col min="24" max="24" width="44.875" style="73" bestFit="1" customWidth="1"/>
    <col min="25" max="25" width="29" style="73" bestFit="1" customWidth="1"/>
    <col min="26" max="26" width="38.625" style="73" bestFit="1" customWidth="1"/>
    <col min="27" max="27" width="54.5" style="73" bestFit="1" customWidth="1"/>
    <col min="28" max="28" width="16.375" style="73" bestFit="1" customWidth="1"/>
    <col min="29" max="29" width="20.5" style="89" bestFit="1" customWidth="1"/>
    <col min="30" max="30" width="26.875" style="89" bestFit="1" customWidth="1"/>
    <col min="31" max="31" width="25.125" style="89" bestFit="1" customWidth="1"/>
    <col min="32" max="32" width="42.375" style="89" bestFit="1" customWidth="1"/>
    <col min="33" max="33" width="30.875" style="89" bestFit="1" customWidth="1"/>
    <col min="34" max="34" width="26.75" style="89" bestFit="1" customWidth="1"/>
    <col min="35" max="35" width="31.625" style="89" bestFit="1" customWidth="1"/>
    <col min="36" max="36" width="33.125" style="89" bestFit="1" customWidth="1"/>
    <col min="37" max="37" width="20.5" style="72" bestFit="1" customWidth="1"/>
    <col min="38" max="38" width="17.875" style="50" bestFit="1" customWidth="1"/>
    <col min="39" max="39" width="17.375" style="51" bestFit="1" customWidth="1"/>
    <col min="40" max="40" width="17.625" style="48" bestFit="1" customWidth="1"/>
    <col min="41" max="41" width="19.125" style="47" bestFit="1" customWidth="1"/>
    <col min="42" max="42" width="23.625" style="51" bestFit="1" customWidth="1"/>
    <col min="43" max="16384" width="9" style="55"/>
  </cols>
  <sheetData>
    <row r="1" spans="1:42" x14ac:dyDescent="0.2">
      <c r="A1" s="227"/>
      <c r="B1" s="227"/>
      <c r="E1" s="44" t="s">
        <v>2456</v>
      </c>
      <c r="F1" s="88" t="s">
        <v>2462</v>
      </c>
      <c r="G1" s="88" t="s">
        <v>2464</v>
      </c>
      <c r="H1" s="88" t="s">
        <v>2466</v>
      </c>
      <c r="I1" s="88" t="s">
        <v>2795</v>
      </c>
      <c r="J1" s="44" t="s">
        <v>2797</v>
      </c>
      <c r="K1" s="44" t="s">
        <v>2468</v>
      </c>
      <c r="L1" s="44" t="s">
        <v>2470</v>
      </c>
      <c r="M1" s="44" t="s">
        <v>2472</v>
      </c>
      <c r="N1" s="44" t="s">
        <v>2799</v>
      </c>
      <c r="O1" s="231" t="s">
        <v>2474</v>
      </c>
      <c r="P1" s="231" t="s">
        <v>2476</v>
      </c>
      <c r="Q1" s="231" t="s">
        <v>2480</v>
      </c>
      <c r="R1" s="231" t="s">
        <v>2482</v>
      </c>
      <c r="S1" s="44" t="s">
        <v>2484</v>
      </c>
      <c r="T1" s="44" t="s">
        <v>2486</v>
      </c>
      <c r="U1" s="44" t="s">
        <v>2488</v>
      </c>
      <c r="V1" s="44" t="s">
        <v>2490</v>
      </c>
      <c r="W1" s="73" t="s">
        <v>2492</v>
      </c>
      <c r="X1" s="73" t="s">
        <v>2494</v>
      </c>
      <c r="Y1" s="73" t="s">
        <v>2496</v>
      </c>
      <c r="Z1" s="73" t="s">
        <v>2801</v>
      </c>
      <c r="AA1" s="73" t="s">
        <v>2498</v>
      </c>
      <c r="AB1" s="73" t="s">
        <v>2500</v>
      </c>
      <c r="AC1" s="89" t="s">
        <v>2502</v>
      </c>
      <c r="AD1" s="89" t="s">
        <v>2504</v>
      </c>
      <c r="AE1" s="89" t="s">
        <v>2506</v>
      </c>
      <c r="AF1" s="89" t="s">
        <v>2508</v>
      </c>
      <c r="AG1" s="89" t="s">
        <v>2510</v>
      </c>
      <c r="AH1" s="89" t="s">
        <v>2803</v>
      </c>
      <c r="AI1" s="89" t="s">
        <v>2805</v>
      </c>
      <c r="AJ1" s="89" t="s">
        <v>2512</v>
      </c>
      <c r="AK1" s="72" t="s">
        <v>6</v>
      </c>
      <c r="AL1" s="50" t="s">
        <v>7</v>
      </c>
      <c r="AM1" s="51" t="s">
        <v>8</v>
      </c>
      <c r="AN1" s="52" t="s">
        <v>9</v>
      </c>
      <c r="AO1" s="53" t="s">
        <v>10</v>
      </c>
      <c r="AP1" s="54" t="s">
        <v>11</v>
      </c>
    </row>
    <row r="2" spans="1:42" x14ac:dyDescent="0.2">
      <c r="A2" s="227"/>
      <c r="B2" s="227"/>
      <c r="C2" s="45" t="s">
        <v>810</v>
      </c>
      <c r="E2" s="44" t="s">
        <v>2457</v>
      </c>
      <c r="F2" s="88" t="s">
        <v>2463</v>
      </c>
      <c r="G2" s="88" t="s">
        <v>2465</v>
      </c>
      <c r="H2" s="88" t="s">
        <v>2467</v>
      </c>
      <c r="I2" s="88" t="s">
        <v>2796</v>
      </c>
      <c r="J2" s="44" t="s">
        <v>2798</v>
      </c>
      <c r="K2" s="44" t="s">
        <v>2469</v>
      </c>
      <c r="L2" s="44" t="s">
        <v>2471</v>
      </c>
      <c r="M2" s="44" t="s">
        <v>2473</v>
      </c>
      <c r="N2" s="44" t="s">
        <v>2800</v>
      </c>
      <c r="O2" s="231" t="s">
        <v>2475</v>
      </c>
      <c r="P2" s="231" t="s">
        <v>2477</v>
      </c>
      <c r="Q2" s="231" t="s">
        <v>2481</v>
      </c>
      <c r="R2" s="231" t="s">
        <v>2483</v>
      </c>
      <c r="S2" s="44" t="s">
        <v>2485</v>
      </c>
      <c r="T2" s="44" t="s">
        <v>2487</v>
      </c>
      <c r="U2" s="44" t="s">
        <v>2489</v>
      </c>
      <c r="V2" s="44" t="s">
        <v>2491</v>
      </c>
      <c r="W2" s="73" t="s">
        <v>2493</v>
      </c>
      <c r="X2" s="73" t="s">
        <v>2495</v>
      </c>
      <c r="Y2" s="73" t="s">
        <v>2497</v>
      </c>
      <c r="Z2" s="73" t="s">
        <v>2802</v>
      </c>
      <c r="AA2" s="73" t="s">
        <v>2499</v>
      </c>
      <c r="AB2" s="73" t="s">
        <v>2501</v>
      </c>
      <c r="AC2" s="89" t="s">
        <v>2503</v>
      </c>
      <c r="AD2" s="89" t="s">
        <v>2505</v>
      </c>
      <c r="AE2" s="89" t="s">
        <v>2507</v>
      </c>
      <c r="AF2" s="89" t="s">
        <v>2509</v>
      </c>
      <c r="AG2" s="89" t="s">
        <v>2511</v>
      </c>
      <c r="AH2" s="89" t="s">
        <v>2804</v>
      </c>
      <c r="AI2" s="89" t="s">
        <v>2806</v>
      </c>
      <c r="AJ2" s="89" t="s">
        <v>2513</v>
      </c>
    </row>
    <row r="3" spans="1:42" ht="15" thickBot="1" x14ac:dyDescent="0.25">
      <c r="A3" s="227"/>
      <c r="B3" s="227"/>
      <c r="E3" s="44" t="s">
        <v>2458</v>
      </c>
      <c r="F3" s="88">
        <v>63907992.340000004</v>
      </c>
      <c r="G3" s="88">
        <v>3771547.75</v>
      </c>
      <c r="H3" s="88">
        <v>9186874.8200000003</v>
      </c>
      <c r="I3" s="88">
        <v>0</v>
      </c>
      <c r="J3" s="44">
        <v>0</v>
      </c>
      <c r="K3" s="44">
        <v>128546739.73999999</v>
      </c>
      <c r="L3" s="44">
        <v>26695398.219999999</v>
      </c>
      <c r="M3" s="44">
        <v>0</v>
      </c>
      <c r="N3" s="44">
        <v>0</v>
      </c>
      <c r="O3" s="231">
        <v>1538092.77</v>
      </c>
      <c r="P3" s="231">
        <v>3287827.28</v>
      </c>
      <c r="Q3" s="231">
        <v>4333906.09</v>
      </c>
      <c r="R3" s="231">
        <v>252302.7</v>
      </c>
      <c r="S3" s="44">
        <v>3763162.1</v>
      </c>
      <c r="T3" s="44">
        <v>-12154055.18</v>
      </c>
      <c r="U3" s="44">
        <v>8697882.6400000006</v>
      </c>
      <c r="V3" s="44">
        <v>227671108.83000001</v>
      </c>
      <c r="W3" s="73">
        <v>169089197.06</v>
      </c>
      <c r="X3" s="73">
        <v>11082478.4</v>
      </c>
      <c r="Y3" s="73">
        <v>234075.69</v>
      </c>
      <c r="Z3" s="73">
        <v>25103.57</v>
      </c>
      <c r="AA3" s="73">
        <v>155742413.86000001</v>
      </c>
      <c r="AB3" s="73">
        <v>18903773.030000001</v>
      </c>
      <c r="AC3" s="89">
        <v>230371448</v>
      </c>
      <c r="AD3" s="89">
        <v>1187419.3899999999</v>
      </c>
      <c r="AE3" s="89">
        <v>778872.51</v>
      </c>
      <c r="AF3" s="89">
        <v>95656069.200000003</v>
      </c>
      <c r="AG3" s="89">
        <v>28372089.629999999</v>
      </c>
      <c r="AH3" s="89">
        <v>183686.15</v>
      </c>
      <c r="AI3" s="89">
        <v>215467.03</v>
      </c>
      <c r="AJ3" s="89">
        <v>3593664.06</v>
      </c>
      <c r="AK3" s="72">
        <f>SUM(AK4:AK130)</f>
        <v>76866414.909999982</v>
      </c>
      <c r="AL3" s="50">
        <f t="shared" ref="AL3:AP3" si="0">SUM(AL4:AL130)</f>
        <v>9412128.839999998</v>
      </c>
      <c r="AM3" s="51">
        <f t="shared" si="0"/>
        <v>67454286.069999993</v>
      </c>
      <c r="AN3" s="48">
        <f t="shared" si="0"/>
        <v>355077041.61000007</v>
      </c>
      <c r="AO3" s="47">
        <f t="shared" si="0"/>
        <v>360358715.96999997</v>
      </c>
      <c r="AP3" s="56">
        <f t="shared" si="0"/>
        <v>-5281674.3599999957</v>
      </c>
    </row>
    <row r="4" spans="1:42" ht="15" thickBot="1" x14ac:dyDescent="0.25">
      <c r="A4" s="38" t="s">
        <v>362</v>
      </c>
      <c r="B4" s="38" t="s">
        <v>364</v>
      </c>
      <c r="C4" s="63">
        <v>6411</v>
      </c>
      <c r="D4" s="64" t="s">
        <v>683</v>
      </c>
      <c r="E4" s="44" t="s">
        <v>2807</v>
      </c>
      <c r="F4" s="88">
        <v>862762.86</v>
      </c>
      <c r="G4" s="88">
        <v>124748</v>
      </c>
      <c r="H4" s="88">
        <v>122555.95</v>
      </c>
      <c r="K4" s="44">
        <v>4888353.46</v>
      </c>
      <c r="L4" s="44">
        <v>407230.04</v>
      </c>
      <c r="O4" s="231">
        <v>0</v>
      </c>
      <c r="P4" s="231">
        <v>6428</v>
      </c>
      <c r="R4" s="231">
        <v>5315.18</v>
      </c>
      <c r="S4" s="44">
        <v>294526</v>
      </c>
      <c r="U4" s="44">
        <v>4436747.57</v>
      </c>
      <c r="V4" s="44">
        <v>1723269</v>
      </c>
      <c r="W4" s="73">
        <v>1887804.1</v>
      </c>
      <c r="X4" s="73">
        <v>88305</v>
      </c>
      <c r="Y4" s="73">
        <v>3478.33</v>
      </c>
      <c r="AA4" s="73">
        <v>2636444.5</v>
      </c>
      <c r="AB4" s="73">
        <v>527639</v>
      </c>
      <c r="AC4" s="89">
        <v>3438891.8</v>
      </c>
      <c r="AF4" s="89">
        <v>1205618.3</v>
      </c>
      <c r="AG4" s="89">
        <v>351316.27</v>
      </c>
      <c r="AJ4" s="89">
        <v>208480</v>
      </c>
      <c r="AK4" s="72">
        <f>SUM(F4:I4)</f>
        <v>1110066.81</v>
      </c>
      <c r="AL4" s="50">
        <f>SUM(O4:R4)</f>
        <v>11743.18</v>
      </c>
      <c r="AM4" s="51">
        <f>AK4-AL4</f>
        <v>1098323.6300000001</v>
      </c>
      <c r="AN4" s="48">
        <f>SUM(W4:AB4)</f>
        <v>5143670.93</v>
      </c>
      <c r="AO4" s="47">
        <f>SUM(AC4:AJ4)</f>
        <v>5204306.3699999992</v>
      </c>
      <c r="AP4" s="56">
        <f>AN4-AO4</f>
        <v>-60635.439999999478</v>
      </c>
    </row>
    <row r="5" spans="1:42" ht="15" thickBot="1" x14ac:dyDescent="0.25">
      <c r="A5" s="38" t="s">
        <v>362</v>
      </c>
      <c r="B5" s="38" t="s">
        <v>364</v>
      </c>
      <c r="C5" s="63">
        <v>2059</v>
      </c>
      <c r="D5" s="64" t="s">
        <v>684</v>
      </c>
      <c r="E5" s="44" t="s">
        <v>2808</v>
      </c>
      <c r="F5" s="88">
        <v>50660.94</v>
      </c>
      <c r="G5" s="88">
        <v>0</v>
      </c>
      <c r="H5" s="88">
        <v>94102.05</v>
      </c>
      <c r="K5" s="44">
        <v>523941.93</v>
      </c>
      <c r="L5" s="44">
        <v>382190.33</v>
      </c>
      <c r="O5" s="231">
        <v>0</v>
      </c>
      <c r="R5" s="231">
        <v>2023.84</v>
      </c>
      <c r="S5" s="44">
        <v>321489.59999999998</v>
      </c>
      <c r="U5" s="44">
        <v>-551623.93000000005</v>
      </c>
      <c r="V5" s="44">
        <v>1740746.12</v>
      </c>
      <c r="W5" s="73">
        <v>872553.8</v>
      </c>
      <c r="X5" s="73">
        <v>16300</v>
      </c>
      <c r="Y5" s="73">
        <v>730.56</v>
      </c>
      <c r="AA5" s="73">
        <v>1217064</v>
      </c>
      <c r="AB5" s="73">
        <v>363710</v>
      </c>
      <c r="AC5" s="89">
        <v>1543495</v>
      </c>
      <c r="AF5" s="89">
        <v>1101966.3999999999</v>
      </c>
      <c r="AG5" s="89">
        <v>248257.34</v>
      </c>
      <c r="AJ5" s="89">
        <v>38380</v>
      </c>
      <c r="AK5" s="72">
        <f t="shared" ref="AK5:AK68" si="1">SUM(F5:I5)</f>
        <v>144762.99</v>
      </c>
      <c r="AL5" s="50">
        <f t="shared" ref="AL5:AL68" si="2">SUM(O5:R5)</f>
        <v>2023.84</v>
      </c>
      <c r="AM5" s="51">
        <f t="shared" ref="AM5:AM68" si="3">AK5-AL5</f>
        <v>142739.15</v>
      </c>
      <c r="AN5" s="48">
        <f t="shared" ref="AN5:AN68" si="4">SUM(W5:AB5)</f>
        <v>2470358.3600000003</v>
      </c>
      <c r="AO5" s="47">
        <f t="shared" ref="AO5:AO68" si="5">SUM(AC5:AJ5)</f>
        <v>2932098.7399999998</v>
      </c>
      <c r="AP5" s="56">
        <f t="shared" ref="AP5:AP68" si="6">AN5-AO5</f>
        <v>-461740.37999999942</v>
      </c>
    </row>
    <row r="6" spans="1:42" ht="15" thickBot="1" x14ac:dyDescent="0.25">
      <c r="A6" s="38" t="s">
        <v>362</v>
      </c>
      <c r="B6" s="38" t="s">
        <v>364</v>
      </c>
      <c r="C6" s="63">
        <v>6691</v>
      </c>
      <c r="D6" s="64" t="s">
        <v>685</v>
      </c>
      <c r="E6" s="44" t="s">
        <v>2809</v>
      </c>
      <c r="F6" s="88">
        <v>254360.39</v>
      </c>
      <c r="G6" s="88">
        <v>72220.5</v>
      </c>
      <c r="H6" s="88">
        <v>137533.45000000001</v>
      </c>
      <c r="K6" s="44">
        <v>549551.68999999994</v>
      </c>
      <c r="L6" s="44">
        <v>343788.04</v>
      </c>
      <c r="O6" s="231">
        <v>0</v>
      </c>
      <c r="P6" s="231">
        <v>758.63</v>
      </c>
      <c r="R6" s="231">
        <v>2422.91</v>
      </c>
      <c r="S6" s="44">
        <v>89300</v>
      </c>
      <c r="U6" s="44">
        <v>71042.59</v>
      </c>
      <c r="V6" s="44">
        <v>2169071.4500000002</v>
      </c>
      <c r="W6" s="73">
        <v>2443542.63</v>
      </c>
      <c r="X6" s="73">
        <v>101085</v>
      </c>
      <c r="Y6" s="73">
        <v>1446.14</v>
      </c>
      <c r="Z6" s="73">
        <v>1880</v>
      </c>
      <c r="AA6" s="73">
        <v>1965972.5</v>
      </c>
      <c r="AB6" s="73">
        <v>384107</v>
      </c>
      <c r="AC6" s="89">
        <v>3206509.5</v>
      </c>
      <c r="AD6" s="89">
        <v>35920</v>
      </c>
      <c r="AE6" s="89">
        <v>31304</v>
      </c>
      <c r="AF6" s="89">
        <v>1574897.44</v>
      </c>
      <c r="AG6" s="89">
        <v>910392.84</v>
      </c>
      <c r="AJ6" s="89">
        <v>114151</v>
      </c>
      <c r="AK6" s="72">
        <f t="shared" si="1"/>
        <v>464114.34</v>
      </c>
      <c r="AL6" s="50">
        <f t="shared" si="2"/>
        <v>3181.54</v>
      </c>
      <c r="AM6" s="51">
        <f t="shared" si="3"/>
        <v>460932.80000000005</v>
      </c>
      <c r="AN6" s="48">
        <f t="shared" si="4"/>
        <v>4898033.2699999996</v>
      </c>
      <c r="AO6" s="47">
        <f t="shared" si="5"/>
        <v>5873174.7799999993</v>
      </c>
      <c r="AP6" s="56">
        <f t="shared" si="6"/>
        <v>-975141.50999999978</v>
      </c>
    </row>
    <row r="7" spans="1:42" ht="15" thickBot="1" x14ac:dyDescent="0.25">
      <c r="A7" s="38" t="s">
        <v>362</v>
      </c>
      <c r="B7" s="38" t="s">
        <v>364</v>
      </c>
      <c r="C7" s="63">
        <v>3434</v>
      </c>
      <c r="D7" s="64" t="s">
        <v>686</v>
      </c>
      <c r="E7" s="44" t="s">
        <v>2810</v>
      </c>
      <c r="F7" s="88">
        <v>483863.8</v>
      </c>
      <c r="G7" s="88">
        <v>0</v>
      </c>
      <c r="H7" s="88">
        <v>136318.38</v>
      </c>
      <c r="K7" s="44">
        <v>382226.84</v>
      </c>
      <c r="L7" s="44">
        <v>353019.11</v>
      </c>
      <c r="O7" s="231">
        <v>0</v>
      </c>
      <c r="P7" s="231">
        <v>0</v>
      </c>
      <c r="Q7" s="231">
        <v>281053</v>
      </c>
      <c r="R7" s="231">
        <v>978.38</v>
      </c>
      <c r="S7" s="44">
        <v>8650</v>
      </c>
      <c r="U7" s="44">
        <v>1131232.0900000001</v>
      </c>
      <c r="V7" s="44">
        <v>235221.96</v>
      </c>
      <c r="W7" s="73">
        <v>1146263.82</v>
      </c>
      <c r="AA7" s="73">
        <v>1768715.3</v>
      </c>
      <c r="AB7" s="73">
        <v>372045</v>
      </c>
      <c r="AC7" s="89">
        <v>2152214.85</v>
      </c>
      <c r="AD7" s="89">
        <v>7489.68</v>
      </c>
      <c r="AE7" s="89">
        <v>23426.2</v>
      </c>
      <c r="AF7" s="89">
        <v>1239511.04</v>
      </c>
      <c r="AG7" s="89">
        <v>139947.65</v>
      </c>
      <c r="AJ7" s="89">
        <v>26142</v>
      </c>
      <c r="AK7" s="72">
        <f t="shared" si="1"/>
        <v>620182.17999999993</v>
      </c>
      <c r="AL7" s="50">
        <f t="shared" si="2"/>
        <v>282031.38</v>
      </c>
      <c r="AM7" s="51">
        <f t="shared" si="3"/>
        <v>338150.79999999993</v>
      </c>
      <c r="AN7" s="48">
        <f t="shared" si="4"/>
        <v>3287024.12</v>
      </c>
      <c r="AO7" s="47">
        <f t="shared" si="5"/>
        <v>3588731.4200000004</v>
      </c>
      <c r="AP7" s="56">
        <f t="shared" si="6"/>
        <v>-301707.30000000028</v>
      </c>
    </row>
    <row r="8" spans="1:42" ht="15" thickBot="1" x14ac:dyDescent="0.25">
      <c r="A8" s="38" t="s">
        <v>362</v>
      </c>
      <c r="B8" s="38" t="s">
        <v>364</v>
      </c>
      <c r="C8" s="63">
        <v>3172</v>
      </c>
      <c r="D8" s="64" t="s">
        <v>687</v>
      </c>
      <c r="E8" s="44" t="s">
        <v>2811</v>
      </c>
      <c r="F8" s="88">
        <v>487594.22</v>
      </c>
      <c r="G8" s="88">
        <v>17870</v>
      </c>
      <c r="H8" s="88">
        <v>60903.7</v>
      </c>
      <c r="K8" s="44">
        <v>35772.629999999997</v>
      </c>
      <c r="L8" s="44">
        <v>46860</v>
      </c>
      <c r="O8" s="231">
        <v>4900</v>
      </c>
      <c r="P8" s="231">
        <v>55076.7</v>
      </c>
      <c r="Q8" s="231">
        <v>145725</v>
      </c>
      <c r="R8" s="231">
        <v>2002.02</v>
      </c>
      <c r="U8" s="44">
        <v>-932767.99</v>
      </c>
      <c r="V8" s="44">
        <v>1649277.25</v>
      </c>
      <c r="W8" s="73">
        <v>1049737.5</v>
      </c>
      <c r="Y8" s="73">
        <v>2137.8000000000002</v>
      </c>
      <c r="Z8" s="73">
        <v>100</v>
      </c>
      <c r="AA8" s="73">
        <v>956170.8</v>
      </c>
      <c r="AB8" s="73">
        <v>164800</v>
      </c>
      <c r="AC8" s="89">
        <v>1273227.8</v>
      </c>
      <c r="AD8" s="89">
        <v>5250</v>
      </c>
      <c r="AE8" s="89">
        <v>6676.9</v>
      </c>
      <c r="AF8" s="89">
        <v>982368.04</v>
      </c>
      <c r="AG8" s="89">
        <v>158111.79</v>
      </c>
      <c r="AI8" s="89">
        <v>100</v>
      </c>
      <c r="AJ8" s="89">
        <v>22424</v>
      </c>
      <c r="AK8" s="72">
        <f t="shared" si="1"/>
        <v>566367.91999999993</v>
      </c>
      <c r="AL8" s="50">
        <f t="shared" si="2"/>
        <v>207703.72</v>
      </c>
      <c r="AM8" s="51">
        <f t="shared" si="3"/>
        <v>358664.19999999995</v>
      </c>
      <c r="AN8" s="48">
        <f t="shared" si="4"/>
        <v>2172946.1</v>
      </c>
      <c r="AO8" s="47">
        <f t="shared" si="5"/>
        <v>2448158.5300000003</v>
      </c>
      <c r="AP8" s="56">
        <f t="shared" si="6"/>
        <v>-275212.43000000017</v>
      </c>
    </row>
    <row r="9" spans="1:42" ht="15" thickBot="1" x14ac:dyDescent="0.25">
      <c r="A9" s="38" t="s">
        <v>362</v>
      </c>
      <c r="B9" s="38" t="s">
        <v>364</v>
      </c>
      <c r="C9" s="63">
        <v>3172</v>
      </c>
      <c r="D9" s="64" t="s">
        <v>688</v>
      </c>
      <c r="E9" s="44" t="s">
        <v>2812</v>
      </c>
      <c r="F9" s="88">
        <v>480559.34</v>
      </c>
      <c r="G9" s="88">
        <v>1100</v>
      </c>
      <c r="H9" s="88">
        <v>101675.19</v>
      </c>
      <c r="K9" s="44">
        <v>257842.66</v>
      </c>
      <c r="L9" s="44">
        <v>305584</v>
      </c>
      <c r="O9" s="231">
        <v>0</v>
      </c>
      <c r="P9" s="231">
        <v>17321</v>
      </c>
      <c r="R9" s="231">
        <v>1382.22</v>
      </c>
      <c r="S9" s="44">
        <v>9950</v>
      </c>
      <c r="U9" s="44">
        <v>278800.78999999998</v>
      </c>
      <c r="V9" s="44">
        <v>991159.3</v>
      </c>
      <c r="W9" s="73">
        <v>916366.8</v>
      </c>
      <c r="X9" s="73">
        <v>190320</v>
      </c>
      <c r="Y9" s="73">
        <v>1210.53</v>
      </c>
      <c r="Z9" s="73">
        <v>400</v>
      </c>
      <c r="AA9" s="73">
        <v>1117683</v>
      </c>
      <c r="AB9" s="73">
        <v>395520</v>
      </c>
      <c r="AC9" s="89">
        <v>1740307</v>
      </c>
      <c r="AF9" s="89">
        <v>867755.93</v>
      </c>
      <c r="AG9" s="89">
        <v>145540.51999999999</v>
      </c>
      <c r="AI9" s="89">
        <v>1</v>
      </c>
      <c r="AJ9" s="89">
        <v>19748</v>
      </c>
      <c r="AK9" s="72">
        <f t="shared" si="1"/>
        <v>583334.53</v>
      </c>
      <c r="AL9" s="50">
        <f t="shared" si="2"/>
        <v>18703.22</v>
      </c>
      <c r="AM9" s="51">
        <f t="shared" si="3"/>
        <v>564631.31000000006</v>
      </c>
      <c r="AN9" s="48">
        <f t="shared" si="4"/>
        <v>2621500.33</v>
      </c>
      <c r="AO9" s="47">
        <f t="shared" si="5"/>
        <v>2773352.45</v>
      </c>
      <c r="AP9" s="56">
        <f t="shared" si="6"/>
        <v>-151852.12000000011</v>
      </c>
    </row>
    <row r="10" spans="1:42" ht="15" thickBot="1" x14ac:dyDescent="0.25">
      <c r="A10" s="38" t="s">
        <v>362</v>
      </c>
      <c r="B10" s="38" t="s">
        <v>364</v>
      </c>
      <c r="C10" s="63">
        <v>1819</v>
      </c>
      <c r="D10" s="64" t="s">
        <v>689</v>
      </c>
      <c r="E10" s="44" t="s">
        <v>2813</v>
      </c>
      <c r="F10" s="88">
        <v>346148.89</v>
      </c>
      <c r="G10" s="88">
        <v>0</v>
      </c>
      <c r="H10" s="88">
        <v>115521.5</v>
      </c>
      <c r="K10" s="44">
        <v>744048.19</v>
      </c>
      <c r="L10" s="44">
        <v>20</v>
      </c>
      <c r="P10" s="231">
        <v>8600.85</v>
      </c>
      <c r="R10" s="231">
        <v>286.39</v>
      </c>
      <c r="S10" s="44">
        <v>165820</v>
      </c>
      <c r="U10" s="44">
        <v>870147.42</v>
      </c>
      <c r="V10" s="44">
        <v>169383.81</v>
      </c>
      <c r="W10" s="73">
        <v>742688.49</v>
      </c>
      <c r="X10" s="73">
        <v>140904</v>
      </c>
      <c r="Y10" s="73">
        <v>1190.3499999999999</v>
      </c>
      <c r="AA10" s="73">
        <v>1186845.5</v>
      </c>
      <c r="AB10" s="73">
        <v>255110</v>
      </c>
      <c r="AC10" s="89">
        <v>1354925.5</v>
      </c>
      <c r="AD10" s="89">
        <v>10500</v>
      </c>
      <c r="AE10" s="89">
        <v>11407.4</v>
      </c>
      <c r="AF10" s="89">
        <v>695750.82</v>
      </c>
      <c r="AG10" s="89">
        <v>251249.51</v>
      </c>
      <c r="AJ10" s="89">
        <v>11405</v>
      </c>
      <c r="AK10" s="72">
        <f t="shared" si="1"/>
        <v>461670.39</v>
      </c>
      <c r="AL10" s="50">
        <f t="shared" si="2"/>
        <v>8887.24</v>
      </c>
      <c r="AM10" s="51">
        <f t="shared" si="3"/>
        <v>452783.15</v>
      </c>
      <c r="AN10" s="48">
        <f t="shared" si="4"/>
        <v>2326738.34</v>
      </c>
      <c r="AO10" s="47">
        <f t="shared" si="5"/>
        <v>2335238.2299999995</v>
      </c>
      <c r="AP10" s="56">
        <f t="shared" si="6"/>
        <v>-8499.8899999996647</v>
      </c>
    </row>
    <row r="11" spans="1:42" ht="15" thickBot="1" x14ac:dyDescent="0.25">
      <c r="A11" s="38" t="s">
        <v>362</v>
      </c>
      <c r="B11" s="38" t="s">
        <v>364</v>
      </c>
      <c r="C11" s="63">
        <v>6183</v>
      </c>
      <c r="D11" s="64" t="s">
        <v>690</v>
      </c>
      <c r="E11" s="44" t="s">
        <v>2814</v>
      </c>
      <c r="F11" s="88">
        <v>1736349.91</v>
      </c>
      <c r="G11" s="88">
        <v>32280</v>
      </c>
      <c r="H11" s="88">
        <v>53707.62</v>
      </c>
      <c r="K11" s="44">
        <v>763863.73</v>
      </c>
      <c r="L11" s="44">
        <v>462925.29</v>
      </c>
      <c r="O11" s="231">
        <v>0</v>
      </c>
      <c r="P11" s="231">
        <v>53239.82</v>
      </c>
      <c r="R11" s="231">
        <v>1565.31</v>
      </c>
      <c r="S11" s="44">
        <v>180000</v>
      </c>
      <c r="U11" s="44">
        <v>2011298.92</v>
      </c>
      <c r="V11" s="44">
        <v>668274.24</v>
      </c>
      <c r="W11" s="73">
        <v>1930554.84</v>
      </c>
      <c r="X11" s="73">
        <v>245813</v>
      </c>
      <c r="Y11" s="73">
        <v>5412.34</v>
      </c>
      <c r="Z11" s="73">
        <v>6750</v>
      </c>
      <c r="AA11" s="73">
        <v>1758276.5</v>
      </c>
      <c r="AB11" s="73">
        <v>767798</v>
      </c>
      <c r="AC11" s="89">
        <v>2792769.5</v>
      </c>
      <c r="AD11" s="89">
        <v>5420</v>
      </c>
      <c r="AE11" s="89">
        <v>7000</v>
      </c>
      <c r="AF11" s="89">
        <v>1407618.2</v>
      </c>
      <c r="AG11" s="89">
        <v>321373.71999999997</v>
      </c>
      <c r="AJ11" s="89">
        <v>45675</v>
      </c>
      <c r="AK11" s="72">
        <f t="shared" si="1"/>
        <v>1822337.53</v>
      </c>
      <c r="AL11" s="50">
        <f t="shared" si="2"/>
        <v>54805.13</v>
      </c>
      <c r="AM11" s="51">
        <f t="shared" si="3"/>
        <v>1767532.4000000001</v>
      </c>
      <c r="AN11" s="48">
        <f t="shared" si="4"/>
        <v>4714604.68</v>
      </c>
      <c r="AO11" s="47">
        <f t="shared" si="5"/>
        <v>4579856.42</v>
      </c>
      <c r="AP11" s="56">
        <f t="shared" si="6"/>
        <v>134748.25999999978</v>
      </c>
    </row>
    <row r="12" spans="1:42" ht="15" thickBot="1" x14ac:dyDescent="0.25">
      <c r="A12" s="38" t="s">
        <v>362</v>
      </c>
      <c r="B12" s="38" t="s">
        <v>364</v>
      </c>
      <c r="C12" s="63">
        <v>2360</v>
      </c>
      <c r="D12" s="64" t="s">
        <v>691</v>
      </c>
      <c r="E12" s="44" t="s">
        <v>2815</v>
      </c>
      <c r="F12" s="88">
        <v>599991.92000000004</v>
      </c>
      <c r="G12" s="88">
        <v>25797</v>
      </c>
      <c r="H12" s="88">
        <v>66850.23</v>
      </c>
      <c r="K12" s="44">
        <v>793300.08</v>
      </c>
      <c r="L12" s="44">
        <v>305654.55</v>
      </c>
      <c r="O12" s="231">
        <v>0</v>
      </c>
      <c r="P12" s="231">
        <v>15783.24</v>
      </c>
      <c r="Q12" s="231">
        <v>29650</v>
      </c>
      <c r="R12" s="231">
        <v>673.36</v>
      </c>
      <c r="U12" s="44">
        <v>-257265.74</v>
      </c>
      <c r="V12" s="44">
        <v>2102009.77</v>
      </c>
      <c r="W12" s="73">
        <v>1003330.14</v>
      </c>
      <c r="Y12" s="73">
        <v>2586.4299999999998</v>
      </c>
      <c r="Z12" s="73">
        <v>50</v>
      </c>
      <c r="AA12" s="73">
        <v>1767890</v>
      </c>
      <c r="AB12" s="73">
        <v>308120</v>
      </c>
      <c r="AC12" s="89">
        <v>2341860</v>
      </c>
      <c r="AD12" s="89">
        <v>5250</v>
      </c>
      <c r="AE12" s="89">
        <v>7160.9</v>
      </c>
      <c r="AF12" s="89">
        <v>594895.89</v>
      </c>
      <c r="AG12" s="89">
        <v>151519.63</v>
      </c>
      <c r="AJ12" s="89">
        <v>80547</v>
      </c>
      <c r="AK12" s="72">
        <f t="shared" si="1"/>
        <v>692639.15</v>
      </c>
      <c r="AL12" s="50">
        <f t="shared" si="2"/>
        <v>46106.6</v>
      </c>
      <c r="AM12" s="51">
        <f t="shared" si="3"/>
        <v>646532.55000000005</v>
      </c>
      <c r="AN12" s="48">
        <f t="shared" si="4"/>
        <v>3081976.5700000003</v>
      </c>
      <c r="AO12" s="47">
        <f t="shared" si="5"/>
        <v>3181233.42</v>
      </c>
      <c r="AP12" s="56">
        <f t="shared" si="6"/>
        <v>-99256.849999999627</v>
      </c>
    </row>
    <row r="13" spans="1:42" ht="15" thickBot="1" x14ac:dyDescent="0.25">
      <c r="A13" s="38" t="s">
        <v>362</v>
      </c>
      <c r="B13" s="38" t="s">
        <v>364</v>
      </c>
      <c r="C13" s="63">
        <v>5028</v>
      </c>
      <c r="D13" s="64" t="s">
        <v>692</v>
      </c>
      <c r="E13" s="44" t="s">
        <v>2816</v>
      </c>
      <c r="F13" s="88">
        <v>677796.35</v>
      </c>
      <c r="G13" s="88">
        <v>672</v>
      </c>
      <c r="H13" s="88">
        <v>79117.210000000006</v>
      </c>
      <c r="K13" s="44">
        <v>1194111.8899999999</v>
      </c>
      <c r="L13" s="44">
        <v>262742.84999999998</v>
      </c>
      <c r="O13" s="231">
        <v>0</v>
      </c>
      <c r="P13" s="231">
        <v>16207</v>
      </c>
      <c r="R13" s="231">
        <v>842.82</v>
      </c>
      <c r="S13" s="44">
        <v>0</v>
      </c>
      <c r="U13" s="44">
        <v>813106.71</v>
      </c>
      <c r="V13" s="44">
        <v>1442563.02</v>
      </c>
      <c r="W13" s="73">
        <v>1192624.8400000001</v>
      </c>
      <c r="X13" s="73">
        <v>48295.5</v>
      </c>
      <c r="Y13" s="73">
        <v>1062.6199999999999</v>
      </c>
      <c r="AA13" s="73">
        <v>1517162</v>
      </c>
      <c r="AB13" s="73">
        <v>699340</v>
      </c>
      <c r="AC13" s="89">
        <v>2344245.04</v>
      </c>
      <c r="AF13" s="89">
        <v>952762.5</v>
      </c>
      <c r="AG13" s="89">
        <v>209256.67</v>
      </c>
      <c r="AJ13" s="89">
        <v>10500</v>
      </c>
      <c r="AK13" s="72">
        <f t="shared" si="1"/>
        <v>757585.55999999994</v>
      </c>
      <c r="AL13" s="50">
        <f t="shared" si="2"/>
        <v>17049.82</v>
      </c>
      <c r="AM13" s="51">
        <f t="shared" si="3"/>
        <v>740535.74</v>
      </c>
      <c r="AN13" s="48">
        <f t="shared" si="4"/>
        <v>3458484.96</v>
      </c>
      <c r="AO13" s="47">
        <f t="shared" si="5"/>
        <v>3516764.21</v>
      </c>
      <c r="AP13" s="56">
        <f t="shared" si="6"/>
        <v>-58279.25</v>
      </c>
    </row>
    <row r="14" spans="1:42" ht="15" thickBot="1" x14ac:dyDescent="0.25">
      <c r="A14" s="38" t="s">
        <v>362</v>
      </c>
      <c r="B14" s="38" t="s">
        <v>364</v>
      </c>
      <c r="C14" s="63">
        <v>3227</v>
      </c>
      <c r="D14" s="64" t="s">
        <v>693</v>
      </c>
      <c r="E14" s="44" t="s">
        <v>2817</v>
      </c>
      <c r="F14" s="88">
        <v>315405.3</v>
      </c>
      <c r="G14" s="88">
        <v>891</v>
      </c>
      <c r="H14" s="88">
        <v>46146.58</v>
      </c>
      <c r="K14" s="44">
        <v>999932.52</v>
      </c>
      <c r="L14" s="44">
        <v>163804.32999999999</v>
      </c>
      <c r="O14" s="231">
        <v>0</v>
      </c>
      <c r="P14" s="231">
        <v>30771.49</v>
      </c>
      <c r="R14" s="231">
        <v>448.37</v>
      </c>
      <c r="S14" s="44">
        <v>195000</v>
      </c>
      <c r="U14" s="44">
        <v>941108.42</v>
      </c>
      <c r="V14" s="44">
        <v>484200</v>
      </c>
      <c r="W14" s="73">
        <v>1056636.67</v>
      </c>
      <c r="X14" s="73">
        <v>187695</v>
      </c>
      <c r="Y14" s="73">
        <v>328.81</v>
      </c>
      <c r="AA14" s="73">
        <v>1607736.5</v>
      </c>
      <c r="AB14" s="73">
        <v>602760</v>
      </c>
      <c r="AC14" s="89">
        <v>2256405.5</v>
      </c>
      <c r="AD14" s="89">
        <v>8240</v>
      </c>
      <c r="AE14" s="89">
        <v>8956</v>
      </c>
      <c r="AF14" s="89">
        <v>1102303.96</v>
      </c>
      <c r="AG14" s="89">
        <v>170119.07</v>
      </c>
      <c r="AJ14" s="89">
        <v>34481</v>
      </c>
      <c r="AK14" s="72">
        <f t="shared" si="1"/>
        <v>362442.88</v>
      </c>
      <c r="AL14" s="50">
        <f t="shared" si="2"/>
        <v>31219.86</v>
      </c>
      <c r="AM14" s="51">
        <f t="shared" si="3"/>
        <v>331223.02</v>
      </c>
      <c r="AN14" s="48">
        <f t="shared" si="4"/>
        <v>3455156.98</v>
      </c>
      <c r="AO14" s="47">
        <f t="shared" si="5"/>
        <v>3580505.53</v>
      </c>
      <c r="AP14" s="56">
        <f t="shared" si="6"/>
        <v>-125348.54999999981</v>
      </c>
    </row>
    <row r="15" spans="1:42" ht="15" thickBot="1" x14ac:dyDescent="0.25">
      <c r="A15" s="38" t="s">
        <v>362</v>
      </c>
      <c r="B15" s="38" t="s">
        <v>364</v>
      </c>
      <c r="C15" s="63">
        <v>5146</v>
      </c>
      <c r="D15" s="64" t="s">
        <v>694</v>
      </c>
      <c r="E15" s="44" t="s">
        <v>2818</v>
      </c>
      <c r="F15" s="88">
        <v>1116281.77</v>
      </c>
      <c r="G15" s="88">
        <v>37186.5</v>
      </c>
      <c r="H15" s="88">
        <v>178064.34</v>
      </c>
      <c r="K15" s="44">
        <v>496966.40000000002</v>
      </c>
      <c r="L15" s="44">
        <v>303971.26</v>
      </c>
      <c r="O15" s="231">
        <v>99280</v>
      </c>
      <c r="P15" s="231">
        <v>4461.3599999999997</v>
      </c>
      <c r="Q15" s="231">
        <v>337315</v>
      </c>
      <c r="R15" s="231">
        <v>2541.87</v>
      </c>
      <c r="S15" s="44">
        <v>0</v>
      </c>
      <c r="T15" s="44">
        <v>-5</v>
      </c>
      <c r="U15" s="44">
        <v>429799.29</v>
      </c>
      <c r="V15" s="44">
        <v>1884119.29</v>
      </c>
      <c r="W15" s="73">
        <v>1904060.94</v>
      </c>
      <c r="X15" s="73">
        <v>459289.52</v>
      </c>
      <c r="Y15" s="73">
        <v>4078.26</v>
      </c>
      <c r="Z15" s="73">
        <v>510</v>
      </c>
      <c r="AA15" s="73">
        <v>1670372.08</v>
      </c>
      <c r="AB15" s="73">
        <v>192720</v>
      </c>
      <c r="AC15" s="89">
        <v>1970174.35</v>
      </c>
      <c r="AD15" s="89">
        <v>5880</v>
      </c>
      <c r="AE15" s="89">
        <v>16780.900000000001</v>
      </c>
      <c r="AF15" s="89">
        <v>2091224.86</v>
      </c>
      <c r="AG15" s="89">
        <v>732772.23</v>
      </c>
      <c r="AJ15" s="89">
        <v>39240</v>
      </c>
      <c r="AK15" s="72">
        <f t="shared" si="1"/>
        <v>1331532.6100000001</v>
      </c>
      <c r="AL15" s="50">
        <f t="shared" si="2"/>
        <v>443598.23</v>
      </c>
      <c r="AM15" s="51">
        <f t="shared" si="3"/>
        <v>887934.38000000012</v>
      </c>
      <c r="AN15" s="48">
        <f t="shared" si="4"/>
        <v>4231030.8</v>
      </c>
      <c r="AO15" s="47">
        <f t="shared" si="5"/>
        <v>4856072.34</v>
      </c>
      <c r="AP15" s="56">
        <f t="shared" si="6"/>
        <v>-625041.54</v>
      </c>
    </row>
    <row r="16" spans="1:42" ht="15" thickBot="1" x14ac:dyDescent="0.25">
      <c r="A16" s="38" t="s">
        <v>362</v>
      </c>
      <c r="B16" s="38" t="s">
        <v>364</v>
      </c>
      <c r="C16" s="63">
        <v>3255</v>
      </c>
      <c r="D16" s="64" t="s">
        <v>695</v>
      </c>
      <c r="E16" s="44" t="s">
        <v>2819</v>
      </c>
      <c r="F16" s="88">
        <v>254870.89</v>
      </c>
      <c r="G16" s="88">
        <v>0</v>
      </c>
      <c r="H16" s="88">
        <v>57540</v>
      </c>
      <c r="K16" s="44">
        <v>650534.14</v>
      </c>
      <c r="L16" s="44">
        <v>261436.27</v>
      </c>
      <c r="O16" s="231">
        <v>0</v>
      </c>
      <c r="R16" s="231">
        <v>1328.75</v>
      </c>
      <c r="U16" s="44">
        <v>-1068882.29</v>
      </c>
      <c r="V16" s="44">
        <v>2403607</v>
      </c>
      <c r="W16" s="73">
        <v>1152849.44</v>
      </c>
      <c r="X16" s="73">
        <v>170720</v>
      </c>
      <c r="Y16" s="73">
        <v>1404.29</v>
      </c>
      <c r="AA16" s="73">
        <v>1523161.2</v>
      </c>
      <c r="AB16" s="73">
        <v>40442</v>
      </c>
      <c r="AC16" s="89">
        <v>2159146.2000000002</v>
      </c>
      <c r="AD16" s="89">
        <v>2540</v>
      </c>
      <c r="AE16" s="89">
        <v>17019</v>
      </c>
      <c r="AF16" s="89">
        <v>613100.37</v>
      </c>
      <c r="AG16" s="89">
        <v>184079.52</v>
      </c>
      <c r="AJ16" s="89">
        <v>24364</v>
      </c>
      <c r="AK16" s="72">
        <f t="shared" si="1"/>
        <v>312410.89</v>
      </c>
      <c r="AL16" s="50">
        <f t="shared" si="2"/>
        <v>1328.75</v>
      </c>
      <c r="AM16" s="51">
        <f t="shared" si="3"/>
        <v>311082.14</v>
      </c>
      <c r="AN16" s="48">
        <f t="shared" si="4"/>
        <v>2888576.9299999997</v>
      </c>
      <c r="AO16" s="47">
        <f t="shared" si="5"/>
        <v>3000249.0900000003</v>
      </c>
      <c r="AP16" s="56">
        <f t="shared" si="6"/>
        <v>-111672.16000000061</v>
      </c>
    </row>
    <row r="17" spans="1:42" ht="15" thickBot="1" x14ac:dyDescent="0.25">
      <c r="A17" s="38" t="s">
        <v>362</v>
      </c>
      <c r="B17" s="38" t="s">
        <v>364</v>
      </c>
      <c r="C17" s="63">
        <v>4631</v>
      </c>
      <c r="D17" s="64" t="s">
        <v>696</v>
      </c>
      <c r="E17" s="44" t="s">
        <v>2820</v>
      </c>
      <c r="F17" s="88">
        <v>1069775.06</v>
      </c>
      <c r="G17" s="88">
        <v>0</v>
      </c>
      <c r="H17" s="88">
        <v>182324.41</v>
      </c>
      <c r="K17" s="44">
        <v>437626.77</v>
      </c>
      <c r="L17" s="44">
        <v>149053.35999999999</v>
      </c>
      <c r="O17" s="231">
        <v>0</v>
      </c>
      <c r="P17" s="231">
        <v>11199.85</v>
      </c>
      <c r="R17" s="231">
        <v>2954.3</v>
      </c>
      <c r="S17" s="44">
        <v>205175</v>
      </c>
      <c r="U17" s="44">
        <v>-846818.1</v>
      </c>
      <c r="V17" s="44">
        <v>2696435.34</v>
      </c>
      <c r="W17" s="73">
        <v>1645716.18</v>
      </c>
      <c r="X17" s="73">
        <v>236510</v>
      </c>
      <c r="Y17" s="73">
        <v>4621.49</v>
      </c>
      <c r="AA17" s="73">
        <v>950135.6</v>
      </c>
      <c r="AB17" s="73">
        <v>233760</v>
      </c>
      <c r="AC17" s="89">
        <v>1598897.6</v>
      </c>
      <c r="AF17" s="89">
        <v>1542056.69</v>
      </c>
      <c r="AG17" s="89">
        <v>121154.77</v>
      </c>
      <c r="AJ17" s="89">
        <v>38801</v>
      </c>
      <c r="AK17" s="72">
        <f t="shared" si="1"/>
        <v>1252099.47</v>
      </c>
      <c r="AL17" s="50">
        <f t="shared" si="2"/>
        <v>14154.150000000001</v>
      </c>
      <c r="AM17" s="51">
        <f t="shared" si="3"/>
        <v>1237945.32</v>
      </c>
      <c r="AN17" s="48">
        <f t="shared" si="4"/>
        <v>3070743.27</v>
      </c>
      <c r="AO17" s="47">
        <f t="shared" si="5"/>
        <v>3300910.06</v>
      </c>
      <c r="AP17" s="56">
        <f t="shared" si="6"/>
        <v>-230166.79000000004</v>
      </c>
    </row>
    <row r="18" spans="1:42" ht="15" thickBot="1" x14ac:dyDescent="0.25">
      <c r="A18" s="38" t="s">
        <v>362</v>
      </c>
      <c r="B18" s="38" t="s">
        <v>364</v>
      </c>
      <c r="C18" s="63">
        <v>4306</v>
      </c>
      <c r="D18" s="64" t="s">
        <v>697</v>
      </c>
      <c r="E18" s="44" t="s">
        <v>2821</v>
      </c>
      <c r="F18" s="88">
        <v>296122.53999999998</v>
      </c>
      <c r="G18" s="88">
        <v>38040</v>
      </c>
      <c r="H18" s="88">
        <v>107957.4</v>
      </c>
      <c r="K18" s="44">
        <v>862437.46</v>
      </c>
      <c r="L18" s="44">
        <v>401024.85</v>
      </c>
      <c r="O18" s="231">
        <v>0</v>
      </c>
      <c r="P18" s="231">
        <v>15322.83</v>
      </c>
      <c r="R18" s="231">
        <v>1445.34</v>
      </c>
      <c r="S18" s="44">
        <v>0</v>
      </c>
      <c r="U18" s="44">
        <v>-377194.99</v>
      </c>
      <c r="V18" s="44">
        <v>2510757.66</v>
      </c>
      <c r="W18" s="73">
        <v>1447143.05</v>
      </c>
      <c r="X18" s="73">
        <v>314090</v>
      </c>
      <c r="Y18" s="73">
        <v>2612.91</v>
      </c>
      <c r="Z18" s="73">
        <v>3870</v>
      </c>
      <c r="AA18" s="73">
        <v>1551621</v>
      </c>
      <c r="AB18" s="73">
        <v>767360</v>
      </c>
      <c r="AC18" s="89">
        <v>2519307</v>
      </c>
      <c r="AD18" s="89">
        <v>160</v>
      </c>
      <c r="AE18" s="89">
        <v>2502</v>
      </c>
      <c r="AF18" s="89">
        <v>1506767.82</v>
      </c>
      <c r="AG18" s="89">
        <v>298027.06</v>
      </c>
      <c r="AI18" s="89">
        <v>83048.67</v>
      </c>
      <c r="AJ18" s="89">
        <v>121633</v>
      </c>
      <c r="AK18" s="72">
        <f t="shared" si="1"/>
        <v>442119.93999999994</v>
      </c>
      <c r="AL18" s="50">
        <f t="shared" si="2"/>
        <v>16768.169999999998</v>
      </c>
      <c r="AM18" s="51">
        <f t="shared" si="3"/>
        <v>425351.76999999996</v>
      </c>
      <c r="AN18" s="48">
        <f t="shared" si="4"/>
        <v>4086696.96</v>
      </c>
      <c r="AO18" s="47">
        <f t="shared" si="5"/>
        <v>4531445.55</v>
      </c>
      <c r="AP18" s="56">
        <f t="shared" si="6"/>
        <v>-444748.58999999985</v>
      </c>
    </row>
    <row r="19" spans="1:42" ht="15" thickBot="1" x14ac:dyDescent="0.25">
      <c r="A19" s="38" t="s">
        <v>362</v>
      </c>
      <c r="B19" s="38" t="s">
        <v>364</v>
      </c>
      <c r="C19" s="63">
        <v>5667</v>
      </c>
      <c r="D19" s="64" t="s">
        <v>698</v>
      </c>
      <c r="E19" s="44" t="s">
        <v>2822</v>
      </c>
      <c r="F19" s="88">
        <v>931801.39</v>
      </c>
      <c r="G19" s="88">
        <v>39805</v>
      </c>
      <c r="H19" s="88">
        <v>94034.33</v>
      </c>
      <c r="K19" s="44">
        <v>1064112.33</v>
      </c>
      <c r="L19" s="44">
        <v>847529.62</v>
      </c>
      <c r="O19" s="231">
        <v>0</v>
      </c>
      <c r="P19" s="231">
        <v>5529.18</v>
      </c>
      <c r="R19" s="231">
        <v>5044.76</v>
      </c>
      <c r="S19" s="44">
        <v>376043</v>
      </c>
      <c r="U19" s="44">
        <v>2681948.3199999998</v>
      </c>
      <c r="V19" s="44">
        <v>684118.79</v>
      </c>
      <c r="W19" s="73">
        <v>1177528.74</v>
      </c>
      <c r="X19" s="73">
        <v>11200</v>
      </c>
      <c r="Y19" s="73">
        <v>6399.92</v>
      </c>
      <c r="Z19" s="73">
        <v>1910</v>
      </c>
      <c r="AA19" s="73">
        <v>1486830</v>
      </c>
      <c r="AB19" s="73">
        <v>645140</v>
      </c>
      <c r="AC19" s="89">
        <v>2324629</v>
      </c>
      <c r="AD19" s="89">
        <v>560</v>
      </c>
      <c r="AF19" s="89">
        <v>1363019.46</v>
      </c>
      <c r="AG19" s="89">
        <v>378132.58</v>
      </c>
      <c r="AJ19" s="89">
        <v>38069</v>
      </c>
      <c r="AK19" s="72">
        <f t="shared" si="1"/>
        <v>1065640.72</v>
      </c>
      <c r="AL19" s="50">
        <f t="shared" si="2"/>
        <v>10573.94</v>
      </c>
      <c r="AM19" s="51">
        <f t="shared" si="3"/>
        <v>1055066.78</v>
      </c>
      <c r="AN19" s="48">
        <f t="shared" si="4"/>
        <v>3329008.66</v>
      </c>
      <c r="AO19" s="47">
        <f t="shared" si="5"/>
        <v>4104410.04</v>
      </c>
      <c r="AP19" s="56">
        <f t="shared" si="6"/>
        <v>-775401.37999999989</v>
      </c>
    </row>
    <row r="20" spans="1:42" ht="15" thickBot="1" x14ac:dyDescent="0.25">
      <c r="A20" s="38" t="s">
        <v>362</v>
      </c>
      <c r="B20" s="38" t="s">
        <v>364</v>
      </c>
      <c r="C20" s="63">
        <v>1990</v>
      </c>
      <c r="D20" s="64" t="s">
        <v>699</v>
      </c>
      <c r="E20" s="44" t="s">
        <v>2823</v>
      </c>
      <c r="F20" s="88">
        <v>158726.07</v>
      </c>
      <c r="G20" s="88">
        <v>10586</v>
      </c>
      <c r="H20" s="88">
        <v>66683.47</v>
      </c>
      <c r="K20" s="44">
        <v>431073.99</v>
      </c>
      <c r="L20" s="44">
        <v>160142.51999999999</v>
      </c>
      <c r="O20" s="231">
        <v>0</v>
      </c>
      <c r="P20" s="231">
        <v>7674.99</v>
      </c>
      <c r="Q20" s="231">
        <v>16200</v>
      </c>
      <c r="R20" s="231">
        <v>1043.18</v>
      </c>
      <c r="S20" s="44">
        <v>0</v>
      </c>
      <c r="U20" s="44">
        <v>-60404.44</v>
      </c>
      <c r="V20" s="44">
        <v>865361.67</v>
      </c>
      <c r="W20" s="73">
        <v>772779.82</v>
      </c>
      <c r="X20" s="73">
        <v>80337</v>
      </c>
      <c r="Y20" s="73">
        <v>871.09</v>
      </c>
      <c r="Z20" s="73">
        <v>10</v>
      </c>
      <c r="AA20" s="73">
        <v>1727013</v>
      </c>
      <c r="AB20" s="73">
        <v>131690</v>
      </c>
      <c r="AC20" s="89">
        <v>2022929</v>
      </c>
      <c r="AD20" s="89">
        <v>560</v>
      </c>
      <c r="AF20" s="89">
        <v>576422.68000000005</v>
      </c>
      <c r="AG20" s="89">
        <v>114952.58</v>
      </c>
      <c r="AJ20" s="89">
        <v>500</v>
      </c>
      <c r="AK20" s="72">
        <f t="shared" si="1"/>
        <v>235995.54</v>
      </c>
      <c r="AL20" s="50">
        <f t="shared" si="2"/>
        <v>24918.17</v>
      </c>
      <c r="AM20" s="51">
        <f t="shared" si="3"/>
        <v>211077.37</v>
      </c>
      <c r="AN20" s="48">
        <f t="shared" si="4"/>
        <v>2712700.91</v>
      </c>
      <c r="AO20" s="47">
        <f t="shared" si="5"/>
        <v>2715364.2600000002</v>
      </c>
      <c r="AP20" s="56">
        <f t="shared" si="6"/>
        <v>-2663.3500000000931</v>
      </c>
    </row>
    <row r="21" spans="1:42" ht="15" thickBot="1" x14ac:dyDescent="0.25">
      <c r="A21" s="38" t="s">
        <v>362</v>
      </c>
      <c r="B21" s="38" t="s">
        <v>364</v>
      </c>
      <c r="C21" s="63">
        <v>2504</v>
      </c>
      <c r="D21" s="64" t="s">
        <v>700</v>
      </c>
      <c r="E21" s="44" t="s">
        <v>2824</v>
      </c>
      <c r="F21" s="88">
        <v>356787.31</v>
      </c>
      <c r="G21" s="88">
        <v>19763.75</v>
      </c>
      <c r="H21" s="88">
        <v>50020.51</v>
      </c>
      <c r="K21" s="44">
        <v>581618.91</v>
      </c>
      <c r="L21" s="44">
        <v>317975.2</v>
      </c>
      <c r="O21" s="231">
        <v>0</v>
      </c>
      <c r="R21" s="231">
        <v>435.6</v>
      </c>
      <c r="S21" s="44">
        <v>23150</v>
      </c>
      <c r="U21" s="44">
        <v>-146122.01999999999</v>
      </c>
      <c r="V21" s="44">
        <v>1709584.67</v>
      </c>
      <c r="W21" s="73">
        <v>667735.52</v>
      </c>
      <c r="X21" s="73">
        <v>39300</v>
      </c>
      <c r="Y21" s="73">
        <v>1452.91</v>
      </c>
      <c r="AA21" s="73">
        <v>1631487</v>
      </c>
      <c r="AB21" s="73">
        <v>159000</v>
      </c>
      <c r="AC21" s="89">
        <v>1932730</v>
      </c>
      <c r="AF21" s="89">
        <v>452489.04</v>
      </c>
      <c r="AG21" s="89">
        <v>365003.96</v>
      </c>
      <c r="AJ21" s="89">
        <v>9635</v>
      </c>
      <c r="AK21" s="72">
        <f t="shared" si="1"/>
        <v>426571.57</v>
      </c>
      <c r="AL21" s="50">
        <f t="shared" si="2"/>
        <v>435.6</v>
      </c>
      <c r="AM21" s="51">
        <f t="shared" si="3"/>
        <v>426135.97000000003</v>
      </c>
      <c r="AN21" s="48">
        <f t="shared" si="4"/>
        <v>2498975.4300000002</v>
      </c>
      <c r="AO21" s="47">
        <f t="shared" si="5"/>
        <v>2759858</v>
      </c>
      <c r="AP21" s="56">
        <f t="shared" si="6"/>
        <v>-260882.56999999983</v>
      </c>
    </row>
    <row r="22" spans="1:42" ht="15" thickBot="1" x14ac:dyDescent="0.25">
      <c r="A22" s="38" t="s">
        <v>362</v>
      </c>
      <c r="B22" s="38" t="s">
        <v>364</v>
      </c>
      <c r="C22" s="63">
        <v>2869</v>
      </c>
      <c r="D22" s="64" t="s">
        <v>701</v>
      </c>
      <c r="E22" s="44" t="s">
        <v>2928</v>
      </c>
      <c r="F22" s="88">
        <v>183337.89</v>
      </c>
      <c r="G22" s="88">
        <v>31517.75</v>
      </c>
      <c r="H22" s="88">
        <v>85988.94</v>
      </c>
      <c r="K22" s="44">
        <v>661295.24</v>
      </c>
      <c r="L22" s="44">
        <v>355082.23</v>
      </c>
      <c r="O22" s="231">
        <v>0</v>
      </c>
      <c r="P22" s="231">
        <v>46870.52</v>
      </c>
      <c r="R22" s="231">
        <v>6248.25</v>
      </c>
      <c r="S22" s="44">
        <v>166290</v>
      </c>
      <c r="U22" s="44">
        <v>-770086.63</v>
      </c>
      <c r="V22" s="44">
        <v>2287426.9300000002</v>
      </c>
      <c r="W22" s="73">
        <v>742792.96</v>
      </c>
      <c r="X22" s="73">
        <v>130710</v>
      </c>
      <c r="Y22" s="73">
        <v>211.76</v>
      </c>
      <c r="Z22" s="73">
        <v>30</v>
      </c>
      <c r="AA22" s="73">
        <v>1158783</v>
      </c>
      <c r="AB22" s="73">
        <v>267550</v>
      </c>
      <c r="AC22" s="89">
        <v>1512147</v>
      </c>
      <c r="AF22" s="89">
        <v>933118.15</v>
      </c>
      <c r="AG22" s="89">
        <v>273839.59000000003</v>
      </c>
      <c r="AJ22" s="89">
        <v>500</v>
      </c>
      <c r="AK22" s="72">
        <f t="shared" si="1"/>
        <v>300844.58</v>
      </c>
      <c r="AL22" s="50">
        <f t="shared" si="2"/>
        <v>53118.77</v>
      </c>
      <c r="AM22" s="51">
        <f t="shared" si="3"/>
        <v>247725.81000000003</v>
      </c>
      <c r="AN22" s="48">
        <f t="shared" si="4"/>
        <v>2300077.7199999997</v>
      </c>
      <c r="AO22" s="47">
        <f t="shared" si="5"/>
        <v>2719604.7399999998</v>
      </c>
      <c r="AP22" s="56">
        <f t="shared" si="6"/>
        <v>-419527.02</v>
      </c>
    </row>
    <row r="23" spans="1:42" ht="15" thickBot="1" x14ac:dyDescent="0.25">
      <c r="A23" s="38" t="s">
        <v>367</v>
      </c>
      <c r="B23" s="38" t="s">
        <v>368</v>
      </c>
      <c r="C23" s="63">
        <v>1771</v>
      </c>
      <c r="D23" s="64" t="s">
        <v>702</v>
      </c>
      <c r="E23" s="44" t="s">
        <v>2825</v>
      </c>
      <c r="F23" s="88">
        <v>197027.52</v>
      </c>
      <c r="G23" s="88">
        <v>0</v>
      </c>
      <c r="H23" s="88">
        <v>38646.589999999997</v>
      </c>
      <c r="K23" s="44">
        <v>802229.07</v>
      </c>
      <c r="L23" s="44">
        <v>229570.69</v>
      </c>
      <c r="O23" s="231">
        <v>0</v>
      </c>
      <c r="P23" s="231">
        <v>37200</v>
      </c>
      <c r="Q23" s="231">
        <v>80000</v>
      </c>
      <c r="R23" s="231">
        <v>456.71</v>
      </c>
      <c r="U23" s="44">
        <v>-875213.56</v>
      </c>
      <c r="V23" s="44">
        <v>2091979.99</v>
      </c>
      <c r="W23" s="73">
        <v>766858.49</v>
      </c>
      <c r="Y23" s="73">
        <v>674.39</v>
      </c>
      <c r="AA23" s="73">
        <v>748331</v>
      </c>
      <c r="AB23" s="73">
        <v>18060</v>
      </c>
      <c r="AC23" s="89">
        <v>840731</v>
      </c>
      <c r="AF23" s="89">
        <v>528189.48</v>
      </c>
      <c r="AG23" s="89">
        <v>231407.67</v>
      </c>
      <c r="AJ23" s="89">
        <v>545</v>
      </c>
      <c r="AK23" s="72">
        <f t="shared" si="1"/>
        <v>235674.11</v>
      </c>
      <c r="AL23" s="50">
        <f t="shared" si="2"/>
        <v>117656.71</v>
      </c>
      <c r="AM23" s="51">
        <f t="shared" si="3"/>
        <v>118017.39999999998</v>
      </c>
      <c r="AN23" s="48">
        <f t="shared" si="4"/>
        <v>1533923.88</v>
      </c>
      <c r="AO23" s="47">
        <f t="shared" si="5"/>
        <v>1600873.15</v>
      </c>
      <c r="AP23" s="56">
        <f t="shared" si="6"/>
        <v>-66949.270000000019</v>
      </c>
    </row>
    <row r="24" spans="1:42" ht="15" thickBot="1" x14ac:dyDescent="0.25">
      <c r="A24" s="38" t="s">
        <v>367</v>
      </c>
      <c r="B24" s="38" t="s">
        <v>368</v>
      </c>
      <c r="C24" s="63">
        <v>5076</v>
      </c>
      <c r="D24" s="64" t="s">
        <v>703</v>
      </c>
      <c r="E24" s="44" t="s">
        <v>2826</v>
      </c>
      <c r="F24" s="88">
        <v>647792.34</v>
      </c>
      <c r="G24" s="88">
        <v>0</v>
      </c>
      <c r="H24" s="88">
        <v>40499.46</v>
      </c>
      <c r="K24" s="44">
        <v>645016.91</v>
      </c>
      <c r="L24" s="44">
        <v>244421.95</v>
      </c>
      <c r="O24" s="231">
        <v>0</v>
      </c>
      <c r="P24" s="231">
        <v>160182.51999999999</v>
      </c>
      <c r="Q24" s="231">
        <v>15744</v>
      </c>
      <c r="R24" s="231">
        <v>1729.02</v>
      </c>
      <c r="S24" s="44">
        <v>64445</v>
      </c>
      <c r="U24" s="44">
        <v>1290209.68</v>
      </c>
      <c r="W24" s="73">
        <v>1119015.92</v>
      </c>
      <c r="X24" s="73">
        <v>450181</v>
      </c>
      <c r="Y24" s="73">
        <v>2289.81</v>
      </c>
      <c r="AA24" s="73">
        <v>1995464.5</v>
      </c>
      <c r="AC24" s="89">
        <v>2519754.2000000002</v>
      </c>
      <c r="AD24" s="89">
        <v>25664</v>
      </c>
      <c r="AF24" s="89">
        <v>791779.04</v>
      </c>
      <c r="AG24" s="89">
        <v>184333.55</v>
      </c>
      <c r="AK24" s="72">
        <f t="shared" si="1"/>
        <v>688291.79999999993</v>
      </c>
      <c r="AL24" s="50">
        <f t="shared" si="2"/>
        <v>177655.53999999998</v>
      </c>
      <c r="AM24" s="51">
        <f t="shared" si="3"/>
        <v>510636.25999999995</v>
      </c>
      <c r="AN24" s="48">
        <f t="shared" si="4"/>
        <v>3566951.23</v>
      </c>
      <c r="AO24" s="47">
        <f t="shared" si="5"/>
        <v>3521530.79</v>
      </c>
      <c r="AP24" s="56">
        <f t="shared" si="6"/>
        <v>45420.439999999944</v>
      </c>
    </row>
    <row r="25" spans="1:42" ht="15" thickBot="1" x14ac:dyDescent="0.25">
      <c r="A25" s="38" t="s">
        <v>367</v>
      </c>
      <c r="B25" s="38" t="s">
        <v>368</v>
      </c>
      <c r="C25" s="63">
        <v>1132</v>
      </c>
      <c r="D25" s="64" t="s">
        <v>704</v>
      </c>
      <c r="E25" s="44" t="s">
        <v>2827</v>
      </c>
      <c r="F25" s="88">
        <v>237842.65</v>
      </c>
      <c r="G25" s="88">
        <v>0</v>
      </c>
      <c r="H25" s="88">
        <v>85279.22</v>
      </c>
      <c r="K25" s="44">
        <v>1038911.49</v>
      </c>
      <c r="L25" s="44">
        <v>245703.14</v>
      </c>
      <c r="O25" s="231">
        <v>0</v>
      </c>
      <c r="P25" s="231">
        <v>11738.11</v>
      </c>
      <c r="R25" s="231">
        <v>815.18</v>
      </c>
      <c r="U25" s="44">
        <v>-427871.18</v>
      </c>
      <c r="V25" s="44">
        <v>1967042.37</v>
      </c>
      <c r="W25" s="73">
        <v>798961.21</v>
      </c>
      <c r="Y25" s="73">
        <v>1129.76</v>
      </c>
      <c r="AA25" s="73">
        <v>2420991</v>
      </c>
      <c r="AB25" s="73">
        <v>32060.29</v>
      </c>
      <c r="AC25" s="89">
        <v>2649911</v>
      </c>
      <c r="AE25" s="89">
        <v>3956</v>
      </c>
      <c r="AF25" s="89">
        <v>342999.71</v>
      </c>
      <c r="AG25" s="89">
        <v>200073.53</v>
      </c>
      <c r="AJ25" s="89">
        <v>190</v>
      </c>
      <c r="AK25" s="72">
        <f t="shared" si="1"/>
        <v>323121.87</v>
      </c>
      <c r="AL25" s="50">
        <f t="shared" si="2"/>
        <v>12553.29</v>
      </c>
      <c r="AM25" s="51">
        <f t="shared" si="3"/>
        <v>310568.58</v>
      </c>
      <c r="AN25" s="48">
        <f t="shared" si="4"/>
        <v>3253142.26</v>
      </c>
      <c r="AO25" s="47">
        <f t="shared" si="5"/>
        <v>3197130.2399999998</v>
      </c>
      <c r="AP25" s="56">
        <f t="shared" si="6"/>
        <v>56012.020000000019</v>
      </c>
    </row>
    <row r="26" spans="1:42" ht="15" thickBot="1" x14ac:dyDescent="0.25">
      <c r="A26" s="38" t="s">
        <v>367</v>
      </c>
      <c r="B26" s="38" t="s">
        <v>368</v>
      </c>
      <c r="C26" s="63">
        <v>2987</v>
      </c>
      <c r="D26" s="64" t="s">
        <v>705</v>
      </c>
      <c r="E26" s="44" t="s">
        <v>2828</v>
      </c>
      <c r="F26" s="88">
        <v>363707.11</v>
      </c>
      <c r="G26" s="88">
        <v>0</v>
      </c>
      <c r="H26" s="88">
        <v>70397.490000000005</v>
      </c>
      <c r="K26" s="44">
        <v>604444.18000000005</v>
      </c>
      <c r="L26" s="44">
        <v>217949.66</v>
      </c>
      <c r="P26" s="231">
        <v>80956.570000000007</v>
      </c>
      <c r="Q26" s="231">
        <v>259444</v>
      </c>
      <c r="R26" s="231">
        <v>47.07</v>
      </c>
      <c r="U26" s="44">
        <v>-186988.03</v>
      </c>
      <c r="V26" s="44">
        <v>1301651.56</v>
      </c>
      <c r="W26" s="73">
        <v>933501.74</v>
      </c>
      <c r="X26" s="73">
        <v>24435.4</v>
      </c>
      <c r="Y26" s="73">
        <v>1877.61</v>
      </c>
      <c r="AA26" s="73">
        <v>571660</v>
      </c>
      <c r="AB26" s="73">
        <v>27500</v>
      </c>
      <c r="AC26" s="89">
        <v>723960</v>
      </c>
      <c r="AD26" s="89">
        <v>650</v>
      </c>
      <c r="AE26" s="89">
        <v>3264</v>
      </c>
      <c r="AF26" s="89">
        <v>874916.94</v>
      </c>
      <c r="AG26" s="89">
        <v>145307.54</v>
      </c>
      <c r="AJ26" s="89">
        <v>9489</v>
      </c>
      <c r="AK26" s="72">
        <f t="shared" si="1"/>
        <v>434104.6</v>
      </c>
      <c r="AL26" s="50">
        <f t="shared" si="2"/>
        <v>340447.64</v>
      </c>
      <c r="AM26" s="51">
        <f t="shared" si="3"/>
        <v>93656.959999999963</v>
      </c>
      <c r="AN26" s="48">
        <f t="shared" si="4"/>
        <v>1558974.75</v>
      </c>
      <c r="AO26" s="47">
        <f t="shared" si="5"/>
        <v>1757587.48</v>
      </c>
      <c r="AP26" s="56">
        <f t="shared" si="6"/>
        <v>-198612.72999999998</v>
      </c>
    </row>
    <row r="27" spans="1:42" ht="15" thickBot="1" x14ac:dyDescent="0.25">
      <c r="A27" s="38" t="s">
        <v>367</v>
      </c>
      <c r="B27" s="38" t="s">
        <v>368</v>
      </c>
      <c r="C27" s="63">
        <v>2340</v>
      </c>
      <c r="D27" s="64" t="s">
        <v>706</v>
      </c>
      <c r="E27" s="44" t="s">
        <v>2829</v>
      </c>
      <c r="F27" s="88">
        <v>401254.19</v>
      </c>
      <c r="G27" s="88">
        <v>0</v>
      </c>
      <c r="H27" s="88">
        <v>22112.28</v>
      </c>
      <c r="K27" s="44">
        <v>1754941.35</v>
      </c>
      <c r="L27" s="44">
        <v>266062.09000000003</v>
      </c>
      <c r="O27" s="231">
        <v>0</v>
      </c>
      <c r="P27" s="231">
        <v>75252.45</v>
      </c>
      <c r="R27" s="231">
        <v>4977.3</v>
      </c>
      <c r="U27" s="44">
        <v>623133.77</v>
      </c>
      <c r="V27" s="44">
        <v>1776680.82</v>
      </c>
      <c r="W27" s="73">
        <v>1574951.16</v>
      </c>
      <c r="X27" s="73">
        <v>133000</v>
      </c>
      <c r="Y27" s="73">
        <v>1785.79</v>
      </c>
      <c r="AA27" s="73">
        <v>1103864.6000000001</v>
      </c>
      <c r="AB27" s="73">
        <v>19500</v>
      </c>
      <c r="AC27" s="89">
        <v>1925700.2</v>
      </c>
      <c r="AD27" s="89">
        <v>2504</v>
      </c>
      <c r="AF27" s="89">
        <v>625955.15</v>
      </c>
      <c r="AG27" s="89">
        <v>314276.63</v>
      </c>
      <c r="AJ27" s="89">
        <v>340</v>
      </c>
      <c r="AK27" s="72">
        <f t="shared" si="1"/>
        <v>423366.47</v>
      </c>
      <c r="AL27" s="50">
        <f t="shared" si="2"/>
        <v>80229.75</v>
      </c>
      <c r="AM27" s="51">
        <f t="shared" si="3"/>
        <v>343136.72</v>
      </c>
      <c r="AN27" s="48">
        <f t="shared" si="4"/>
        <v>2833101.55</v>
      </c>
      <c r="AO27" s="47">
        <f t="shared" si="5"/>
        <v>2868775.98</v>
      </c>
      <c r="AP27" s="56">
        <f t="shared" si="6"/>
        <v>-35674.430000000168</v>
      </c>
    </row>
    <row r="28" spans="1:42" ht="15" thickBot="1" x14ac:dyDescent="0.25">
      <c r="A28" s="38" t="s">
        <v>371</v>
      </c>
      <c r="B28" s="38" t="s">
        <v>372</v>
      </c>
      <c r="C28" s="63">
        <v>4716</v>
      </c>
      <c r="D28" s="64" t="s">
        <v>707</v>
      </c>
      <c r="E28" s="44" t="s">
        <v>2830</v>
      </c>
      <c r="F28" s="88">
        <v>779737.2</v>
      </c>
      <c r="G28" s="88">
        <v>0</v>
      </c>
      <c r="H28" s="88">
        <v>48949.47</v>
      </c>
      <c r="K28" s="44">
        <v>1238997.6100000001</v>
      </c>
      <c r="L28" s="44">
        <v>547727.99</v>
      </c>
      <c r="O28" s="231">
        <v>900</v>
      </c>
      <c r="P28" s="231">
        <v>48760</v>
      </c>
      <c r="Q28" s="231">
        <v>0</v>
      </c>
      <c r="R28" s="231">
        <v>1231.68</v>
      </c>
      <c r="S28" s="44">
        <v>328742.82</v>
      </c>
      <c r="U28" s="44">
        <v>92091.48</v>
      </c>
      <c r="V28" s="44">
        <v>2074982.75</v>
      </c>
      <c r="W28" s="73">
        <v>2502319.96</v>
      </c>
      <c r="X28" s="73">
        <v>191422.8</v>
      </c>
      <c r="Y28" s="73">
        <v>2685.01</v>
      </c>
      <c r="Z28" s="73">
        <v>200</v>
      </c>
      <c r="AA28" s="73">
        <v>3180937</v>
      </c>
      <c r="AB28" s="73">
        <v>66874</v>
      </c>
      <c r="AC28" s="89">
        <v>4480977</v>
      </c>
      <c r="AD28" s="89">
        <v>8376</v>
      </c>
      <c r="AE28" s="89">
        <v>4930.8999999999996</v>
      </c>
      <c r="AF28" s="89">
        <v>1049419.18</v>
      </c>
      <c r="AG28" s="89">
        <v>298200.15000000002</v>
      </c>
      <c r="AI28" s="89">
        <v>2</v>
      </c>
      <c r="AJ28" s="89">
        <v>33830</v>
      </c>
      <c r="AK28" s="72">
        <f t="shared" si="1"/>
        <v>828686.66999999993</v>
      </c>
      <c r="AL28" s="50">
        <f t="shared" si="2"/>
        <v>50891.68</v>
      </c>
      <c r="AM28" s="51">
        <f t="shared" si="3"/>
        <v>777794.98999999987</v>
      </c>
      <c r="AN28" s="48">
        <f t="shared" si="4"/>
        <v>5944438.7699999996</v>
      </c>
      <c r="AO28" s="47">
        <f t="shared" si="5"/>
        <v>5875735.2300000004</v>
      </c>
      <c r="AP28" s="56">
        <f t="shared" si="6"/>
        <v>68703.539999999106</v>
      </c>
    </row>
    <row r="29" spans="1:42" ht="15" thickBot="1" x14ac:dyDescent="0.25">
      <c r="A29" s="38" t="s">
        <v>371</v>
      </c>
      <c r="B29" s="38" t="s">
        <v>372</v>
      </c>
      <c r="C29" s="63">
        <v>2694</v>
      </c>
      <c r="D29" s="64" t="s">
        <v>708</v>
      </c>
      <c r="E29" s="44" t="s">
        <v>2831</v>
      </c>
      <c r="F29" s="88">
        <v>506842.29</v>
      </c>
      <c r="G29" s="88">
        <v>0</v>
      </c>
      <c r="H29" s="88">
        <v>74092.56</v>
      </c>
      <c r="K29" s="44">
        <v>512722.95</v>
      </c>
      <c r="L29" s="44">
        <v>199730.25</v>
      </c>
      <c r="O29" s="231">
        <v>0</v>
      </c>
      <c r="P29" s="231">
        <v>22241.73</v>
      </c>
      <c r="Q29" s="231">
        <v>98210</v>
      </c>
      <c r="R29" s="231">
        <v>459.41</v>
      </c>
      <c r="U29" s="44">
        <v>-769550.51</v>
      </c>
      <c r="V29" s="44">
        <v>1942599.48</v>
      </c>
      <c r="W29" s="73">
        <v>1028631.48</v>
      </c>
      <c r="Y29" s="73">
        <v>1840.35</v>
      </c>
      <c r="AA29" s="73">
        <v>1251256</v>
      </c>
      <c r="AB29" s="73">
        <v>35112</v>
      </c>
      <c r="AC29" s="89">
        <v>1485456</v>
      </c>
      <c r="AD29" s="89">
        <v>2200</v>
      </c>
      <c r="AE29" s="89">
        <v>11366</v>
      </c>
      <c r="AF29" s="89">
        <v>601894.97</v>
      </c>
      <c r="AG29" s="89">
        <v>207752.67</v>
      </c>
      <c r="AH29" s="89">
        <v>8741.25</v>
      </c>
      <c r="AI29" s="89">
        <v>1</v>
      </c>
      <c r="AK29" s="72">
        <f t="shared" si="1"/>
        <v>580934.85</v>
      </c>
      <c r="AL29" s="50">
        <f t="shared" si="2"/>
        <v>120911.14</v>
      </c>
      <c r="AM29" s="51">
        <f t="shared" si="3"/>
        <v>460023.70999999996</v>
      </c>
      <c r="AN29" s="48">
        <f t="shared" si="4"/>
        <v>2316839.83</v>
      </c>
      <c r="AO29" s="47">
        <f t="shared" si="5"/>
        <v>2317411.8899999997</v>
      </c>
      <c r="AP29" s="56">
        <f t="shared" si="6"/>
        <v>-572.05999999959022</v>
      </c>
    </row>
    <row r="30" spans="1:42" ht="15" thickBot="1" x14ac:dyDescent="0.25">
      <c r="A30" s="38" t="s">
        <v>371</v>
      </c>
      <c r="B30" s="38" t="s">
        <v>372</v>
      </c>
      <c r="C30" s="63">
        <v>3656</v>
      </c>
      <c r="D30" s="64" t="s">
        <v>709</v>
      </c>
      <c r="E30" s="44" t="s">
        <v>2832</v>
      </c>
      <c r="F30" s="88">
        <v>690960.21</v>
      </c>
      <c r="G30" s="88">
        <v>0</v>
      </c>
      <c r="H30" s="88">
        <v>82460.81</v>
      </c>
      <c r="K30" s="44">
        <v>828460.47</v>
      </c>
      <c r="L30" s="44">
        <v>253119.23</v>
      </c>
      <c r="O30" s="231">
        <v>0</v>
      </c>
      <c r="P30" s="231">
        <v>23800</v>
      </c>
      <c r="R30" s="231">
        <v>1290.4100000000001</v>
      </c>
      <c r="U30" s="44">
        <v>340201.41</v>
      </c>
      <c r="V30" s="44">
        <v>1357301.45</v>
      </c>
      <c r="W30" s="73">
        <v>1521833.47</v>
      </c>
      <c r="X30" s="73">
        <v>0</v>
      </c>
      <c r="Y30" s="73">
        <v>2824.61</v>
      </c>
      <c r="AA30" s="73">
        <v>477302</v>
      </c>
      <c r="AB30" s="73">
        <v>27162</v>
      </c>
      <c r="AC30" s="89">
        <v>1030292</v>
      </c>
      <c r="AD30" s="89">
        <v>11100</v>
      </c>
      <c r="AE30" s="89">
        <v>10033</v>
      </c>
      <c r="AF30" s="89">
        <v>674556.98</v>
      </c>
      <c r="AG30" s="89">
        <v>164251.65</v>
      </c>
      <c r="AI30" s="89">
        <v>3</v>
      </c>
      <c r="AJ30" s="89">
        <v>6478</v>
      </c>
      <c r="AK30" s="72">
        <f t="shared" si="1"/>
        <v>773421.02</v>
      </c>
      <c r="AL30" s="50">
        <f t="shared" si="2"/>
        <v>25090.41</v>
      </c>
      <c r="AM30" s="51">
        <f t="shared" si="3"/>
        <v>748330.61</v>
      </c>
      <c r="AN30" s="48">
        <f t="shared" si="4"/>
        <v>2029122.08</v>
      </c>
      <c r="AO30" s="47">
        <f t="shared" si="5"/>
        <v>1896714.63</v>
      </c>
      <c r="AP30" s="56">
        <f t="shared" si="6"/>
        <v>132407.45000000019</v>
      </c>
    </row>
    <row r="31" spans="1:42" ht="15" thickBot="1" x14ac:dyDescent="0.25">
      <c r="A31" s="38" t="s">
        <v>371</v>
      </c>
      <c r="B31" s="38" t="s">
        <v>372</v>
      </c>
      <c r="C31" s="63">
        <v>4918</v>
      </c>
      <c r="D31" s="64" t="s">
        <v>710</v>
      </c>
      <c r="E31" s="44" t="s">
        <v>2833</v>
      </c>
      <c r="F31" s="88">
        <v>434054.83</v>
      </c>
      <c r="G31" s="88">
        <v>0</v>
      </c>
      <c r="H31" s="88">
        <v>72463.5</v>
      </c>
      <c r="K31" s="44">
        <v>425754.06</v>
      </c>
      <c r="L31" s="44">
        <v>185828.68</v>
      </c>
      <c r="O31" s="231">
        <v>0</v>
      </c>
      <c r="P31" s="231">
        <v>29038.3</v>
      </c>
      <c r="Q31" s="231">
        <v>0.19</v>
      </c>
      <c r="R31" s="231">
        <v>5604.59</v>
      </c>
      <c r="S31" s="44">
        <v>9040.66</v>
      </c>
      <c r="U31" s="44">
        <v>-458304.09</v>
      </c>
      <c r="V31" s="44">
        <v>1339755.76</v>
      </c>
      <c r="W31" s="73">
        <v>2034410.68</v>
      </c>
      <c r="X31" s="73">
        <v>2367.91</v>
      </c>
      <c r="Y31" s="73">
        <v>2073.2199999999998</v>
      </c>
      <c r="Z31" s="73">
        <v>200</v>
      </c>
      <c r="AA31" s="73">
        <v>1968412</v>
      </c>
      <c r="AB31" s="73">
        <v>57669.35</v>
      </c>
      <c r="AC31" s="89">
        <v>2926702</v>
      </c>
      <c r="AD31" s="89">
        <v>4700</v>
      </c>
      <c r="AE31" s="89">
        <v>8280.9</v>
      </c>
      <c r="AF31" s="89">
        <v>808105.17</v>
      </c>
      <c r="AG31" s="89">
        <v>124376.43</v>
      </c>
      <c r="AI31" s="89">
        <v>3</v>
      </c>
      <c r="AK31" s="72">
        <f t="shared" si="1"/>
        <v>506518.33</v>
      </c>
      <c r="AL31" s="50">
        <f t="shared" si="2"/>
        <v>34643.08</v>
      </c>
      <c r="AM31" s="51">
        <f t="shared" si="3"/>
        <v>471875.25</v>
      </c>
      <c r="AN31" s="48">
        <f t="shared" si="4"/>
        <v>4065133.1599999997</v>
      </c>
      <c r="AO31" s="47">
        <f t="shared" si="5"/>
        <v>3872167.5</v>
      </c>
      <c r="AP31" s="56">
        <f t="shared" si="6"/>
        <v>192965.65999999968</v>
      </c>
    </row>
    <row r="32" spans="1:42" ht="15" thickBot="1" x14ac:dyDescent="0.25">
      <c r="A32" s="38" t="s">
        <v>371</v>
      </c>
      <c r="B32" s="38" t="s">
        <v>372</v>
      </c>
      <c r="C32" s="63">
        <v>2308</v>
      </c>
      <c r="D32" s="64" t="s">
        <v>711</v>
      </c>
      <c r="E32" s="44" t="s">
        <v>2834</v>
      </c>
      <c r="F32" s="88">
        <v>366100.72</v>
      </c>
      <c r="G32" s="88">
        <v>0</v>
      </c>
      <c r="H32" s="88">
        <v>59590.31</v>
      </c>
      <c r="K32" s="44">
        <v>985007.41</v>
      </c>
      <c r="L32" s="44">
        <v>195299.49</v>
      </c>
      <c r="O32" s="231">
        <v>0</v>
      </c>
      <c r="P32" s="231">
        <v>21601.65</v>
      </c>
      <c r="Q32" s="231">
        <v>0</v>
      </c>
      <c r="R32" s="231">
        <v>177.3</v>
      </c>
      <c r="U32" s="44">
        <v>-488785.23</v>
      </c>
      <c r="V32" s="44">
        <v>2103448.6</v>
      </c>
      <c r="W32" s="73">
        <v>1230547.74</v>
      </c>
      <c r="Y32" s="73">
        <v>1818.68</v>
      </c>
      <c r="AA32" s="73">
        <v>1431389</v>
      </c>
      <c r="AB32" s="73">
        <v>57500</v>
      </c>
      <c r="AC32" s="89">
        <v>1981993</v>
      </c>
      <c r="AD32" s="89">
        <v>59070</v>
      </c>
      <c r="AE32" s="89">
        <v>10706.5</v>
      </c>
      <c r="AF32" s="89">
        <v>434362.19</v>
      </c>
      <c r="AG32" s="89">
        <v>236752.49</v>
      </c>
      <c r="AI32" s="89">
        <v>4870.13</v>
      </c>
      <c r="AJ32" s="89">
        <v>23945.5</v>
      </c>
      <c r="AK32" s="72">
        <f t="shared" si="1"/>
        <v>425691.02999999997</v>
      </c>
      <c r="AL32" s="50">
        <f t="shared" si="2"/>
        <v>21778.95</v>
      </c>
      <c r="AM32" s="51">
        <f t="shared" si="3"/>
        <v>403912.07999999996</v>
      </c>
      <c r="AN32" s="48">
        <f t="shared" si="4"/>
        <v>2721255.42</v>
      </c>
      <c r="AO32" s="47">
        <f t="shared" si="5"/>
        <v>2751699.8099999996</v>
      </c>
      <c r="AP32" s="56">
        <f t="shared" si="6"/>
        <v>-30444.389999999665</v>
      </c>
    </row>
    <row r="33" spans="1:42" ht="15" thickBot="1" x14ac:dyDescent="0.25">
      <c r="A33" s="38" t="s">
        <v>371</v>
      </c>
      <c r="B33" s="38" t="s">
        <v>372</v>
      </c>
      <c r="C33" s="63">
        <v>1606</v>
      </c>
      <c r="D33" s="64" t="s">
        <v>712</v>
      </c>
      <c r="E33" s="44" t="s">
        <v>2835</v>
      </c>
      <c r="F33" s="88">
        <v>474255.16</v>
      </c>
      <c r="G33" s="88">
        <v>0</v>
      </c>
      <c r="H33" s="88">
        <v>66981.399999999994</v>
      </c>
      <c r="K33" s="44">
        <v>320966.71999999997</v>
      </c>
      <c r="L33" s="44">
        <v>228318.04</v>
      </c>
      <c r="O33" s="231">
        <v>0</v>
      </c>
      <c r="P33" s="231">
        <v>26673.599999999999</v>
      </c>
      <c r="R33" s="231">
        <v>787.96</v>
      </c>
      <c r="S33" s="44">
        <v>18629.810000000001</v>
      </c>
      <c r="U33" s="44">
        <v>-421888.02</v>
      </c>
      <c r="V33" s="44">
        <v>1634028.2</v>
      </c>
      <c r="W33" s="73">
        <v>1126285.5</v>
      </c>
      <c r="X33" s="73">
        <v>0</v>
      </c>
      <c r="Y33" s="73">
        <v>2444.33</v>
      </c>
      <c r="Z33" s="73">
        <v>250</v>
      </c>
      <c r="AA33" s="73">
        <v>794747</v>
      </c>
      <c r="AB33" s="73">
        <v>21018</v>
      </c>
      <c r="AC33" s="89">
        <v>1253438.3799999999</v>
      </c>
      <c r="AD33" s="89">
        <v>3980</v>
      </c>
      <c r="AE33" s="89">
        <v>350</v>
      </c>
      <c r="AF33" s="89">
        <v>575029.73</v>
      </c>
      <c r="AG33" s="89">
        <v>278037.7</v>
      </c>
      <c r="AI33" s="89">
        <v>1</v>
      </c>
      <c r="AJ33" s="89">
        <v>1618.25</v>
      </c>
      <c r="AK33" s="72">
        <f t="shared" si="1"/>
        <v>541236.55999999994</v>
      </c>
      <c r="AL33" s="50">
        <f t="shared" si="2"/>
        <v>27461.559999999998</v>
      </c>
      <c r="AM33" s="51">
        <f t="shared" si="3"/>
        <v>513774.99999999994</v>
      </c>
      <c r="AN33" s="48">
        <f t="shared" si="4"/>
        <v>1944744.83</v>
      </c>
      <c r="AO33" s="47">
        <f t="shared" si="5"/>
        <v>2112455.06</v>
      </c>
      <c r="AP33" s="56">
        <f t="shared" si="6"/>
        <v>-167710.22999999998</v>
      </c>
    </row>
    <row r="34" spans="1:42" ht="15" thickBot="1" x14ac:dyDescent="0.25">
      <c r="A34" s="38" t="s">
        <v>371</v>
      </c>
      <c r="B34" s="38" t="s">
        <v>372</v>
      </c>
      <c r="C34" s="63">
        <v>2622</v>
      </c>
      <c r="D34" s="64" t="s">
        <v>713</v>
      </c>
      <c r="E34" s="44" t="s">
        <v>2836</v>
      </c>
      <c r="F34" s="88">
        <v>312990.43</v>
      </c>
      <c r="G34" s="88">
        <v>0</v>
      </c>
      <c r="H34" s="88">
        <v>23224.46</v>
      </c>
      <c r="K34" s="44">
        <v>551944.51</v>
      </c>
      <c r="L34" s="44">
        <v>220544.52</v>
      </c>
      <c r="O34" s="231">
        <v>0</v>
      </c>
      <c r="P34" s="231">
        <v>0</v>
      </c>
      <c r="R34" s="231">
        <v>188.63</v>
      </c>
      <c r="U34" s="44">
        <v>573095.62</v>
      </c>
      <c r="V34" s="44">
        <v>391756.52</v>
      </c>
      <c r="W34" s="73">
        <v>1295753.6299999999</v>
      </c>
      <c r="X34" s="73">
        <v>145800</v>
      </c>
      <c r="Y34" s="73">
        <v>1740.74</v>
      </c>
      <c r="Z34" s="73">
        <v>510</v>
      </c>
      <c r="AA34" s="73">
        <v>2471625.2999999998</v>
      </c>
      <c r="AB34" s="73">
        <v>76000</v>
      </c>
      <c r="AC34" s="89">
        <v>3004450.3</v>
      </c>
      <c r="AF34" s="89">
        <v>678613.73</v>
      </c>
      <c r="AG34" s="89">
        <v>140969.43</v>
      </c>
      <c r="AI34" s="89">
        <v>8705.56</v>
      </c>
      <c r="AJ34" s="89">
        <v>15027.5</v>
      </c>
      <c r="AK34" s="72">
        <f t="shared" si="1"/>
        <v>336214.89</v>
      </c>
      <c r="AL34" s="50">
        <f t="shared" si="2"/>
        <v>188.63</v>
      </c>
      <c r="AM34" s="51">
        <f t="shared" si="3"/>
        <v>336026.26</v>
      </c>
      <c r="AN34" s="48">
        <f t="shared" si="4"/>
        <v>3991429.67</v>
      </c>
      <c r="AO34" s="47">
        <f t="shared" si="5"/>
        <v>3847766.52</v>
      </c>
      <c r="AP34" s="56">
        <f t="shared" si="6"/>
        <v>143663.14999999991</v>
      </c>
    </row>
    <row r="35" spans="1:42" ht="15" thickBot="1" x14ac:dyDescent="0.25">
      <c r="A35" s="38" t="s">
        <v>371</v>
      </c>
      <c r="B35" s="38" t="s">
        <v>372</v>
      </c>
      <c r="C35" s="63">
        <v>2397</v>
      </c>
      <c r="D35" s="64" t="s">
        <v>714</v>
      </c>
      <c r="E35" s="44" t="s">
        <v>2837</v>
      </c>
      <c r="F35" s="88">
        <v>501378.48</v>
      </c>
      <c r="G35" s="88">
        <v>0</v>
      </c>
      <c r="H35" s="88">
        <v>59238.36</v>
      </c>
      <c r="K35" s="44">
        <v>430299.32</v>
      </c>
      <c r="L35" s="44">
        <v>192767.92</v>
      </c>
      <c r="O35" s="231">
        <v>0</v>
      </c>
      <c r="P35" s="231">
        <v>0</v>
      </c>
      <c r="Q35" s="231">
        <v>0</v>
      </c>
      <c r="R35" s="231">
        <v>1022.55</v>
      </c>
      <c r="S35" s="44">
        <v>126175</v>
      </c>
      <c r="U35" s="44">
        <v>482972.35</v>
      </c>
      <c r="V35" s="44">
        <v>459399.49</v>
      </c>
      <c r="W35" s="73">
        <v>919483.65</v>
      </c>
      <c r="X35" s="73">
        <v>365.73</v>
      </c>
      <c r="Y35" s="73">
        <v>2034.9</v>
      </c>
      <c r="Z35" s="73">
        <v>200</v>
      </c>
      <c r="AA35" s="73">
        <v>654621.5</v>
      </c>
      <c r="AB35" s="73">
        <v>10972.29</v>
      </c>
      <c r="AC35" s="89">
        <v>838221.5</v>
      </c>
      <c r="AD35" s="89">
        <v>10566.5</v>
      </c>
      <c r="AF35" s="89">
        <v>476982.74</v>
      </c>
      <c r="AG35" s="89">
        <v>147242.64000000001</v>
      </c>
      <c r="AI35" s="89">
        <v>2</v>
      </c>
      <c r="AJ35" s="89">
        <v>548</v>
      </c>
      <c r="AK35" s="72">
        <f t="shared" si="1"/>
        <v>560616.84</v>
      </c>
      <c r="AL35" s="50">
        <f t="shared" si="2"/>
        <v>1022.55</v>
      </c>
      <c r="AM35" s="51">
        <f t="shared" si="3"/>
        <v>559594.28999999992</v>
      </c>
      <c r="AN35" s="48">
        <f t="shared" si="4"/>
        <v>1587678.07</v>
      </c>
      <c r="AO35" s="47">
        <f t="shared" si="5"/>
        <v>1473563.38</v>
      </c>
      <c r="AP35" s="56">
        <f t="shared" si="6"/>
        <v>114114.69000000018</v>
      </c>
    </row>
    <row r="36" spans="1:42" ht="15" thickBot="1" x14ac:dyDescent="0.25">
      <c r="A36" s="38" t="s">
        <v>371</v>
      </c>
      <c r="B36" s="38" t="s">
        <v>372</v>
      </c>
      <c r="C36" s="63">
        <v>1711</v>
      </c>
      <c r="D36" s="64" t="s">
        <v>715</v>
      </c>
      <c r="E36" s="44" t="s">
        <v>2838</v>
      </c>
      <c r="F36" s="88">
        <v>356040.93</v>
      </c>
      <c r="G36" s="88">
        <v>0</v>
      </c>
      <c r="H36" s="88">
        <v>77798.710000000006</v>
      </c>
      <c r="K36" s="44">
        <v>617131.69999999995</v>
      </c>
      <c r="L36" s="44">
        <v>173676.99</v>
      </c>
      <c r="O36" s="231">
        <v>0</v>
      </c>
      <c r="P36" s="231">
        <v>13490.83</v>
      </c>
      <c r="R36" s="231">
        <v>476.31</v>
      </c>
      <c r="S36" s="44">
        <v>13761.1</v>
      </c>
      <c r="U36" s="44">
        <v>432800.77</v>
      </c>
      <c r="V36" s="44">
        <v>556569.79</v>
      </c>
      <c r="W36" s="73">
        <v>978070.16</v>
      </c>
      <c r="X36" s="73">
        <v>76624.66</v>
      </c>
      <c r="Y36" s="73">
        <v>1346.06</v>
      </c>
      <c r="AA36" s="73">
        <v>1314078.6000000001</v>
      </c>
      <c r="AB36" s="73">
        <v>1386</v>
      </c>
      <c r="AC36" s="89">
        <v>1524598.7</v>
      </c>
      <c r="AD36" s="89">
        <v>4400</v>
      </c>
      <c r="AE36" s="89">
        <v>15564.5</v>
      </c>
      <c r="AF36" s="89">
        <v>429876.03</v>
      </c>
      <c r="AG36" s="89">
        <v>182922.83</v>
      </c>
      <c r="AJ36" s="89">
        <v>6593.89</v>
      </c>
      <c r="AK36" s="72">
        <f t="shared" si="1"/>
        <v>433839.64</v>
      </c>
      <c r="AL36" s="50">
        <f t="shared" si="2"/>
        <v>13967.14</v>
      </c>
      <c r="AM36" s="51">
        <f t="shared" si="3"/>
        <v>419872.5</v>
      </c>
      <c r="AN36" s="48">
        <f t="shared" si="4"/>
        <v>2371505.4800000004</v>
      </c>
      <c r="AO36" s="47">
        <f t="shared" si="5"/>
        <v>2163955.9500000002</v>
      </c>
      <c r="AP36" s="56">
        <f t="shared" si="6"/>
        <v>207549.53000000026</v>
      </c>
    </row>
    <row r="37" spans="1:42" ht="15" thickBot="1" x14ac:dyDescent="0.25">
      <c r="A37" s="38" t="s">
        <v>371</v>
      </c>
      <c r="B37" s="38" t="s">
        <v>372</v>
      </c>
      <c r="C37" s="63">
        <v>2477</v>
      </c>
      <c r="D37" s="64" t="s">
        <v>716</v>
      </c>
      <c r="E37" s="44" t="s">
        <v>2839</v>
      </c>
      <c r="F37" s="88">
        <v>352426.94</v>
      </c>
      <c r="G37" s="88">
        <v>0</v>
      </c>
      <c r="H37" s="88">
        <v>198505.17</v>
      </c>
      <c r="K37" s="44">
        <v>291356.13</v>
      </c>
      <c r="L37" s="44">
        <v>162509.46</v>
      </c>
      <c r="O37" s="231">
        <v>0</v>
      </c>
      <c r="P37" s="231">
        <v>16000</v>
      </c>
      <c r="R37" s="231">
        <v>520.09</v>
      </c>
      <c r="U37" s="44">
        <v>-897650.83</v>
      </c>
      <c r="V37" s="44">
        <v>1714982.69</v>
      </c>
      <c r="W37" s="73">
        <v>1325515.69</v>
      </c>
      <c r="X37" s="73">
        <v>68760</v>
      </c>
      <c r="Y37" s="73">
        <v>1472.33</v>
      </c>
      <c r="Z37" s="73">
        <v>410</v>
      </c>
      <c r="AA37" s="73">
        <v>1419512.5</v>
      </c>
      <c r="AB37" s="73">
        <v>18741.71</v>
      </c>
      <c r="AC37" s="89">
        <v>1862372.5</v>
      </c>
      <c r="AE37" s="89">
        <v>24822.5</v>
      </c>
      <c r="AF37" s="89">
        <v>606313.6</v>
      </c>
      <c r="AG37" s="89">
        <v>149383.88</v>
      </c>
      <c r="AI37" s="89">
        <v>1</v>
      </c>
      <c r="AJ37" s="89">
        <v>20573</v>
      </c>
      <c r="AK37" s="72">
        <f t="shared" si="1"/>
        <v>550932.11</v>
      </c>
      <c r="AL37" s="50">
        <f t="shared" si="2"/>
        <v>16520.09</v>
      </c>
      <c r="AM37" s="51">
        <f t="shared" si="3"/>
        <v>534412.02</v>
      </c>
      <c r="AN37" s="48">
        <f t="shared" si="4"/>
        <v>2834412.23</v>
      </c>
      <c r="AO37" s="47">
        <f t="shared" si="5"/>
        <v>2663466.48</v>
      </c>
      <c r="AP37" s="56">
        <f t="shared" si="6"/>
        <v>170945.75</v>
      </c>
    </row>
    <row r="38" spans="1:42" ht="15" thickBot="1" x14ac:dyDescent="0.25">
      <c r="A38" s="38" t="s">
        <v>371</v>
      </c>
      <c r="B38" s="38" t="s">
        <v>372</v>
      </c>
      <c r="C38" s="63">
        <v>1987</v>
      </c>
      <c r="D38" s="64" t="s">
        <v>717</v>
      </c>
      <c r="E38" s="44" t="s">
        <v>2840</v>
      </c>
      <c r="F38" s="88">
        <v>148764.39000000001</v>
      </c>
      <c r="G38" s="88">
        <v>0</v>
      </c>
      <c r="H38" s="88">
        <v>95822.19</v>
      </c>
      <c r="K38" s="44">
        <v>901949.56</v>
      </c>
      <c r="L38" s="44">
        <v>168805.56</v>
      </c>
      <c r="O38" s="231">
        <v>0</v>
      </c>
      <c r="P38" s="231">
        <v>14870</v>
      </c>
      <c r="Q38" s="231">
        <v>0</v>
      </c>
      <c r="R38" s="231">
        <v>170.4</v>
      </c>
      <c r="S38" s="44">
        <v>5400</v>
      </c>
      <c r="U38" s="44">
        <v>-676997.84</v>
      </c>
      <c r="V38" s="44">
        <v>2179663.7000000002</v>
      </c>
      <c r="W38" s="73">
        <v>1251294.8899999999</v>
      </c>
      <c r="X38" s="73">
        <v>36738.1</v>
      </c>
      <c r="Y38" s="73">
        <v>1058.6400000000001</v>
      </c>
      <c r="Z38" s="73">
        <v>250</v>
      </c>
      <c r="AA38" s="73">
        <v>1315644</v>
      </c>
      <c r="AB38" s="73">
        <v>462</v>
      </c>
      <c r="AC38" s="89">
        <v>1916221</v>
      </c>
      <c r="AD38" s="89">
        <v>38374.9</v>
      </c>
      <c r="AE38" s="89">
        <v>8130.9</v>
      </c>
      <c r="AF38" s="89">
        <v>531490.77</v>
      </c>
      <c r="AG38" s="89">
        <v>318900.87</v>
      </c>
      <c r="AI38" s="89">
        <v>1</v>
      </c>
      <c r="AJ38" s="89">
        <v>92.75</v>
      </c>
      <c r="AK38" s="72">
        <f t="shared" si="1"/>
        <v>244586.58000000002</v>
      </c>
      <c r="AL38" s="50">
        <f t="shared" si="2"/>
        <v>15040.4</v>
      </c>
      <c r="AM38" s="51">
        <f t="shared" si="3"/>
        <v>229546.18000000002</v>
      </c>
      <c r="AN38" s="48">
        <f t="shared" si="4"/>
        <v>2605447.63</v>
      </c>
      <c r="AO38" s="47">
        <f t="shared" si="5"/>
        <v>2813212.19</v>
      </c>
      <c r="AP38" s="56">
        <f t="shared" si="6"/>
        <v>-207764.56000000006</v>
      </c>
    </row>
    <row r="39" spans="1:42" ht="15" thickBot="1" x14ac:dyDescent="0.25">
      <c r="A39" s="38" t="s">
        <v>371</v>
      </c>
      <c r="B39" s="38" t="s">
        <v>372</v>
      </c>
      <c r="C39" s="63">
        <v>3047</v>
      </c>
      <c r="D39" s="64" t="s">
        <v>718</v>
      </c>
      <c r="E39" s="44" t="s">
        <v>2841</v>
      </c>
      <c r="F39" s="88">
        <v>889929.04</v>
      </c>
      <c r="G39" s="88">
        <v>0</v>
      </c>
      <c r="H39" s="88">
        <v>29146.32</v>
      </c>
      <c r="K39" s="44">
        <v>373773.06</v>
      </c>
      <c r="L39" s="44">
        <v>212951.16</v>
      </c>
      <c r="O39" s="231">
        <v>0</v>
      </c>
      <c r="P39" s="231">
        <v>19260.990000000002</v>
      </c>
      <c r="R39" s="231">
        <v>443.4</v>
      </c>
      <c r="U39" s="44">
        <v>-684911.57</v>
      </c>
      <c r="V39" s="44">
        <v>1994257.35</v>
      </c>
      <c r="W39" s="73">
        <v>1456503.69</v>
      </c>
      <c r="Y39" s="73">
        <v>3261.16</v>
      </c>
      <c r="Z39" s="73">
        <v>100</v>
      </c>
      <c r="AA39" s="73">
        <v>956170</v>
      </c>
      <c r="AB39" s="73">
        <v>20886</v>
      </c>
      <c r="AC39" s="89">
        <v>1520957</v>
      </c>
      <c r="AD39" s="89">
        <v>21132</v>
      </c>
      <c r="AF39" s="89">
        <v>451053.88</v>
      </c>
      <c r="AG39" s="89">
        <v>248238.56</v>
      </c>
      <c r="AI39" s="89">
        <v>1</v>
      </c>
      <c r="AJ39" s="89">
        <v>18789</v>
      </c>
      <c r="AK39" s="72">
        <f t="shared" si="1"/>
        <v>919075.36</v>
      </c>
      <c r="AL39" s="50">
        <f t="shared" si="2"/>
        <v>19704.390000000003</v>
      </c>
      <c r="AM39" s="51">
        <f t="shared" si="3"/>
        <v>899370.97</v>
      </c>
      <c r="AN39" s="48">
        <f t="shared" si="4"/>
        <v>2436920.8499999996</v>
      </c>
      <c r="AO39" s="47">
        <f t="shared" si="5"/>
        <v>2260171.44</v>
      </c>
      <c r="AP39" s="56">
        <f t="shared" si="6"/>
        <v>176749.40999999968</v>
      </c>
    </row>
    <row r="40" spans="1:42" ht="15" thickBot="1" x14ac:dyDescent="0.25">
      <c r="A40" s="38" t="s">
        <v>371</v>
      </c>
      <c r="B40" s="38" t="s">
        <v>372</v>
      </c>
      <c r="C40" s="63">
        <v>2101</v>
      </c>
      <c r="D40" s="64" t="s">
        <v>719</v>
      </c>
      <c r="E40" s="44" t="s">
        <v>2842</v>
      </c>
      <c r="F40" s="88">
        <v>515102.01</v>
      </c>
      <c r="G40" s="88">
        <v>0</v>
      </c>
      <c r="H40" s="88">
        <v>83443.850000000006</v>
      </c>
      <c r="K40" s="44">
        <v>675862.42</v>
      </c>
      <c r="L40" s="44">
        <v>354415.55</v>
      </c>
      <c r="O40" s="231">
        <v>0</v>
      </c>
      <c r="P40" s="231">
        <v>25614.04</v>
      </c>
      <c r="Q40" s="231">
        <v>310540</v>
      </c>
      <c r="R40" s="231">
        <v>147.03</v>
      </c>
      <c r="S40" s="44">
        <v>10000</v>
      </c>
      <c r="U40" s="44">
        <v>-105788.47</v>
      </c>
      <c r="V40" s="44">
        <v>1560653.49</v>
      </c>
      <c r="W40" s="73">
        <v>1312863.96</v>
      </c>
      <c r="Y40" s="73">
        <v>2135.4899999999998</v>
      </c>
      <c r="Z40" s="73">
        <v>820</v>
      </c>
      <c r="AA40" s="73">
        <v>1658295</v>
      </c>
      <c r="AB40" s="73">
        <v>12071.81</v>
      </c>
      <c r="AC40" s="89">
        <v>2236035</v>
      </c>
      <c r="AD40" s="89">
        <v>10086</v>
      </c>
      <c r="AE40" s="89">
        <v>394.9</v>
      </c>
      <c r="AF40" s="89">
        <v>575154.15</v>
      </c>
      <c r="AG40" s="89">
        <v>335961.8</v>
      </c>
      <c r="AI40" s="89">
        <v>416.67</v>
      </c>
      <c r="AJ40" s="89">
        <v>480</v>
      </c>
      <c r="AK40" s="72">
        <f t="shared" si="1"/>
        <v>598545.86</v>
      </c>
      <c r="AL40" s="50">
        <f t="shared" si="2"/>
        <v>336301.07</v>
      </c>
      <c r="AM40" s="51">
        <f t="shared" si="3"/>
        <v>262244.78999999998</v>
      </c>
      <c r="AN40" s="48">
        <f t="shared" si="4"/>
        <v>2986186.2600000002</v>
      </c>
      <c r="AO40" s="47">
        <f t="shared" si="5"/>
        <v>3158528.5199999996</v>
      </c>
      <c r="AP40" s="56">
        <f t="shared" si="6"/>
        <v>-172342.25999999931</v>
      </c>
    </row>
    <row r="41" spans="1:42" ht="15" thickBot="1" x14ac:dyDescent="0.25">
      <c r="A41" s="38" t="s">
        <v>371</v>
      </c>
      <c r="B41" s="38" t="s">
        <v>372</v>
      </c>
      <c r="C41" s="63">
        <v>1995</v>
      </c>
      <c r="D41" s="64" t="s">
        <v>720</v>
      </c>
      <c r="E41" s="44" t="s">
        <v>2921</v>
      </c>
      <c r="F41" s="88">
        <v>475340.01</v>
      </c>
      <c r="G41" s="88">
        <v>0</v>
      </c>
      <c r="H41" s="88">
        <v>27377.63</v>
      </c>
      <c r="K41" s="44">
        <v>574348.42000000004</v>
      </c>
      <c r="L41" s="44">
        <v>268568.78000000003</v>
      </c>
      <c r="O41" s="231">
        <v>0</v>
      </c>
      <c r="P41" s="231">
        <v>27383.84</v>
      </c>
      <c r="Q41" s="231">
        <v>35000</v>
      </c>
      <c r="R41" s="231">
        <v>3357.01</v>
      </c>
      <c r="U41" s="44">
        <v>-160443.28</v>
      </c>
      <c r="V41" s="44">
        <v>1367149.29</v>
      </c>
      <c r="W41" s="73">
        <v>1232393.82</v>
      </c>
      <c r="X41" s="73">
        <v>32600</v>
      </c>
      <c r="Y41" s="73">
        <v>1958.51</v>
      </c>
      <c r="AA41" s="73">
        <v>1226256</v>
      </c>
      <c r="AB41" s="73">
        <v>32100</v>
      </c>
      <c r="AC41" s="89">
        <v>1710066</v>
      </c>
      <c r="AD41" s="89">
        <v>5550</v>
      </c>
      <c r="AE41" s="89">
        <v>5216.5</v>
      </c>
      <c r="AF41" s="89">
        <v>523020.93</v>
      </c>
      <c r="AG41" s="89">
        <v>208266.92</v>
      </c>
      <c r="AK41" s="72">
        <f t="shared" si="1"/>
        <v>502717.64</v>
      </c>
      <c r="AL41" s="50">
        <f t="shared" si="2"/>
        <v>65740.849999999991</v>
      </c>
      <c r="AM41" s="51">
        <f t="shared" si="3"/>
        <v>436976.79000000004</v>
      </c>
      <c r="AN41" s="48">
        <f t="shared" si="4"/>
        <v>2525308.33</v>
      </c>
      <c r="AO41" s="47">
        <f t="shared" si="5"/>
        <v>2452120.35</v>
      </c>
      <c r="AP41" s="56">
        <f t="shared" si="6"/>
        <v>73187.979999999981</v>
      </c>
    </row>
    <row r="42" spans="1:42" ht="15" thickBot="1" x14ac:dyDescent="0.25">
      <c r="A42" s="38" t="s">
        <v>375</v>
      </c>
      <c r="B42" s="38" t="s">
        <v>376</v>
      </c>
      <c r="C42" s="63">
        <v>3634</v>
      </c>
      <c r="D42" s="64" t="s">
        <v>721</v>
      </c>
      <c r="E42" s="44" t="s">
        <v>2843</v>
      </c>
      <c r="F42" s="88">
        <v>277496.09000000003</v>
      </c>
      <c r="G42" s="88">
        <v>0</v>
      </c>
      <c r="H42" s="88">
        <v>61843.47</v>
      </c>
      <c r="K42" s="44">
        <v>772010.7</v>
      </c>
      <c r="L42" s="44">
        <v>267238.64</v>
      </c>
      <c r="O42" s="231">
        <v>0</v>
      </c>
      <c r="P42" s="231">
        <v>17750</v>
      </c>
      <c r="R42" s="231">
        <v>8615.15</v>
      </c>
      <c r="S42" s="44">
        <v>233025.11</v>
      </c>
      <c r="U42" s="44">
        <v>-562964.55000000005</v>
      </c>
      <c r="V42" s="44">
        <v>1747176.74</v>
      </c>
      <c r="W42" s="73">
        <v>1833694.11</v>
      </c>
      <c r="X42" s="73">
        <v>10474.89</v>
      </c>
      <c r="Y42" s="73">
        <v>1118.26</v>
      </c>
      <c r="AA42" s="73">
        <v>947710.8</v>
      </c>
      <c r="AB42" s="73">
        <v>257398</v>
      </c>
      <c r="AC42" s="89">
        <v>2271881.7999999998</v>
      </c>
      <c r="AD42" s="89">
        <v>9620</v>
      </c>
      <c r="AE42" s="89">
        <v>6988</v>
      </c>
      <c r="AF42" s="89">
        <v>631060.73</v>
      </c>
      <c r="AG42" s="89">
        <v>183053.68</v>
      </c>
      <c r="AJ42" s="89">
        <v>12805.4</v>
      </c>
      <c r="AK42" s="72">
        <f t="shared" si="1"/>
        <v>339339.56000000006</v>
      </c>
      <c r="AL42" s="50">
        <f t="shared" si="2"/>
        <v>26365.15</v>
      </c>
      <c r="AM42" s="51">
        <f t="shared" si="3"/>
        <v>312974.41000000003</v>
      </c>
      <c r="AN42" s="48">
        <f t="shared" si="4"/>
        <v>3050396.06</v>
      </c>
      <c r="AO42" s="47">
        <f t="shared" si="5"/>
        <v>3115409.61</v>
      </c>
      <c r="AP42" s="56">
        <f t="shared" si="6"/>
        <v>-65013.549999999814</v>
      </c>
    </row>
    <row r="43" spans="1:42" ht="15" thickBot="1" x14ac:dyDescent="0.25">
      <c r="A43" s="38" t="s">
        <v>375</v>
      </c>
      <c r="B43" s="38" t="s">
        <v>376</v>
      </c>
      <c r="C43" s="63">
        <v>4970</v>
      </c>
      <c r="D43" s="64" t="s">
        <v>722</v>
      </c>
      <c r="E43" s="44" t="s">
        <v>2844</v>
      </c>
      <c r="F43" s="88">
        <v>692350.77</v>
      </c>
      <c r="G43" s="88">
        <v>15000</v>
      </c>
      <c r="H43" s="88">
        <v>161946.03</v>
      </c>
      <c r="K43" s="44">
        <v>373294.21</v>
      </c>
      <c r="L43" s="44">
        <v>126974.57</v>
      </c>
      <c r="O43" s="231">
        <v>0</v>
      </c>
      <c r="P43" s="231">
        <v>31035</v>
      </c>
      <c r="R43" s="231">
        <v>270</v>
      </c>
      <c r="U43" s="44">
        <v>-1182395.3899999999</v>
      </c>
      <c r="V43" s="44">
        <v>2580473.12</v>
      </c>
      <c r="W43" s="73">
        <v>2597521.91</v>
      </c>
      <c r="X43" s="73">
        <v>186380</v>
      </c>
      <c r="Y43" s="73">
        <v>2566.4699999999998</v>
      </c>
      <c r="AA43" s="73">
        <v>1407280.1</v>
      </c>
      <c r="AB43" s="73">
        <v>175649</v>
      </c>
      <c r="AC43" s="89">
        <v>2473961.98</v>
      </c>
      <c r="AD43" s="89">
        <v>7184</v>
      </c>
      <c r="AE43" s="89">
        <v>9806</v>
      </c>
      <c r="AF43" s="89">
        <v>1588022.59</v>
      </c>
      <c r="AG43" s="89">
        <v>138812.56</v>
      </c>
      <c r="AJ43" s="89">
        <v>211427.5</v>
      </c>
      <c r="AK43" s="72">
        <f t="shared" si="1"/>
        <v>869296.8</v>
      </c>
      <c r="AL43" s="50">
        <f t="shared" si="2"/>
        <v>31305</v>
      </c>
      <c r="AM43" s="51">
        <f t="shared" si="3"/>
        <v>837991.8</v>
      </c>
      <c r="AN43" s="48">
        <f t="shared" si="4"/>
        <v>4369397.4800000004</v>
      </c>
      <c r="AO43" s="47">
        <f t="shared" si="5"/>
        <v>4429214.63</v>
      </c>
      <c r="AP43" s="56">
        <f t="shared" si="6"/>
        <v>-59817.149999999441</v>
      </c>
    </row>
    <row r="44" spans="1:42" ht="15" thickBot="1" x14ac:dyDescent="0.25">
      <c r="A44" s="38" t="s">
        <v>375</v>
      </c>
      <c r="B44" s="38" t="s">
        <v>376</v>
      </c>
      <c r="C44" s="63">
        <v>3463</v>
      </c>
      <c r="D44" s="64" t="s">
        <v>723</v>
      </c>
      <c r="E44" s="44" t="s">
        <v>2845</v>
      </c>
      <c r="F44" s="88">
        <v>688153.68</v>
      </c>
      <c r="G44" s="88">
        <v>0</v>
      </c>
      <c r="H44" s="88">
        <v>132275.68</v>
      </c>
      <c r="K44" s="44">
        <v>178748.15</v>
      </c>
      <c r="L44" s="44">
        <v>179850.1</v>
      </c>
      <c r="O44" s="231">
        <v>0</v>
      </c>
      <c r="P44" s="231">
        <v>19661.169999999998</v>
      </c>
      <c r="R44" s="231">
        <v>0</v>
      </c>
      <c r="U44" s="44">
        <v>-539038.94999999995</v>
      </c>
      <c r="V44" s="44">
        <v>1682922.85</v>
      </c>
      <c r="W44" s="73">
        <v>1435240.92</v>
      </c>
      <c r="Y44" s="73">
        <v>2815.33</v>
      </c>
      <c r="AA44" s="73">
        <v>1069801.7</v>
      </c>
      <c r="AB44" s="73">
        <v>93742.48</v>
      </c>
      <c r="AC44" s="89">
        <v>1829482.71</v>
      </c>
      <c r="AD44" s="89">
        <v>8770</v>
      </c>
      <c r="AE44" s="89">
        <v>11656</v>
      </c>
      <c r="AF44" s="89">
        <v>548246.57999999996</v>
      </c>
      <c r="AG44" s="89">
        <v>150692</v>
      </c>
      <c r="AJ44" s="89">
        <v>37270.6</v>
      </c>
      <c r="AK44" s="72">
        <f t="shared" si="1"/>
        <v>820429.3600000001</v>
      </c>
      <c r="AL44" s="50">
        <f t="shared" si="2"/>
        <v>19661.169999999998</v>
      </c>
      <c r="AM44" s="51">
        <f t="shared" si="3"/>
        <v>800768.19000000006</v>
      </c>
      <c r="AN44" s="48">
        <f t="shared" si="4"/>
        <v>2601600.4300000002</v>
      </c>
      <c r="AO44" s="47">
        <f t="shared" si="5"/>
        <v>2586117.89</v>
      </c>
      <c r="AP44" s="56">
        <f t="shared" si="6"/>
        <v>15482.540000000037</v>
      </c>
    </row>
    <row r="45" spans="1:42" ht="15" thickBot="1" x14ac:dyDescent="0.25">
      <c r="A45" s="38" t="s">
        <v>375</v>
      </c>
      <c r="B45" s="38" t="s">
        <v>376</v>
      </c>
      <c r="C45" s="63">
        <v>1364</v>
      </c>
      <c r="D45" s="64" t="s">
        <v>724</v>
      </c>
      <c r="E45" s="44" t="s">
        <v>2846</v>
      </c>
      <c r="F45" s="88">
        <v>537167.47</v>
      </c>
      <c r="G45" s="88">
        <v>0</v>
      </c>
      <c r="H45" s="88">
        <v>126043.11</v>
      </c>
      <c r="K45" s="44">
        <v>355326.41</v>
      </c>
      <c r="L45" s="44">
        <v>74947.97</v>
      </c>
      <c r="O45" s="231">
        <v>0</v>
      </c>
      <c r="P45" s="231">
        <v>17435.740000000002</v>
      </c>
      <c r="R45" s="231">
        <v>0</v>
      </c>
      <c r="U45" s="44">
        <v>-858367.94</v>
      </c>
      <c r="V45" s="44">
        <v>1664645.88</v>
      </c>
      <c r="W45" s="73">
        <v>1361004.93</v>
      </c>
      <c r="X45" s="73">
        <v>162900</v>
      </c>
      <c r="Y45" s="73">
        <v>1722.97</v>
      </c>
      <c r="AA45" s="73">
        <v>765113.5</v>
      </c>
      <c r="AB45" s="73">
        <v>27590</v>
      </c>
      <c r="AC45" s="89">
        <v>1342436.5</v>
      </c>
      <c r="AD45" s="89">
        <v>1280</v>
      </c>
      <c r="AE45" s="89">
        <v>4510</v>
      </c>
      <c r="AF45" s="89">
        <v>502879.73</v>
      </c>
      <c r="AG45" s="89">
        <v>164968.89000000001</v>
      </c>
      <c r="AJ45" s="89">
        <v>32485</v>
      </c>
      <c r="AK45" s="72">
        <f t="shared" si="1"/>
        <v>663210.57999999996</v>
      </c>
      <c r="AL45" s="50">
        <f t="shared" si="2"/>
        <v>17435.740000000002</v>
      </c>
      <c r="AM45" s="51">
        <f t="shared" si="3"/>
        <v>645774.84</v>
      </c>
      <c r="AN45" s="48">
        <f t="shared" si="4"/>
        <v>2318331.4</v>
      </c>
      <c r="AO45" s="47">
        <f t="shared" si="5"/>
        <v>2048560.12</v>
      </c>
      <c r="AP45" s="56">
        <f t="shared" si="6"/>
        <v>269771.2799999998</v>
      </c>
    </row>
    <row r="46" spans="1:42" ht="15" thickBot="1" x14ac:dyDescent="0.25">
      <c r="A46" s="38" t="s">
        <v>375</v>
      </c>
      <c r="B46" s="38" t="s">
        <v>376</v>
      </c>
      <c r="C46" s="63">
        <v>4858</v>
      </c>
      <c r="D46" s="64" t="s">
        <v>725</v>
      </c>
      <c r="E46" s="44" t="s">
        <v>2847</v>
      </c>
      <c r="F46" s="88">
        <v>185979.61</v>
      </c>
      <c r="G46" s="88">
        <v>0</v>
      </c>
      <c r="H46" s="88">
        <v>97535.9</v>
      </c>
      <c r="K46" s="44">
        <v>2939520.4</v>
      </c>
      <c r="L46" s="44">
        <v>121602.72</v>
      </c>
      <c r="O46" s="231">
        <v>0</v>
      </c>
      <c r="P46" s="231">
        <v>29785.11</v>
      </c>
      <c r="Q46" s="231">
        <v>258000</v>
      </c>
      <c r="R46" s="231">
        <v>0</v>
      </c>
      <c r="U46" s="44">
        <v>3211711.62</v>
      </c>
      <c r="V46" s="44">
        <v>349948.56</v>
      </c>
      <c r="W46" s="73">
        <v>1781640.55</v>
      </c>
      <c r="X46" s="73">
        <v>83000</v>
      </c>
      <c r="Y46" s="73">
        <v>2136.69</v>
      </c>
      <c r="AA46" s="73">
        <v>1356183.1</v>
      </c>
      <c r="AB46" s="73">
        <v>69398.100000000006</v>
      </c>
      <c r="AC46" s="89">
        <v>2339875.1</v>
      </c>
      <c r="AD46" s="89">
        <v>720</v>
      </c>
      <c r="AE46" s="89">
        <v>4700</v>
      </c>
      <c r="AF46" s="89">
        <v>1181969.07</v>
      </c>
      <c r="AG46" s="89">
        <v>236836.43</v>
      </c>
      <c r="AJ46" s="89">
        <v>33064.5</v>
      </c>
      <c r="AK46" s="72">
        <f t="shared" si="1"/>
        <v>283515.51</v>
      </c>
      <c r="AL46" s="50">
        <f t="shared" si="2"/>
        <v>287785.11</v>
      </c>
      <c r="AM46" s="51">
        <f t="shared" si="3"/>
        <v>-4269.5999999999767</v>
      </c>
      <c r="AN46" s="48">
        <f t="shared" si="4"/>
        <v>3292358.44</v>
      </c>
      <c r="AO46" s="47">
        <f t="shared" si="5"/>
        <v>3797165.1</v>
      </c>
      <c r="AP46" s="56">
        <f t="shared" si="6"/>
        <v>-504806.66000000015</v>
      </c>
    </row>
    <row r="47" spans="1:42" ht="15" thickBot="1" x14ac:dyDescent="0.25">
      <c r="A47" s="38" t="s">
        <v>375</v>
      </c>
      <c r="B47" s="38" t="s">
        <v>376</v>
      </c>
      <c r="C47" s="63">
        <v>3450</v>
      </c>
      <c r="D47" s="64" t="s">
        <v>726</v>
      </c>
      <c r="E47" s="44" t="s">
        <v>2848</v>
      </c>
      <c r="F47" s="88">
        <v>636050.81000000006</v>
      </c>
      <c r="G47" s="88">
        <v>0</v>
      </c>
      <c r="H47" s="88">
        <v>55611.89</v>
      </c>
      <c r="K47" s="44">
        <v>484660.93</v>
      </c>
      <c r="L47" s="44">
        <v>78476.66</v>
      </c>
      <c r="O47" s="231">
        <v>0</v>
      </c>
      <c r="P47" s="231">
        <v>20200</v>
      </c>
      <c r="R47" s="231">
        <v>0</v>
      </c>
      <c r="U47" s="44">
        <v>-161125.41</v>
      </c>
      <c r="V47" s="44">
        <v>1610762.41</v>
      </c>
      <c r="W47" s="73">
        <v>1629627.26</v>
      </c>
      <c r="X47" s="73">
        <v>96960</v>
      </c>
      <c r="Y47" s="73">
        <v>2576.16</v>
      </c>
      <c r="AA47" s="73">
        <v>1139890.5</v>
      </c>
      <c r="AB47" s="73">
        <v>68600</v>
      </c>
      <c r="AC47" s="89">
        <v>2162751.5</v>
      </c>
      <c r="AD47" s="89">
        <v>6620</v>
      </c>
      <c r="AE47" s="89">
        <v>13730</v>
      </c>
      <c r="AF47" s="89">
        <v>629710.77</v>
      </c>
      <c r="AG47" s="89">
        <v>172856.86</v>
      </c>
      <c r="AJ47" s="89">
        <v>167021.5</v>
      </c>
      <c r="AK47" s="72">
        <f t="shared" si="1"/>
        <v>691662.70000000007</v>
      </c>
      <c r="AL47" s="50">
        <f t="shared" si="2"/>
        <v>20200</v>
      </c>
      <c r="AM47" s="51">
        <f t="shared" si="3"/>
        <v>671462.70000000007</v>
      </c>
      <c r="AN47" s="48">
        <f t="shared" si="4"/>
        <v>2937653.92</v>
      </c>
      <c r="AO47" s="47">
        <f t="shared" si="5"/>
        <v>3152690.63</v>
      </c>
      <c r="AP47" s="56">
        <f t="shared" si="6"/>
        <v>-215036.70999999996</v>
      </c>
    </row>
    <row r="48" spans="1:42" ht="15" thickBot="1" x14ac:dyDescent="0.25">
      <c r="A48" s="38" t="s">
        <v>375</v>
      </c>
      <c r="B48" s="38" t="s">
        <v>376</v>
      </c>
      <c r="C48" s="63">
        <v>2633</v>
      </c>
      <c r="D48" s="64" t="s">
        <v>727</v>
      </c>
      <c r="E48" s="44" t="s">
        <v>2849</v>
      </c>
      <c r="F48" s="88">
        <v>634958.56999999995</v>
      </c>
      <c r="G48" s="88">
        <v>0</v>
      </c>
      <c r="H48" s="88">
        <v>75799.539999999994</v>
      </c>
      <c r="K48" s="44">
        <v>482071.99</v>
      </c>
      <c r="L48" s="44">
        <v>70763.94</v>
      </c>
      <c r="O48" s="231">
        <v>0</v>
      </c>
      <c r="P48" s="231">
        <v>17721</v>
      </c>
      <c r="R48" s="231">
        <v>0</v>
      </c>
      <c r="U48" s="44">
        <v>-1415758.87</v>
      </c>
      <c r="V48" s="44">
        <v>2707380.46</v>
      </c>
      <c r="W48" s="73">
        <v>1680912.62</v>
      </c>
      <c r="X48" s="73">
        <v>116150</v>
      </c>
      <c r="Y48" s="73">
        <v>2169.75</v>
      </c>
      <c r="AA48" s="73">
        <v>1351203</v>
      </c>
      <c r="AB48" s="73">
        <v>172663</v>
      </c>
      <c r="AC48" s="89">
        <v>2437958</v>
      </c>
      <c r="AD48" s="89">
        <v>5520</v>
      </c>
      <c r="AE48" s="89">
        <v>7290</v>
      </c>
      <c r="AF48" s="89">
        <v>687797.46</v>
      </c>
      <c r="AG48" s="89">
        <v>210413.46</v>
      </c>
      <c r="AJ48" s="89">
        <v>19868</v>
      </c>
      <c r="AK48" s="72">
        <f t="shared" si="1"/>
        <v>710758.11</v>
      </c>
      <c r="AL48" s="50">
        <f t="shared" si="2"/>
        <v>17721</v>
      </c>
      <c r="AM48" s="51">
        <f t="shared" si="3"/>
        <v>693037.11</v>
      </c>
      <c r="AN48" s="48">
        <f t="shared" si="4"/>
        <v>3323098.37</v>
      </c>
      <c r="AO48" s="47">
        <f t="shared" si="5"/>
        <v>3368846.92</v>
      </c>
      <c r="AP48" s="56">
        <f t="shared" si="6"/>
        <v>-45748.549999999814</v>
      </c>
    </row>
    <row r="49" spans="1:42" ht="15" thickBot="1" x14ac:dyDescent="0.25">
      <c r="A49" s="38" t="s">
        <v>375</v>
      </c>
      <c r="B49" s="38" t="s">
        <v>376</v>
      </c>
      <c r="C49" s="63">
        <v>1642</v>
      </c>
      <c r="D49" s="64" t="s">
        <v>728</v>
      </c>
      <c r="E49" s="44" t="s">
        <v>2922</v>
      </c>
      <c r="F49" s="88">
        <v>354668.99</v>
      </c>
      <c r="G49" s="88">
        <v>0</v>
      </c>
      <c r="H49" s="88">
        <v>29779.25</v>
      </c>
      <c r="K49" s="44">
        <v>479774.75</v>
      </c>
      <c r="L49" s="44">
        <v>162098.89000000001</v>
      </c>
      <c r="O49" s="231">
        <v>0</v>
      </c>
      <c r="P49" s="231">
        <v>6640.93</v>
      </c>
      <c r="R49" s="231">
        <v>0</v>
      </c>
      <c r="U49" s="44">
        <v>-1114923.1299999999</v>
      </c>
      <c r="V49" s="44">
        <v>2321309.19</v>
      </c>
      <c r="W49" s="73">
        <v>654765.62</v>
      </c>
      <c r="X49" s="73">
        <v>75000</v>
      </c>
      <c r="Y49" s="73">
        <v>1731.76</v>
      </c>
      <c r="AA49" s="73">
        <v>733956.7</v>
      </c>
      <c r="AB49" s="73">
        <v>96898</v>
      </c>
      <c r="AC49" s="89">
        <v>1073451.7</v>
      </c>
      <c r="AD49" s="89">
        <v>55989</v>
      </c>
      <c r="AE49" s="89">
        <v>8232</v>
      </c>
      <c r="AF49" s="89">
        <v>400587.98</v>
      </c>
      <c r="AG49" s="89">
        <v>193239.51</v>
      </c>
      <c r="AJ49" s="89">
        <v>17557</v>
      </c>
      <c r="AK49" s="72">
        <f t="shared" si="1"/>
        <v>384448.24</v>
      </c>
      <c r="AL49" s="50">
        <f t="shared" si="2"/>
        <v>6640.93</v>
      </c>
      <c r="AM49" s="51">
        <f t="shared" si="3"/>
        <v>377807.31</v>
      </c>
      <c r="AN49" s="48">
        <f t="shared" si="4"/>
        <v>1562352.08</v>
      </c>
      <c r="AO49" s="47">
        <f t="shared" si="5"/>
        <v>1749057.19</v>
      </c>
      <c r="AP49" s="56">
        <f t="shared" si="6"/>
        <v>-186705.10999999987</v>
      </c>
    </row>
    <row r="50" spans="1:42" ht="15" thickBot="1" x14ac:dyDescent="0.25">
      <c r="A50" s="38" t="s">
        <v>375</v>
      </c>
      <c r="B50" s="38" t="s">
        <v>376</v>
      </c>
      <c r="C50" s="63">
        <v>2100</v>
      </c>
      <c r="D50" s="64" t="s">
        <v>729</v>
      </c>
      <c r="E50" s="44" t="s">
        <v>2932</v>
      </c>
      <c r="F50" s="88">
        <v>534726.46</v>
      </c>
      <c r="G50" s="88">
        <v>0</v>
      </c>
      <c r="H50" s="88">
        <v>76652.56</v>
      </c>
      <c r="K50" s="44">
        <v>1323967.6200000001</v>
      </c>
      <c r="L50" s="44">
        <v>180845.88</v>
      </c>
      <c r="O50" s="231">
        <v>0</v>
      </c>
      <c r="P50" s="231">
        <v>33097.49</v>
      </c>
      <c r="R50" s="231">
        <v>0</v>
      </c>
      <c r="U50" s="44">
        <v>1252036.6000000001</v>
      </c>
      <c r="V50" s="44">
        <v>991778.49</v>
      </c>
      <c r="W50" s="73">
        <v>749968.25</v>
      </c>
      <c r="Y50" s="73">
        <v>2354.08</v>
      </c>
      <c r="AA50" s="73">
        <v>635301.29</v>
      </c>
      <c r="AB50" s="73">
        <v>79298</v>
      </c>
      <c r="AC50" s="89">
        <v>951756.29</v>
      </c>
      <c r="AD50" s="89">
        <v>2820</v>
      </c>
      <c r="AE50" s="89">
        <v>5880</v>
      </c>
      <c r="AF50" s="89">
        <v>477269.43</v>
      </c>
      <c r="AG50" s="89">
        <v>175866.44</v>
      </c>
      <c r="AJ50" s="89">
        <v>14049.52</v>
      </c>
      <c r="AK50" s="72">
        <f t="shared" si="1"/>
        <v>611379.02</v>
      </c>
      <c r="AL50" s="50">
        <f t="shared" si="2"/>
        <v>33097.49</v>
      </c>
      <c r="AM50" s="51">
        <f t="shared" si="3"/>
        <v>578281.53</v>
      </c>
      <c r="AN50" s="48">
        <f t="shared" si="4"/>
        <v>1466921.62</v>
      </c>
      <c r="AO50" s="47">
        <f t="shared" si="5"/>
        <v>1627641.68</v>
      </c>
      <c r="AP50" s="56">
        <f t="shared" si="6"/>
        <v>-160720.05999999982</v>
      </c>
    </row>
    <row r="51" spans="1:42" ht="15" thickBot="1" x14ac:dyDescent="0.25">
      <c r="A51" s="38" t="s">
        <v>375</v>
      </c>
      <c r="B51" s="38" t="s">
        <v>376</v>
      </c>
      <c r="C51" s="63">
        <v>1785</v>
      </c>
      <c r="D51" s="64" t="s">
        <v>730</v>
      </c>
      <c r="E51" s="44" t="s">
        <v>2933</v>
      </c>
      <c r="F51" s="88">
        <v>321228.28999999998</v>
      </c>
      <c r="G51" s="88">
        <v>0</v>
      </c>
      <c r="H51" s="88">
        <v>91163.34</v>
      </c>
      <c r="K51" s="44">
        <v>2739668.08</v>
      </c>
      <c r="L51" s="44">
        <v>76255.240000000005</v>
      </c>
      <c r="O51" s="231">
        <v>0</v>
      </c>
      <c r="P51" s="231">
        <v>47300</v>
      </c>
      <c r="R51" s="231">
        <v>715.7</v>
      </c>
      <c r="U51" s="44">
        <v>2530081.33</v>
      </c>
      <c r="V51" s="44">
        <v>667821.93000000005</v>
      </c>
      <c r="W51" s="73">
        <v>691204.51</v>
      </c>
      <c r="Y51" s="73">
        <v>1164.1300000000001</v>
      </c>
      <c r="AA51" s="73">
        <v>1276756.7</v>
      </c>
      <c r="AB51" s="73">
        <v>162798</v>
      </c>
      <c r="AC51" s="89">
        <v>1514539.7</v>
      </c>
      <c r="AD51" s="89">
        <v>5540</v>
      </c>
      <c r="AE51" s="89">
        <v>4306</v>
      </c>
      <c r="AF51" s="89">
        <v>397115.27</v>
      </c>
      <c r="AG51" s="89">
        <v>205678.48</v>
      </c>
      <c r="AJ51" s="89">
        <v>22347.9</v>
      </c>
      <c r="AK51" s="72">
        <f t="shared" si="1"/>
        <v>412391.63</v>
      </c>
      <c r="AL51" s="50">
        <f t="shared" si="2"/>
        <v>48015.7</v>
      </c>
      <c r="AM51" s="51">
        <f t="shared" si="3"/>
        <v>364375.93</v>
      </c>
      <c r="AN51" s="48">
        <f t="shared" si="4"/>
        <v>2131923.34</v>
      </c>
      <c r="AO51" s="47">
        <f t="shared" si="5"/>
        <v>2149527.35</v>
      </c>
      <c r="AP51" s="56">
        <f t="shared" si="6"/>
        <v>-17604.010000000242</v>
      </c>
    </row>
    <row r="52" spans="1:42" ht="15" thickBot="1" x14ac:dyDescent="0.25">
      <c r="A52" s="38" t="s">
        <v>367</v>
      </c>
      <c r="B52" s="38" t="s">
        <v>380</v>
      </c>
      <c r="C52" s="63">
        <v>1114</v>
      </c>
      <c r="D52" s="64" t="s">
        <v>731</v>
      </c>
      <c r="E52" s="44" t="s">
        <v>2850</v>
      </c>
      <c r="F52" s="88">
        <v>484034.35</v>
      </c>
      <c r="G52" s="88">
        <v>39778</v>
      </c>
      <c r="H52" s="88">
        <v>22351.08</v>
      </c>
      <c r="I52" s="88">
        <v>0</v>
      </c>
      <c r="J52" s="44">
        <v>0</v>
      </c>
      <c r="K52" s="44">
        <v>781962.66</v>
      </c>
      <c r="L52" s="44">
        <v>216730.15</v>
      </c>
      <c r="M52" s="44">
        <v>0</v>
      </c>
      <c r="N52" s="44">
        <v>0</v>
      </c>
      <c r="O52" s="231">
        <v>10900</v>
      </c>
      <c r="P52" s="231">
        <v>8276.93</v>
      </c>
      <c r="Q52" s="231">
        <v>0</v>
      </c>
      <c r="R52" s="231">
        <v>2388</v>
      </c>
      <c r="S52" s="44">
        <v>0</v>
      </c>
      <c r="T52" s="44">
        <v>0</v>
      </c>
      <c r="U52" s="44">
        <v>-664989.12</v>
      </c>
      <c r="V52" s="44">
        <v>2139773.89</v>
      </c>
      <c r="W52" s="73">
        <v>765245.24</v>
      </c>
      <c r="Y52" s="73">
        <v>1760.42</v>
      </c>
      <c r="AA52" s="73">
        <v>712467</v>
      </c>
      <c r="AC52" s="89">
        <v>798867</v>
      </c>
      <c r="AD52" s="89">
        <v>3840</v>
      </c>
      <c r="AE52" s="89">
        <v>300</v>
      </c>
      <c r="AF52" s="89">
        <v>390951.15</v>
      </c>
      <c r="AG52" s="89">
        <v>220988.97</v>
      </c>
      <c r="AH52" s="89">
        <v>12357</v>
      </c>
      <c r="AI52" s="89">
        <v>0</v>
      </c>
      <c r="AJ52" s="89">
        <v>3662</v>
      </c>
      <c r="AK52" s="72">
        <f t="shared" si="1"/>
        <v>546163.42999999993</v>
      </c>
      <c r="AL52" s="50">
        <f t="shared" si="2"/>
        <v>21564.93</v>
      </c>
      <c r="AM52" s="51">
        <f t="shared" si="3"/>
        <v>524598.49999999988</v>
      </c>
      <c r="AN52" s="48">
        <f t="shared" si="4"/>
        <v>1479472.6600000001</v>
      </c>
      <c r="AO52" s="47">
        <f t="shared" si="5"/>
        <v>1430966.1199999999</v>
      </c>
      <c r="AP52" s="56">
        <f t="shared" si="6"/>
        <v>48506.54000000027</v>
      </c>
    </row>
    <row r="53" spans="1:42" ht="15" thickBot="1" x14ac:dyDescent="0.25">
      <c r="A53" s="38" t="s">
        <v>367</v>
      </c>
      <c r="B53" s="38" t="s">
        <v>380</v>
      </c>
      <c r="C53" s="63">
        <v>595</v>
      </c>
      <c r="D53" s="64" t="s">
        <v>732</v>
      </c>
      <c r="E53" s="44" t="s">
        <v>2851</v>
      </c>
      <c r="F53" s="88">
        <v>401330.95</v>
      </c>
      <c r="G53" s="88">
        <v>75108</v>
      </c>
      <c r="H53" s="88">
        <v>9321.5300000000007</v>
      </c>
      <c r="I53" s="88">
        <v>0</v>
      </c>
      <c r="J53" s="44">
        <v>0</v>
      </c>
      <c r="K53" s="44">
        <v>378865.5</v>
      </c>
      <c r="L53" s="44">
        <v>107800.92</v>
      </c>
      <c r="M53" s="44">
        <v>0</v>
      </c>
      <c r="N53" s="44">
        <v>0</v>
      </c>
      <c r="O53" s="231">
        <v>6000</v>
      </c>
      <c r="P53" s="231">
        <v>7303.42</v>
      </c>
      <c r="Q53" s="231">
        <v>0</v>
      </c>
      <c r="R53" s="231">
        <v>972</v>
      </c>
      <c r="S53" s="44">
        <v>0</v>
      </c>
      <c r="T53" s="44">
        <v>0</v>
      </c>
      <c r="U53" s="44">
        <v>660433.4</v>
      </c>
      <c r="V53" s="44">
        <v>293207.49</v>
      </c>
      <c r="W53" s="73">
        <v>579156.01</v>
      </c>
      <c r="X53" s="73">
        <v>0</v>
      </c>
      <c r="Y53" s="73">
        <v>1637.89</v>
      </c>
      <c r="AA53" s="73">
        <v>500942.6</v>
      </c>
      <c r="AC53" s="89">
        <v>576342.6</v>
      </c>
      <c r="AD53" s="89">
        <v>640</v>
      </c>
      <c r="AE53" s="89">
        <v>1200</v>
      </c>
      <c r="AF53" s="89">
        <v>383773.97</v>
      </c>
      <c r="AG53" s="89">
        <v>101347.34</v>
      </c>
      <c r="AH53" s="89">
        <v>10413</v>
      </c>
      <c r="AI53" s="89">
        <v>0</v>
      </c>
      <c r="AJ53" s="89">
        <v>3509</v>
      </c>
      <c r="AK53" s="72">
        <f t="shared" si="1"/>
        <v>485760.48000000004</v>
      </c>
      <c r="AL53" s="50">
        <f t="shared" si="2"/>
        <v>14275.42</v>
      </c>
      <c r="AM53" s="51">
        <f t="shared" si="3"/>
        <v>471485.06000000006</v>
      </c>
      <c r="AN53" s="48">
        <f t="shared" si="4"/>
        <v>1081736.5</v>
      </c>
      <c r="AO53" s="47">
        <f t="shared" si="5"/>
        <v>1077225.9099999999</v>
      </c>
      <c r="AP53" s="56">
        <f t="shared" si="6"/>
        <v>4510.5900000000838</v>
      </c>
    </row>
    <row r="54" spans="1:42" ht="15" thickBot="1" x14ac:dyDescent="0.25">
      <c r="A54" s="38" t="s">
        <v>367</v>
      </c>
      <c r="B54" s="38" t="s">
        <v>380</v>
      </c>
      <c r="C54" s="63">
        <v>1925</v>
      </c>
      <c r="D54" s="64" t="s">
        <v>733</v>
      </c>
      <c r="E54" s="44" t="s">
        <v>2852</v>
      </c>
      <c r="F54" s="88">
        <v>253853.84</v>
      </c>
      <c r="G54" s="88">
        <v>66106.5</v>
      </c>
      <c r="H54" s="88">
        <v>37067.64</v>
      </c>
      <c r="I54" s="88">
        <v>0</v>
      </c>
      <c r="J54" s="44">
        <v>0</v>
      </c>
      <c r="K54" s="44">
        <v>800472.17</v>
      </c>
      <c r="L54" s="44">
        <v>145055.93</v>
      </c>
      <c r="M54" s="44">
        <v>0</v>
      </c>
      <c r="N54" s="44">
        <v>0</v>
      </c>
      <c r="O54" s="231">
        <v>2997</v>
      </c>
      <c r="P54" s="231">
        <v>20953</v>
      </c>
      <c r="Q54" s="231">
        <v>0</v>
      </c>
      <c r="R54" s="231">
        <v>9207.6200000000008</v>
      </c>
      <c r="S54" s="44">
        <v>0</v>
      </c>
      <c r="T54" s="44">
        <v>0</v>
      </c>
      <c r="U54" s="44">
        <v>-597701.67000000004</v>
      </c>
      <c r="V54" s="44">
        <v>1946315.03</v>
      </c>
      <c r="W54" s="73">
        <v>1108741.5</v>
      </c>
      <c r="X54" s="73">
        <v>91972</v>
      </c>
      <c r="Y54" s="73">
        <v>1255.52</v>
      </c>
      <c r="AA54" s="73">
        <v>748614.5</v>
      </c>
      <c r="AC54" s="89">
        <v>1110350.5</v>
      </c>
      <c r="AD54" s="89">
        <v>15680</v>
      </c>
      <c r="AE54" s="89">
        <v>9559</v>
      </c>
      <c r="AF54" s="89">
        <v>667522.35</v>
      </c>
      <c r="AG54" s="89">
        <v>219364.07</v>
      </c>
      <c r="AH54" s="89">
        <v>3559.5</v>
      </c>
      <c r="AI54" s="89">
        <v>0</v>
      </c>
      <c r="AJ54" s="89">
        <v>3763</v>
      </c>
      <c r="AK54" s="72">
        <f t="shared" si="1"/>
        <v>357027.98</v>
      </c>
      <c r="AL54" s="50">
        <f t="shared" si="2"/>
        <v>33157.620000000003</v>
      </c>
      <c r="AM54" s="51">
        <f t="shared" si="3"/>
        <v>323870.36</v>
      </c>
      <c r="AN54" s="48">
        <f t="shared" si="4"/>
        <v>1950583.52</v>
      </c>
      <c r="AO54" s="47">
        <f t="shared" si="5"/>
        <v>2029798.4200000002</v>
      </c>
      <c r="AP54" s="56">
        <f t="shared" si="6"/>
        <v>-79214.90000000014</v>
      </c>
    </row>
    <row r="55" spans="1:42" ht="15" thickBot="1" x14ac:dyDescent="0.25">
      <c r="A55" s="38" t="s">
        <v>367</v>
      </c>
      <c r="B55" s="38" t="s">
        <v>380</v>
      </c>
      <c r="C55" s="63">
        <v>3610</v>
      </c>
      <c r="D55" s="64" t="s">
        <v>734</v>
      </c>
      <c r="E55" s="44" t="s">
        <v>2853</v>
      </c>
      <c r="F55" s="88">
        <v>733421.24</v>
      </c>
      <c r="G55" s="88">
        <v>89982.5</v>
      </c>
      <c r="H55" s="88">
        <v>80244.45</v>
      </c>
      <c r="I55" s="88">
        <v>0</v>
      </c>
      <c r="J55" s="44">
        <v>0</v>
      </c>
      <c r="K55" s="44">
        <v>827961.29</v>
      </c>
      <c r="L55" s="44">
        <v>303041.40000000002</v>
      </c>
      <c r="M55" s="44">
        <v>0</v>
      </c>
      <c r="N55" s="44">
        <v>0</v>
      </c>
      <c r="O55" s="231">
        <v>15500</v>
      </c>
      <c r="P55" s="231">
        <v>33696.379999999997</v>
      </c>
      <c r="Q55" s="231">
        <v>0</v>
      </c>
      <c r="R55" s="231">
        <v>6227</v>
      </c>
      <c r="S55" s="44">
        <v>0</v>
      </c>
      <c r="T55" s="44">
        <v>0</v>
      </c>
      <c r="U55" s="44">
        <v>-269026.46999999997</v>
      </c>
      <c r="V55" s="44">
        <v>2217512.62</v>
      </c>
      <c r="W55" s="73">
        <v>1689864.44</v>
      </c>
      <c r="X55" s="73">
        <v>151436</v>
      </c>
      <c r="Y55" s="73">
        <v>2631.95</v>
      </c>
      <c r="AA55" s="73">
        <v>1416999.5</v>
      </c>
      <c r="AC55" s="89">
        <v>1902718.5</v>
      </c>
      <c r="AD55" s="89">
        <v>480</v>
      </c>
      <c r="AE55" s="89">
        <v>900</v>
      </c>
      <c r="AF55" s="89">
        <v>1096579.02</v>
      </c>
      <c r="AG55" s="89">
        <v>226246.02</v>
      </c>
      <c r="AH55" s="89">
        <v>2053</v>
      </c>
      <c r="AJ55" s="89">
        <v>1214</v>
      </c>
      <c r="AK55" s="72">
        <f t="shared" si="1"/>
        <v>903648.19</v>
      </c>
      <c r="AL55" s="50">
        <f t="shared" si="2"/>
        <v>55423.38</v>
      </c>
      <c r="AM55" s="51">
        <f t="shared" si="3"/>
        <v>848224.80999999994</v>
      </c>
      <c r="AN55" s="48">
        <f t="shared" si="4"/>
        <v>3260931.8899999997</v>
      </c>
      <c r="AO55" s="47">
        <f t="shared" si="5"/>
        <v>3230190.54</v>
      </c>
      <c r="AP55" s="56">
        <f t="shared" si="6"/>
        <v>30741.349999999627</v>
      </c>
    </row>
    <row r="56" spans="1:42" ht="15" thickBot="1" x14ac:dyDescent="0.25">
      <c r="A56" s="38" t="s">
        <v>367</v>
      </c>
      <c r="B56" s="38" t="s">
        <v>380</v>
      </c>
      <c r="C56" s="63">
        <v>4226</v>
      </c>
      <c r="D56" s="64" t="s">
        <v>735</v>
      </c>
      <c r="E56" s="44" t="s">
        <v>2854</v>
      </c>
      <c r="F56" s="88">
        <v>569925.72</v>
      </c>
      <c r="G56" s="88">
        <v>112118.5</v>
      </c>
      <c r="H56" s="88">
        <v>58444.39</v>
      </c>
      <c r="I56" s="88">
        <v>0</v>
      </c>
      <c r="J56" s="44">
        <v>0</v>
      </c>
      <c r="K56" s="44">
        <v>712803.7</v>
      </c>
      <c r="L56" s="44">
        <v>158479.07999999999</v>
      </c>
      <c r="M56" s="44">
        <v>0</v>
      </c>
      <c r="N56" s="44">
        <v>0</v>
      </c>
      <c r="O56" s="231">
        <v>5700</v>
      </c>
      <c r="P56" s="231">
        <v>24594.83</v>
      </c>
      <c r="Q56" s="231">
        <v>0</v>
      </c>
      <c r="R56" s="231">
        <v>7665</v>
      </c>
      <c r="S56" s="44">
        <v>0</v>
      </c>
      <c r="T56" s="44">
        <v>0</v>
      </c>
      <c r="U56" s="44">
        <v>-383428.73</v>
      </c>
      <c r="V56" s="44">
        <v>1921030.3</v>
      </c>
      <c r="W56" s="73">
        <v>1718790.2</v>
      </c>
      <c r="X56" s="73">
        <v>84727.94</v>
      </c>
      <c r="Y56" s="73">
        <v>2152.2399999999998</v>
      </c>
      <c r="AA56" s="73">
        <v>1092804</v>
      </c>
      <c r="AC56" s="89">
        <v>1692144</v>
      </c>
      <c r="AD56" s="89">
        <v>4140</v>
      </c>
      <c r="AF56" s="89">
        <v>930752.16</v>
      </c>
      <c r="AG56" s="89">
        <v>230772.23</v>
      </c>
      <c r="AH56" s="89">
        <v>4135</v>
      </c>
      <c r="AI56" s="89">
        <v>0</v>
      </c>
      <c r="AJ56" s="89">
        <v>321</v>
      </c>
      <c r="AK56" s="72">
        <f t="shared" si="1"/>
        <v>740488.61</v>
      </c>
      <c r="AL56" s="50">
        <f t="shared" si="2"/>
        <v>37959.83</v>
      </c>
      <c r="AM56" s="51">
        <f t="shared" si="3"/>
        <v>702528.78</v>
      </c>
      <c r="AN56" s="48">
        <f t="shared" si="4"/>
        <v>2898474.38</v>
      </c>
      <c r="AO56" s="47">
        <f t="shared" si="5"/>
        <v>2862264.39</v>
      </c>
      <c r="AP56" s="56">
        <f t="shared" si="6"/>
        <v>36209.989999999758</v>
      </c>
    </row>
    <row r="57" spans="1:42" ht="15" thickBot="1" x14ac:dyDescent="0.25">
      <c r="A57" s="38" t="s">
        <v>367</v>
      </c>
      <c r="B57" s="38" t="s">
        <v>380</v>
      </c>
      <c r="C57" s="63">
        <v>2265</v>
      </c>
      <c r="D57" s="64" t="s">
        <v>736</v>
      </c>
      <c r="E57" s="44" t="s">
        <v>2855</v>
      </c>
      <c r="F57" s="88">
        <v>357354.16</v>
      </c>
      <c r="G57" s="88">
        <v>26237</v>
      </c>
      <c r="H57" s="88">
        <v>31502.720000000001</v>
      </c>
      <c r="I57" s="88">
        <v>0</v>
      </c>
      <c r="J57" s="44">
        <v>0</v>
      </c>
      <c r="K57" s="44">
        <v>646942.97</v>
      </c>
      <c r="L57" s="44">
        <v>143362.78</v>
      </c>
      <c r="M57" s="44">
        <v>0</v>
      </c>
      <c r="N57" s="44">
        <v>0</v>
      </c>
      <c r="O57" s="231">
        <v>12358</v>
      </c>
      <c r="P57" s="231">
        <v>22105</v>
      </c>
      <c r="Q57" s="231">
        <v>0</v>
      </c>
      <c r="R57" s="231">
        <v>1218</v>
      </c>
      <c r="S57" s="44">
        <v>0</v>
      </c>
      <c r="T57" s="44">
        <v>0</v>
      </c>
      <c r="U57" s="44">
        <v>-589319.27</v>
      </c>
      <c r="V57" s="44">
        <v>1915444.77</v>
      </c>
      <c r="W57" s="73">
        <v>1593100.5</v>
      </c>
      <c r="X57" s="73">
        <v>27695</v>
      </c>
      <c r="Y57" s="73">
        <v>1591.29</v>
      </c>
      <c r="Z57" s="73">
        <v>0</v>
      </c>
      <c r="AA57" s="73">
        <v>1084452</v>
      </c>
      <c r="AB57" s="73">
        <v>0</v>
      </c>
      <c r="AC57" s="89">
        <v>1633361</v>
      </c>
      <c r="AD57" s="89">
        <v>800</v>
      </c>
      <c r="AE57" s="89">
        <v>1060</v>
      </c>
      <c r="AF57" s="89">
        <v>960845.56</v>
      </c>
      <c r="AG57" s="89">
        <v>239363.1</v>
      </c>
      <c r="AH57" s="89">
        <v>12035</v>
      </c>
      <c r="AI57" s="89">
        <v>0</v>
      </c>
      <c r="AJ57" s="89">
        <v>15781</v>
      </c>
      <c r="AK57" s="72">
        <f t="shared" si="1"/>
        <v>415093.88</v>
      </c>
      <c r="AL57" s="50">
        <f t="shared" si="2"/>
        <v>35681</v>
      </c>
      <c r="AM57" s="51">
        <f t="shared" si="3"/>
        <v>379412.88</v>
      </c>
      <c r="AN57" s="48">
        <f t="shared" si="4"/>
        <v>2706838.79</v>
      </c>
      <c r="AO57" s="47">
        <f t="shared" si="5"/>
        <v>2863245.66</v>
      </c>
      <c r="AP57" s="56">
        <f t="shared" si="6"/>
        <v>-156406.87000000011</v>
      </c>
    </row>
    <row r="58" spans="1:42" ht="15" thickBot="1" x14ac:dyDescent="0.25">
      <c r="A58" s="38" t="s">
        <v>367</v>
      </c>
      <c r="B58" s="38" t="s">
        <v>380</v>
      </c>
      <c r="C58" s="63">
        <v>1848</v>
      </c>
      <c r="D58" s="64" t="s">
        <v>737</v>
      </c>
      <c r="E58" s="44" t="s">
        <v>2856</v>
      </c>
      <c r="F58" s="88">
        <v>320165.98</v>
      </c>
      <c r="G58" s="88">
        <v>43126</v>
      </c>
      <c r="H58" s="88">
        <v>26115.87</v>
      </c>
      <c r="I58" s="88">
        <v>0</v>
      </c>
      <c r="J58" s="44">
        <v>0</v>
      </c>
      <c r="K58" s="44">
        <v>628489.43000000005</v>
      </c>
      <c r="L58" s="44">
        <v>117358.27</v>
      </c>
      <c r="M58" s="44">
        <v>0</v>
      </c>
      <c r="N58" s="44">
        <v>0</v>
      </c>
      <c r="O58" s="231">
        <v>11664</v>
      </c>
      <c r="P58" s="231">
        <v>17840</v>
      </c>
      <c r="Q58" s="231">
        <v>0</v>
      </c>
      <c r="R58" s="231">
        <v>1809</v>
      </c>
      <c r="S58" s="44">
        <v>0</v>
      </c>
      <c r="T58" s="44">
        <v>0</v>
      </c>
      <c r="U58" s="44">
        <v>-466062.29</v>
      </c>
      <c r="V58" s="44">
        <v>1650781.62</v>
      </c>
      <c r="W58" s="73">
        <v>1267319.19</v>
      </c>
      <c r="X58" s="73">
        <v>19830</v>
      </c>
      <c r="Y58" s="73">
        <v>1243.1400000000001</v>
      </c>
      <c r="AA58" s="73">
        <v>373579.5</v>
      </c>
      <c r="AC58" s="89">
        <v>855406.5</v>
      </c>
      <c r="AD58" s="89">
        <v>320</v>
      </c>
      <c r="AE58" s="89">
        <v>600</v>
      </c>
      <c r="AF58" s="89">
        <v>666477.67000000004</v>
      </c>
      <c r="AG58" s="89">
        <v>213818.44</v>
      </c>
      <c r="AH58" s="89">
        <v>2941</v>
      </c>
      <c r="AI58" s="89">
        <v>0</v>
      </c>
      <c r="AJ58" s="89">
        <v>3185</v>
      </c>
      <c r="AK58" s="72">
        <f t="shared" si="1"/>
        <v>389407.85</v>
      </c>
      <c r="AL58" s="50">
        <f t="shared" si="2"/>
        <v>31313</v>
      </c>
      <c r="AM58" s="51">
        <f t="shared" si="3"/>
        <v>358094.85</v>
      </c>
      <c r="AN58" s="48">
        <f t="shared" si="4"/>
        <v>1661971.8299999998</v>
      </c>
      <c r="AO58" s="47">
        <f t="shared" si="5"/>
        <v>1742748.6099999999</v>
      </c>
      <c r="AP58" s="56">
        <f t="shared" si="6"/>
        <v>-80776.780000000028</v>
      </c>
    </row>
    <row r="59" spans="1:42" ht="15" thickBot="1" x14ac:dyDescent="0.25">
      <c r="A59" s="38" t="s">
        <v>367</v>
      </c>
      <c r="B59" s="38" t="s">
        <v>380</v>
      </c>
      <c r="C59" s="63">
        <v>1945</v>
      </c>
      <c r="D59" s="64" t="s">
        <v>738</v>
      </c>
      <c r="E59" s="44" t="s">
        <v>2857</v>
      </c>
      <c r="F59" s="88">
        <v>346834.38</v>
      </c>
      <c r="G59" s="88">
        <v>58386</v>
      </c>
      <c r="H59" s="88">
        <v>46683.31</v>
      </c>
      <c r="I59" s="88">
        <v>0</v>
      </c>
      <c r="J59" s="44">
        <v>0</v>
      </c>
      <c r="K59" s="44">
        <v>840047.72</v>
      </c>
      <c r="L59" s="44">
        <v>99414.51</v>
      </c>
      <c r="M59" s="44">
        <v>0</v>
      </c>
      <c r="N59" s="44">
        <v>0</v>
      </c>
      <c r="O59" s="231">
        <v>828</v>
      </c>
      <c r="P59" s="231">
        <v>21384.080000000002</v>
      </c>
      <c r="Q59" s="231">
        <v>0</v>
      </c>
      <c r="R59" s="231">
        <v>1570.18</v>
      </c>
      <c r="S59" s="44">
        <v>0</v>
      </c>
      <c r="T59" s="44">
        <v>0</v>
      </c>
      <c r="U59" s="44">
        <v>-747945.43</v>
      </c>
      <c r="V59" s="44">
        <v>2032099.69</v>
      </c>
      <c r="W59" s="73">
        <v>1604580.16</v>
      </c>
      <c r="X59" s="73">
        <v>11602.4</v>
      </c>
      <c r="Y59" s="73">
        <v>1045.76</v>
      </c>
      <c r="Z59" s="73">
        <v>0</v>
      </c>
      <c r="AA59" s="73">
        <v>712980</v>
      </c>
      <c r="AB59" s="73">
        <v>0</v>
      </c>
      <c r="AC59" s="89">
        <v>1342230</v>
      </c>
      <c r="AD59" s="89">
        <v>9760</v>
      </c>
      <c r="AE59" s="89">
        <v>7073.47</v>
      </c>
      <c r="AF59" s="89">
        <v>659725.67000000004</v>
      </c>
      <c r="AG59" s="89">
        <v>218346.78</v>
      </c>
      <c r="AH59" s="89">
        <v>5746</v>
      </c>
      <c r="AI59" s="89">
        <v>0</v>
      </c>
      <c r="AJ59" s="89">
        <v>3897</v>
      </c>
      <c r="AK59" s="72">
        <f t="shared" si="1"/>
        <v>451903.69</v>
      </c>
      <c r="AL59" s="50">
        <f t="shared" si="2"/>
        <v>23782.260000000002</v>
      </c>
      <c r="AM59" s="51">
        <f t="shared" si="3"/>
        <v>428121.43</v>
      </c>
      <c r="AN59" s="48">
        <f t="shared" si="4"/>
        <v>2330208.3199999998</v>
      </c>
      <c r="AO59" s="47">
        <f t="shared" si="5"/>
        <v>2246778.92</v>
      </c>
      <c r="AP59" s="56">
        <f t="shared" si="6"/>
        <v>83429.399999999907</v>
      </c>
    </row>
    <row r="60" spans="1:42" ht="15" thickBot="1" x14ac:dyDescent="0.25">
      <c r="A60" s="38" t="s">
        <v>367</v>
      </c>
      <c r="B60" s="38" t="s">
        <v>380</v>
      </c>
      <c r="C60" s="63">
        <v>4776</v>
      </c>
      <c r="D60" s="64" t="s">
        <v>739</v>
      </c>
      <c r="E60" s="44" t="s">
        <v>2858</v>
      </c>
      <c r="F60" s="88">
        <v>267984.71999999997</v>
      </c>
      <c r="G60" s="88">
        <v>176569</v>
      </c>
      <c r="H60" s="88">
        <v>43750</v>
      </c>
      <c r="I60" s="88">
        <v>0</v>
      </c>
      <c r="J60" s="44">
        <v>0</v>
      </c>
      <c r="K60" s="44">
        <v>1454196.81</v>
      </c>
      <c r="L60" s="44">
        <v>118762.14</v>
      </c>
      <c r="M60" s="44">
        <v>0</v>
      </c>
      <c r="N60" s="44">
        <v>0</v>
      </c>
      <c r="O60" s="231">
        <v>22700</v>
      </c>
      <c r="P60" s="231">
        <v>35259.199999999997</v>
      </c>
      <c r="Q60" s="231">
        <v>0</v>
      </c>
      <c r="R60" s="231">
        <v>7447</v>
      </c>
      <c r="S60" s="44">
        <v>0</v>
      </c>
      <c r="T60" s="44">
        <v>0</v>
      </c>
      <c r="U60" s="44">
        <v>760574.83</v>
      </c>
      <c r="V60" s="44">
        <v>1174038.5</v>
      </c>
      <c r="W60" s="73">
        <v>2607829.2200000002</v>
      </c>
      <c r="X60" s="73">
        <v>64200</v>
      </c>
      <c r="Y60" s="73">
        <v>1392.54</v>
      </c>
      <c r="AA60" s="73">
        <v>1049139</v>
      </c>
      <c r="AC60" s="89">
        <v>1895091.93</v>
      </c>
      <c r="AD60" s="89">
        <v>3840</v>
      </c>
      <c r="AE60" s="89">
        <v>300</v>
      </c>
      <c r="AF60" s="89">
        <v>1527567.6</v>
      </c>
      <c r="AG60" s="89">
        <v>185159.59</v>
      </c>
      <c r="AH60" s="89">
        <v>38154</v>
      </c>
      <c r="AI60" s="89">
        <v>0</v>
      </c>
      <c r="AJ60" s="89">
        <v>11204.5</v>
      </c>
      <c r="AK60" s="72">
        <f t="shared" si="1"/>
        <v>488303.72</v>
      </c>
      <c r="AL60" s="50">
        <f t="shared" si="2"/>
        <v>65406.2</v>
      </c>
      <c r="AM60" s="51">
        <f t="shared" si="3"/>
        <v>422897.51999999996</v>
      </c>
      <c r="AN60" s="48">
        <f t="shared" si="4"/>
        <v>3722560.7600000002</v>
      </c>
      <c r="AO60" s="47">
        <f t="shared" si="5"/>
        <v>3661317.62</v>
      </c>
      <c r="AP60" s="56">
        <f t="shared" si="6"/>
        <v>61243.14000000013</v>
      </c>
    </row>
    <row r="61" spans="1:42" ht="15" thickBot="1" x14ac:dyDescent="0.25">
      <c r="A61" s="38" t="s">
        <v>367</v>
      </c>
      <c r="B61" s="38" t="s">
        <v>380</v>
      </c>
      <c r="C61" s="63">
        <v>5154</v>
      </c>
      <c r="D61" s="64" t="s">
        <v>740</v>
      </c>
      <c r="E61" s="44" t="s">
        <v>2859</v>
      </c>
      <c r="F61" s="88">
        <v>1260815.24</v>
      </c>
      <c r="G61" s="88">
        <v>339717.1</v>
      </c>
      <c r="H61" s="88">
        <v>69843.53</v>
      </c>
      <c r="I61" s="88">
        <v>0</v>
      </c>
      <c r="J61" s="44">
        <v>0</v>
      </c>
      <c r="K61" s="44">
        <v>910864.08</v>
      </c>
      <c r="L61" s="44">
        <v>461571.89</v>
      </c>
      <c r="M61" s="44">
        <v>0</v>
      </c>
      <c r="N61" s="44">
        <v>0</v>
      </c>
      <c r="O61" s="231">
        <v>14400</v>
      </c>
      <c r="P61" s="231">
        <v>39551.160000000003</v>
      </c>
      <c r="Q61" s="231">
        <v>0</v>
      </c>
      <c r="R61" s="231">
        <v>9197</v>
      </c>
      <c r="S61" s="44">
        <v>0</v>
      </c>
      <c r="T61" s="44">
        <v>0</v>
      </c>
      <c r="U61" s="44">
        <v>-1108228.3700000001</v>
      </c>
      <c r="V61" s="44">
        <v>3795531.45</v>
      </c>
      <c r="W61" s="73">
        <v>2773530.5</v>
      </c>
      <c r="X61" s="73">
        <v>283960</v>
      </c>
      <c r="Y61" s="73">
        <v>3830.4</v>
      </c>
      <c r="Z61" s="73">
        <v>0</v>
      </c>
      <c r="AA61" s="73">
        <v>1749064</v>
      </c>
      <c r="AB61" s="73">
        <v>0</v>
      </c>
      <c r="AC61" s="89">
        <v>2817889</v>
      </c>
      <c r="AD61" s="89">
        <v>480</v>
      </c>
      <c r="AE61" s="89">
        <v>900</v>
      </c>
      <c r="AF61" s="89">
        <v>1208938.96</v>
      </c>
      <c r="AG61" s="89">
        <v>488063.94</v>
      </c>
      <c r="AH61" s="89">
        <v>1651.4</v>
      </c>
      <c r="AI61" s="89">
        <v>0</v>
      </c>
      <c r="AJ61" s="89">
        <v>101</v>
      </c>
      <c r="AK61" s="72">
        <f t="shared" si="1"/>
        <v>1670375.8699999999</v>
      </c>
      <c r="AL61" s="50">
        <f t="shared" si="2"/>
        <v>63148.160000000003</v>
      </c>
      <c r="AM61" s="51">
        <f t="shared" si="3"/>
        <v>1607227.71</v>
      </c>
      <c r="AN61" s="48">
        <f t="shared" si="4"/>
        <v>4810384.9000000004</v>
      </c>
      <c r="AO61" s="47">
        <f t="shared" si="5"/>
        <v>4518024.3000000007</v>
      </c>
      <c r="AP61" s="56">
        <f t="shared" si="6"/>
        <v>292360.59999999963</v>
      </c>
    </row>
    <row r="62" spans="1:42" ht="15" thickBot="1" x14ac:dyDescent="0.25">
      <c r="A62" s="38" t="s">
        <v>367</v>
      </c>
      <c r="B62" s="38" t="s">
        <v>380</v>
      </c>
      <c r="C62" s="63">
        <v>3300</v>
      </c>
      <c r="D62" s="64" t="s">
        <v>741</v>
      </c>
      <c r="E62" s="44" t="s">
        <v>2860</v>
      </c>
      <c r="F62" s="88">
        <v>273940.64</v>
      </c>
      <c r="G62" s="88">
        <v>128330</v>
      </c>
      <c r="H62" s="88">
        <v>41267.4</v>
      </c>
      <c r="I62" s="88">
        <v>0</v>
      </c>
      <c r="J62" s="44">
        <v>0</v>
      </c>
      <c r="K62" s="44">
        <v>450843.4</v>
      </c>
      <c r="L62" s="44">
        <v>168898.15</v>
      </c>
      <c r="M62" s="44">
        <v>0</v>
      </c>
      <c r="N62" s="44">
        <v>0</v>
      </c>
      <c r="O62" s="231">
        <v>5400</v>
      </c>
      <c r="P62" s="231">
        <v>27201</v>
      </c>
      <c r="Q62" s="231">
        <v>0</v>
      </c>
      <c r="R62" s="231">
        <v>4532</v>
      </c>
      <c r="S62" s="44">
        <v>0</v>
      </c>
      <c r="T62" s="44">
        <v>0</v>
      </c>
      <c r="U62" s="44">
        <v>-641964.5</v>
      </c>
      <c r="V62" s="44">
        <v>1606269.64</v>
      </c>
      <c r="W62" s="73">
        <v>1622161.35</v>
      </c>
      <c r="X62" s="73">
        <v>70845</v>
      </c>
      <c r="Y62" s="73">
        <v>919.44</v>
      </c>
      <c r="AA62" s="73">
        <v>823641</v>
      </c>
      <c r="AB62" s="73">
        <v>20000</v>
      </c>
      <c r="AC62" s="89">
        <v>1368717</v>
      </c>
      <c r="AD62" s="89">
        <v>160</v>
      </c>
      <c r="AE62" s="89">
        <v>300</v>
      </c>
      <c r="AF62" s="89">
        <v>883961.97</v>
      </c>
      <c r="AG62" s="89">
        <v>212404.37</v>
      </c>
      <c r="AH62" s="89">
        <v>3307</v>
      </c>
      <c r="AI62" s="89">
        <v>0</v>
      </c>
      <c r="AJ62" s="89">
        <v>6875</v>
      </c>
      <c r="AK62" s="72">
        <f t="shared" si="1"/>
        <v>443538.04000000004</v>
      </c>
      <c r="AL62" s="50">
        <f t="shared" si="2"/>
        <v>37133</v>
      </c>
      <c r="AM62" s="51">
        <f t="shared" si="3"/>
        <v>406405.04000000004</v>
      </c>
      <c r="AN62" s="48">
        <f t="shared" si="4"/>
        <v>2537566.79</v>
      </c>
      <c r="AO62" s="47">
        <f t="shared" si="5"/>
        <v>2475725.34</v>
      </c>
      <c r="AP62" s="56">
        <f t="shared" si="6"/>
        <v>61841.450000000186</v>
      </c>
    </row>
    <row r="63" spans="1:42" ht="15" thickBot="1" x14ac:dyDescent="0.25">
      <c r="A63" s="38" t="s">
        <v>367</v>
      </c>
      <c r="B63" s="38" t="s">
        <v>380</v>
      </c>
      <c r="C63" s="63">
        <v>2046</v>
      </c>
      <c r="D63" s="64" t="s">
        <v>742</v>
      </c>
      <c r="E63" s="44" t="s">
        <v>2861</v>
      </c>
      <c r="F63" s="88">
        <v>155270.07999999999</v>
      </c>
      <c r="G63" s="88">
        <v>151393.5</v>
      </c>
      <c r="H63" s="88">
        <v>47272.18</v>
      </c>
      <c r="I63" s="88">
        <v>0</v>
      </c>
      <c r="J63" s="44">
        <v>0</v>
      </c>
      <c r="K63" s="44">
        <v>490678.04</v>
      </c>
      <c r="L63" s="44">
        <v>160875.82999999999</v>
      </c>
      <c r="M63" s="44">
        <v>0</v>
      </c>
      <c r="N63" s="44">
        <v>0</v>
      </c>
      <c r="O63" s="231">
        <v>12000</v>
      </c>
      <c r="P63" s="231">
        <v>18776.71</v>
      </c>
      <c r="Q63" s="231">
        <v>0</v>
      </c>
      <c r="R63" s="231">
        <v>11312.16</v>
      </c>
      <c r="S63" s="44">
        <v>0</v>
      </c>
      <c r="T63" s="44">
        <v>0</v>
      </c>
      <c r="U63" s="44">
        <v>-1663857.2</v>
      </c>
      <c r="V63" s="44">
        <v>2640334.33</v>
      </c>
      <c r="W63" s="73">
        <v>1096677.77</v>
      </c>
      <c r="X63" s="73">
        <v>79100.55</v>
      </c>
      <c r="Y63" s="73">
        <v>1136.17</v>
      </c>
      <c r="AA63" s="73">
        <v>1243070</v>
      </c>
      <c r="AC63" s="89">
        <v>1371470</v>
      </c>
      <c r="AD63" s="89">
        <v>11840</v>
      </c>
      <c r="AE63" s="89">
        <v>11115</v>
      </c>
      <c r="AF63" s="89">
        <v>896882.78</v>
      </c>
      <c r="AG63" s="89">
        <v>124103.58</v>
      </c>
      <c r="AH63" s="89">
        <v>9111.5</v>
      </c>
      <c r="AI63" s="89">
        <v>0</v>
      </c>
      <c r="AJ63" s="89">
        <v>8538</v>
      </c>
      <c r="AK63" s="72">
        <f t="shared" si="1"/>
        <v>353935.75999999995</v>
      </c>
      <c r="AL63" s="50">
        <f t="shared" si="2"/>
        <v>42088.869999999995</v>
      </c>
      <c r="AM63" s="51">
        <f t="shared" si="3"/>
        <v>311846.88999999996</v>
      </c>
      <c r="AN63" s="48">
        <f t="shared" si="4"/>
        <v>2419984.4900000002</v>
      </c>
      <c r="AO63" s="47">
        <f t="shared" si="5"/>
        <v>2433060.8600000003</v>
      </c>
      <c r="AP63" s="56">
        <f t="shared" si="6"/>
        <v>-13076.370000000112</v>
      </c>
    </row>
    <row r="64" spans="1:42" ht="15" thickBot="1" x14ac:dyDescent="0.25">
      <c r="A64" s="38" t="s">
        <v>367</v>
      </c>
      <c r="B64" s="38" t="s">
        <v>380</v>
      </c>
      <c r="C64" s="63">
        <v>1475</v>
      </c>
      <c r="D64" s="64" t="s">
        <v>743</v>
      </c>
      <c r="E64" s="44" t="s">
        <v>2923</v>
      </c>
      <c r="F64" s="88">
        <v>292606</v>
      </c>
      <c r="G64" s="88">
        <v>62552</v>
      </c>
      <c r="H64" s="88">
        <v>12979.27</v>
      </c>
      <c r="I64" s="88">
        <v>0</v>
      </c>
      <c r="J64" s="44">
        <v>0</v>
      </c>
      <c r="K64" s="44">
        <v>1516422.8</v>
      </c>
      <c r="L64" s="44">
        <v>106391.17</v>
      </c>
      <c r="M64" s="44">
        <v>0</v>
      </c>
      <c r="N64" s="44">
        <v>0</v>
      </c>
      <c r="O64" s="231">
        <v>7500</v>
      </c>
      <c r="P64" s="231">
        <v>20465.57</v>
      </c>
      <c r="Q64" s="231">
        <v>0</v>
      </c>
      <c r="R64" s="231">
        <v>2288</v>
      </c>
      <c r="S64" s="44">
        <v>0</v>
      </c>
      <c r="T64" s="44">
        <v>0</v>
      </c>
      <c r="U64" s="44">
        <v>9039.41</v>
      </c>
      <c r="V64" s="44">
        <v>2029021.21</v>
      </c>
      <c r="W64" s="73">
        <v>970738.88</v>
      </c>
      <c r="Y64" s="73">
        <v>884.77</v>
      </c>
      <c r="AA64" s="73">
        <v>639198</v>
      </c>
      <c r="AC64" s="89">
        <v>864294</v>
      </c>
      <c r="AD64" s="89">
        <v>480</v>
      </c>
      <c r="AE64" s="89">
        <v>900</v>
      </c>
      <c r="AF64" s="89">
        <v>535401.37</v>
      </c>
      <c r="AG64" s="89">
        <v>266875.73</v>
      </c>
      <c r="AH64" s="89">
        <v>15245</v>
      </c>
      <c r="AI64" s="89">
        <v>0</v>
      </c>
      <c r="AJ64" s="89">
        <v>4988.5</v>
      </c>
      <c r="AK64" s="72">
        <f t="shared" si="1"/>
        <v>368137.27</v>
      </c>
      <c r="AL64" s="50">
        <f t="shared" si="2"/>
        <v>30253.57</v>
      </c>
      <c r="AM64" s="51">
        <f t="shared" si="3"/>
        <v>337883.7</v>
      </c>
      <c r="AN64" s="48">
        <f t="shared" si="4"/>
        <v>1610821.65</v>
      </c>
      <c r="AO64" s="47">
        <f t="shared" si="5"/>
        <v>1688184.6</v>
      </c>
      <c r="AP64" s="56">
        <f t="shared" si="6"/>
        <v>-77362.950000000186</v>
      </c>
    </row>
    <row r="65" spans="1:42" ht="15" thickBot="1" x14ac:dyDescent="0.25">
      <c r="A65" s="38" t="s">
        <v>383</v>
      </c>
      <c r="B65" s="38" t="s">
        <v>384</v>
      </c>
      <c r="C65" s="63">
        <v>1295</v>
      </c>
      <c r="D65" s="64" t="s">
        <v>744</v>
      </c>
      <c r="E65" s="44" t="s">
        <v>2862</v>
      </c>
      <c r="F65" s="88">
        <v>480428.74</v>
      </c>
      <c r="G65" s="88">
        <v>0</v>
      </c>
      <c r="H65" s="88">
        <v>28440.45</v>
      </c>
      <c r="K65" s="44">
        <v>2300588.34</v>
      </c>
      <c r="L65" s="44">
        <v>17028</v>
      </c>
      <c r="O65" s="231">
        <v>14940</v>
      </c>
      <c r="P65" s="231">
        <v>22200</v>
      </c>
      <c r="R65" s="231">
        <v>0</v>
      </c>
      <c r="U65" s="44">
        <v>1984465.86</v>
      </c>
      <c r="V65" s="44">
        <v>849648.43</v>
      </c>
      <c r="W65" s="73">
        <v>743467.46</v>
      </c>
      <c r="X65" s="73">
        <v>26000</v>
      </c>
      <c r="Y65" s="73">
        <v>1868.38</v>
      </c>
      <c r="AA65" s="73">
        <v>1429166</v>
      </c>
      <c r="AB65" s="73">
        <v>36500</v>
      </c>
      <c r="AC65" s="89">
        <v>1607123</v>
      </c>
      <c r="AD65" s="89">
        <v>27964</v>
      </c>
      <c r="AE65" s="89">
        <v>11792</v>
      </c>
      <c r="AF65" s="89">
        <v>491059.3</v>
      </c>
      <c r="AG65" s="89">
        <v>143832.29999999999</v>
      </c>
      <c r="AK65" s="72">
        <f t="shared" si="1"/>
        <v>508869.19</v>
      </c>
      <c r="AL65" s="50">
        <f t="shared" si="2"/>
        <v>37140</v>
      </c>
      <c r="AM65" s="51">
        <f t="shared" si="3"/>
        <v>471729.19</v>
      </c>
      <c r="AN65" s="48">
        <f t="shared" si="4"/>
        <v>2237001.84</v>
      </c>
      <c r="AO65" s="47">
        <f t="shared" si="5"/>
        <v>2281770.5999999996</v>
      </c>
      <c r="AP65" s="56">
        <f t="shared" si="6"/>
        <v>-44768.759999999776</v>
      </c>
    </row>
    <row r="66" spans="1:42" ht="15" thickBot="1" x14ac:dyDescent="0.25">
      <c r="A66" s="38" t="s">
        <v>383</v>
      </c>
      <c r="B66" s="38" t="s">
        <v>384</v>
      </c>
      <c r="C66" s="63">
        <v>1368</v>
      </c>
      <c r="D66" s="64" t="s">
        <v>745</v>
      </c>
      <c r="E66" s="44" t="s">
        <v>2863</v>
      </c>
      <c r="F66" s="88">
        <v>658884.42000000004</v>
      </c>
      <c r="G66" s="88">
        <v>0</v>
      </c>
      <c r="H66" s="88">
        <v>14097.29</v>
      </c>
      <c r="K66" s="44">
        <v>535739.84</v>
      </c>
      <c r="L66" s="44">
        <v>29566.23</v>
      </c>
      <c r="R66" s="231">
        <v>0</v>
      </c>
      <c r="U66" s="44">
        <v>1013073.33</v>
      </c>
      <c r="V66" s="44">
        <v>236925.61</v>
      </c>
      <c r="W66" s="73">
        <v>738712.34</v>
      </c>
      <c r="X66" s="73">
        <v>107260</v>
      </c>
      <c r="Y66" s="73">
        <v>2556.16</v>
      </c>
      <c r="AA66" s="73">
        <v>1474727</v>
      </c>
      <c r="AB66" s="73">
        <v>36500</v>
      </c>
      <c r="AC66" s="89">
        <v>1690427</v>
      </c>
      <c r="AF66" s="89">
        <v>495177.62</v>
      </c>
      <c r="AG66" s="89">
        <v>185862.04</v>
      </c>
      <c r="AK66" s="72">
        <f t="shared" si="1"/>
        <v>672981.71000000008</v>
      </c>
      <c r="AL66" s="50">
        <f t="shared" si="2"/>
        <v>0</v>
      </c>
      <c r="AM66" s="51">
        <f t="shared" si="3"/>
        <v>672981.71000000008</v>
      </c>
      <c r="AN66" s="48">
        <f t="shared" si="4"/>
        <v>2359755.5</v>
      </c>
      <c r="AO66" s="47">
        <f t="shared" si="5"/>
        <v>2371466.66</v>
      </c>
      <c r="AP66" s="56">
        <f t="shared" si="6"/>
        <v>-11711.160000000149</v>
      </c>
    </row>
    <row r="67" spans="1:42" ht="15" thickBot="1" x14ac:dyDescent="0.25">
      <c r="A67" s="38" t="s">
        <v>383</v>
      </c>
      <c r="B67" s="38" t="s">
        <v>384</v>
      </c>
      <c r="C67" s="63">
        <v>2588</v>
      </c>
      <c r="D67" s="64" t="s">
        <v>746</v>
      </c>
      <c r="E67" s="44" t="s">
        <v>2864</v>
      </c>
      <c r="F67" s="88">
        <v>468693.26</v>
      </c>
      <c r="G67" s="88">
        <v>0</v>
      </c>
      <c r="H67" s="88">
        <v>102670.43</v>
      </c>
      <c r="K67" s="44">
        <v>573221.72</v>
      </c>
      <c r="L67" s="44">
        <v>33622.769999999997</v>
      </c>
      <c r="O67" s="231">
        <v>0</v>
      </c>
      <c r="P67" s="231">
        <v>0</v>
      </c>
      <c r="R67" s="231">
        <v>0</v>
      </c>
      <c r="U67" s="44">
        <v>-869569.09</v>
      </c>
      <c r="V67" s="44">
        <v>1982889.72</v>
      </c>
      <c r="W67" s="73">
        <v>1136141.78</v>
      </c>
      <c r="X67" s="73">
        <v>26425</v>
      </c>
      <c r="Y67" s="73">
        <v>1794.55</v>
      </c>
      <c r="AA67" s="73">
        <v>1228272</v>
      </c>
      <c r="AB67" s="73">
        <v>36500</v>
      </c>
      <c r="AC67" s="89">
        <v>1623976</v>
      </c>
      <c r="AD67" s="89">
        <v>5940</v>
      </c>
      <c r="AF67" s="89">
        <v>593015.87</v>
      </c>
      <c r="AG67" s="89">
        <v>141313.91</v>
      </c>
      <c r="AK67" s="72">
        <f t="shared" si="1"/>
        <v>571363.68999999994</v>
      </c>
      <c r="AL67" s="50">
        <f t="shared" si="2"/>
        <v>0</v>
      </c>
      <c r="AM67" s="51">
        <f t="shared" si="3"/>
        <v>571363.68999999994</v>
      </c>
      <c r="AN67" s="48">
        <f t="shared" si="4"/>
        <v>2429133.33</v>
      </c>
      <c r="AO67" s="47">
        <f t="shared" si="5"/>
        <v>2364245.7800000003</v>
      </c>
      <c r="AP67" s="56">
        <f t="shared" si="6"/>
        <v>64887.549999999814</v>
      </c>
    </row>
    <row r="68" spans="1:42" ht="15" thickBot="1" x14ac:dyDescent="0.25">
      <c r="A68" s="38" t="s">
        <v>383</v>
      </c>
      <c r="B68" s="38" t="s">
        <v>384</v>
      </c>
      <c r="C68" s="63">
        <v>1190</v>
      </c>
      <c r="D68" s="64" t="s">
        <v>747</v>
      </c>
      <c r="E68" s="44" t="s">
        <v>2865</v>
      </c>
      <c r="F68" s="88">
        <v>294776.7</v>
      </c>
      <c r="G68" s="88">
        <v>0</v>
      </c>
      <c r="H68" s="88">
        <v>67214.66</v>
      </c>
      <c r="K68" s="44">
        <v>704795.2</v>
      </c>
      <c r="L68" s="44">
        <v>64319.86</v>
      </c>
      <c r="O68" s="231">
        <v>12040</v>
      </c>
      <c r="P68" s="231">
        <v>20164.77</v>
      </c>
      <c r="R68" s="231">
        <v>0</v>
      </c>
      <c r="U68" s="44">
        <v>-955927.73</v>
      </c>
      <c r="V68" s="44">
        <v>2283492.7400000002</v>
      </c>
      <c r="W68" s="73">
        <v>1000243.83</v>
      </c>
      <c r="X68" s="73">
        <v>107465</v>
      </c>
      <c r="Y68" s="73">
        <v>1359.68</v>
      </c>
      <c r="AA68" s="73">
        <v>1220181</v>
      </c>
      <c r="AB68" s="73">
        <v>36500</v>
      </c>
      <c r="AC68" s="89">
        <v>1610237.88</v>
      </c>
      <c r="AD68" s="89">
        <v>6240</v>
      </c>
      <c r="AE68" s="89">
        <v>9957.5</v>
      </c>
      <c r="AF68" s="89">
        <v>752054.82</v>
      </c>
      <c r="AG68" s="89">
        <v>179652.67</v>
      </c>
      <c r="AJ68" s="89">
        <v>36270</v>
      </c>
      <c r="AK68" s="72">
        <f t="shared" si="1"/>
        <v>361991.36</v>
      </c>
      <c r="AL68" s="50">
        <f t="shared" si="2"/>
        <v>32204.77</v>
      </c>
      <c r="AM68" s="51">
        <f t="shared" si="3"/>
        <v>329786.58999999997</v>
      </c>
      <c r="AN68" s="48">
        <f t="shared" si="4"/>
        <v>2365749.5099999998</v>
      </c>
      <c r="AO68" s="47">
        <f t="shared" si="5"/>
        <v>2594412.8699999996</v>
      </c>
      <c r="AP68" s="56">
        <f t="shared" si="6"/>
        <v>-228663.35999999987</v>
      </c>
    </row>
    <row r="69" spans="1:42" ht="15" thickBot="1" x14ac:dyDescent="0.25">
      <c r="A69" s="38" t="s">
        <v>383</v>
      </c>
      <c r="B69" s="38" t="s">
        <v>384</v>
      </c>
      <c r="C69" s="63">
        <v>897</v>
      </c>
      <c r="D69" s="64" t="s">
        <v>748</v>
      </c>
      <c r="E69" s="44" t="s">
        <v>2920</v>
      </c>
      <c r="F69" s="88">
        <v>279809.23</v>
      </c>
      <c r="G69" s="88">
        <v>0</v>
      </c>
      <c r="H69" s="88">
        <v>24284.01</v>
      </c>
      <c r="K69" s="44">
        <v>562015.30000000005</v>
      </c>
      <c r="L69" s="44">
        <v>50834.06</v>
      </c>
      <c r="O69" s="231">
        <v>9583</v>
      </c>
      <c r="P69" s="231">
        <v>19540.32</v>
      </c>
      <c r="R69" s="231">
        <v>0</v>
      </c>
      <c r="U69" s="44">
        <v>2109147.98</v>
      </c>
      <c r="V69" s="44">
        <v>355552.49</v>
      </c>
      <c r="W69" s="73">
        <v>878393.38</v>
      </c>
      <c r="X69" s="73">
        <v>55405</v>
      </c>
      <c r="Y69" s="73">
        <v>1228.47</v>
      </c>
      <c r="AA69" s="73">
        <v>567246</v>
      </c>
      <c r="AB69" s="73">
        <v>20000</v>
      </c>
      <c r="AC69" s="89">
        <v>915656</v>
      </c>
      <c r="AD69" s="89">
        <v>1612</v>
      </c>
      <c r="AF69" s="89">
        <v>527426.78</v>
      </c>
      <c r="AG69" s="89">
        <v>1654459.26</v>
      </c>
      <c r="AK69" s="72">
        <f t="shared" ref="AK69:AK130" si="7">SUM(F69:I69)</f>
        <v>304093.24</v>
      </c>
      <c r="AL69" s="50">
        <f t="shared" ref="AL69:AL130" si="8">SUM(O69:R69)</f>
        <v>29123.32</v>
      </c>
      <c r="AM69" s="51">
        <f t="shared" ref="AM69:AM130" si="9">AK69-AL69</f>
        <v>274969.92</v>
      </c>
      <c r="AN69" s="48">
        <f t="shared" ref="AN69:AN130" si="10">SUM(W69:AB69)</f>
        <v>1522272.85</v>
      </c>
      <c r="AO69" s="47">
        <f t="shared" ref="AO69:AO130" si="11">SUM(AC69:AJ69)</f>
        <v>3099154.04</v>
      </c>
      <c r="AP69" s="56">
        <f t="shared" ref="AP69:AP130" si="12">AN69-AO69</f>
        <v>-1576881.19</v>
      </c>
    </row>
    <row r="70" spans="1:42" ht="15" thickBot="1" x14ac:dyDescent="0.25">
      <c r="A70" s="38" t="s">
        <v>387</v>
      </c>
      <c r="B70" s="38" t="s">
        <v>388</v>
      </c>
      <c r="C70" s="63">
        <v>2172</v>
      </c>
      <c r="D70" s="64" t="s">
        <v>749</v>
      </c>
      <c r="E70" s="44" t="s">
        <v>2866</v>
      </c>
      <c r="F70" s="88">
        <v>173240.53</v>
      </c>
      <c r="G70" s="88">
        <v>271854.5</v>
      </c>
      <c r="H70" s="88">
        <v>26890.63</v>
      </c>
      <c r="K70" s="44">
        <v>143830.57</v>
      </c>
      <c r="L70" s="44">
        <v>166091.93</v>
      </c>
      <c r="O70" s="231">
        <v>17000</v>
      </c>
      <c r="P70" s="231">
        <v>27645.8</v>
      </c>
      <c r="R70" s="231">
        <v>1387.66</v>
      </c>
      <c r="U70" s="44">
        <v>138091.01</v>
      </c>
      <c r="V70" s="44">
        <v>547255.34</v>
      </c>
      <c r="W70" s="73">
        <v>1450080.61</v>
      </c>
      <c r="X70" s="73">
        <v>5750</v>
      </c>
      <c r="Y70" s="73">
        <v>897.26</v>
      </c>
      <c r="AA70" s="73">
        <v>983222.8</v>
      </c>
      <c r="AB70" s="73">
        <v>219940</v>
      </c>
      <c r="AC70" s="89">
        <v>1354792.8</v>
      </c>
      <c r="AD70" s="89">
        <v>14820</v>
      </c>
      <c r="AE70" s="89">
        <v>12470</v>
      </c>
      <c r="AF70" s="89">
        <v>1004437.35</v>
      </c>
      <c r="AG70" s="89">
        <v>114707.17</v>
      </c>
      <c r="AJ70" s="89">
        <v>108135</v>
      </c>
      <c r="AK70" s="72">
        <f t="shared" si="7"/>
        <v>471985.66000000003</v>
      </c>
      <c r="AL70" s="50">
        <f t="shared" si="8"/>
        <v>46033.460000000006</v>
      </c>
      <c r="AM70" s="51">
        <f t="shared" si="9"/>
        <v>425952.2</v>
      </c>
      <c r="AN70" s="48">
        <f t="shared" si="10"/>
        <v>2659890.67</v>
      </c>
      <c r="AO70" s="47">
        <f t="shared" si="11"/>
        <v>2609362.3199999998</v>
      </c>
      <c r="AP70" s="56">
        <f t="shared" si="12"/>
        <v>50528.350000000093</v>
      </c>
    </row>
    <row r="71" spans="1:42" ht="15" thickBot="1" x14ac:dyDescent="0.25">
      <c r="A71" s="38" t="s">
        <v>387</v>
      </c>
      <c r="B71" s="38" t="s">
        <v>388</v>
      </c>
      <c r="C71" s="63">
        <v>3964</v>
      </c>
      <c r="D71" s="64" t="s">
        <v>750</v>
      </c>
      <c r="E71" s="44" t="s">
        <v>2867</v>
      </c>
      <c r="F71" s="88">
        <v>742618.58</v>
      </c>
      <c r="G71" s="88">
        <v>408948.1</v>
      </c>
      <c r="H71" s="88">
        <v>40473.14</v>
      </c>
      <c r="K71" s="44">
        <v>245046.06</v>
      </c>
      <c r="L71" s="44">
        <v>291871.25</v>
      </c>
      <c r="O71" s="231">
        <v>164300</v>
      </c>
      <c r="P71" s="231">
        <v>47905.599999999999</v>
      </c>
      <c r="R71" s="231">
        <v>2627.78</v>
      </c>
      <c r="S71" s="44">
        <v>42000</v>
      </c>
      <c r="U71" s="44">
        <v>-1294444.82</v>
      </c>
      <c r="V71" s="44">
        <v>2767861</v>
      </c>
      <c r="W71" s="73">
        <v>2834400.45</v>
      </c>
      <c r="X71" s="73">
        <v>168736</v>
      </c>
      <c r="Y71" s="73">
        <v>1629.61</v>
      </c>
      <c r="AA71" s="73">
        <v>1449281.4</v>
      </c>
      <c r="AB71" s="73">
        <v>155845</v>
      </c>
      <c r="AC71" s="89">
        <v>2466928.4</v>
      </c>
      <c r="AD71" s="89">
        <v>18572</v>
      </c>
      <c r="AE71" s="89">
        <v>26566</v>
      </c>
      <c r="AF71" s="89">
        <v>1770423.2</v>
      </c>
      <c r="AG71" s="89">
        <v>295183.28999999998</v>
      </c>
      <c r="AJ71" s="89">
        <v>33512</v>
      </c>
      <c r="AK71" s="72">
        <f t="shared" si="7"/>
        <v>1192039.8199999998</v>
      </c>
      <c r="AL71" s="50">
        <f t="shared" si="8"/>
        <v>214833.38</v>
      </c>
      <c r="AM71" s="51">
        <f t="shared" si="9"/>
        <v>977206.43999999983</v>
      </c>
      <c r="AN71" s="48">
        <f t="shared" si="10"/>
        <v>4609892.46</v>
      </c>
      <c r="AO71" s="47">
        <f t="shared" si="11"/>
        <v>4611184.8899999997</v>
      </c>
      <c r="AP71" s="56">
        <f t="shared" si="12"/>
        <v>-1292.429999999702</v>
      </c>
    </row>
    <row r="72" spans="1:42" ht="15" thickBot="1" x14ac:dyDescent="0.25">
      <c r="A72" s="38" t="s">
        <v>387</v>
      </c>
      <c r="B72" s="38" t="s">
        <v>388</v>
      </c>
      <c r="C72" s="63">
        <v>1537</v>
      </c>
      <c r="D72" s="64" t="s">
        <v>751</v>
      </c>
      <c r="E72" s="44" t="s">
        <v>2868</v>
      </c>
      <c r="F72" s="88">
        <v>296699.03000000003</v>
      </c>
      <c r="G72" s="88">
        <v>181266</v>
      </c>
      <c r="H72" s="88">
        <v>36626.239999999998</v>
      </c>
      <c r="K72" s="44">
        <v>57866.35</v>
      </c>
      <c r="L72" s="44">
        <v>111531.34</v>
      </c>
      <c r="O72" s="231">
        <v>16300</v>
      </c>
      <c r="P72" s="231">
        <v>24883.98</v>
      </c>
      <c r="Q72" s="231">
        <v>83754</v>
      </c>
      <c r="R72" s="231">
        <v>897.82</v>
      </c>
      <c r="U72" s="44">
        <v>17497.91</v>
      </c>
      <c r="V72" s="44">
        <v>432862.99</v>
      </c>
      <c r="W72" s="73">
        <v>991529.7</v>
      </c>
      <c r="X72" s="73">
        <v>82708</v>
      </c>
      <c r="Y72" s="73">
        <v>865.5</v>
      </c>
      <c r="AA72" s="73">
        <v>971844</v>
      </c>
      <c r="AB72" s="73">
        <v>107260</v>
      </c>
      <c r="AC72" s="89">
        <v>1079344</v>
      </c>
      <c r="AD72" s="89">
        <v>21940</v>
      </c>
      <c r="AE72" s="89">
        <v>15472</v>
      </c>
      <c r="AF72" s="89">
        <v>822802.51</v>
      </c>
      <c r="AG72" s="89">
        <v>91214.43</v>
      </c>
      <c r="AJ72" s="89">
        <v>15642</v>
      </c>
      <c r="AK72" s="72">
        <f t="shared" si="7"/>
        <v>514591.27</v>
      </c>
      <c r="AL72" s="50">
        <f t="shared" si="8"/>
        <v>125835.8</v>
      </c>
      <c r="AM72" s="51">
        <f t="shared" si="9"/>
        <v>388755.47000000003</v>
      </c>
      <c r="AN72" s="48">
        <f t="shared" si="10"/>
        <v>2154207.2000000002</v>
      </c>
      <c r="AO72" s="47">
        <f t="shared" si="11"/>
        <v>2046414.94</v>
      </c>
      <c r="AP72" s="56">
        <f t="shared" si="12"/>
        <v>107792.26000000024</v>
      </c>
    </row>
    <row r="73" spans="1:42" ht="15" thickBot="1" x14ac:dyDescent="0.25">
      <c r="A73" s="38" t="s">
        <v>387</v>
      </c>
      <c r="B73" s="38" t="s">
        <v>388</v>
      </c>
      <c r="C73" s="63">
        <v>1440</v>
      </c>
      <c r="D73" s="64" t="s">
        <v>752</v>
      </c>
      <c r="E73" s="44" t="s">
        <v>2869</v>
      </c>
      <c r="F73" s="88">
        <v>142001.62</v>
      </c>
      <c r="G73" s="88">
        <v>77374</v>
      </c>
      <c r="H73" s="88">
        <v>17602.52</v>
      </c>
      <c r="K73" s="44">
        <v>356915.19</v>
      </c>
      <c r="L73" s="44">
        <v>63214.57</v>
      </c>
      <c r="O73" s="231">
        <v>9800</v>
      </c>
      <c r="P73" s="231">
        <v>26005.759999999998</v>
      </c>
      <c r="Q73" s="231">
        <v>65000</v>
      </c>
      <c r="R73" s="231">
        <v>1535.59</v>
      </c>
      <c r="U73" s="44">
        <v>-221363.56</v>
      </c>
      <c r="V73" s="44">
        <v>923490.75</v>
      </c>
      <c r="W73" s="73">
        <v>803124.88</v>
      </c>
      <c r="X73" s="73">
        <v>39033</v>
      </c>
      <c r="Y73" s="73">
        <v>644.63</v>
      </c>
      <c r="AA73" s="73">
        <v>1292929</v>
      </c>
      <c r="AB73" s="73">
        <v>330160</v>
      </c>
      <c r="AC73" s="89">
        <v>1829749</v>
      </c>
      <c r="AD73" s="89">
        <v>8012</v>
      </c>
      <c r="AE73" s="89">
        <v>6704</v>
      </c>
      <c r="AF73" s="89">
        <v>647642.35</v>
      </c>
      <c r="AG73" s="89">
        <v>114337.8</v>
      </c>
      <c r="AJ73" s="89">
        <v>6807</v>
      </c>
      <c r="AK73" s="72">
        <f t="shared" si="7"/>
        <v>236978.13999999998</v>
      </c>
      <c r="AL73" s="50">
        <f t="shared" si="8"/>
        <v>102341.34999999999</v>
      </c>
      <c r="AM73" s="51">
        <f t="shared" si="9"/>
        <v>134636.78999999998</v>
      </c>
      <c r="AN73" s="48">
        <f t="shared" si="10"/>
        <v>2465891.5099999998</v>
      </c>
      <c r="AO73" s="47">
        <f t="shared" si="11"/>
        <v>2613252.15</v>
      </c>
      <c r="AP73" s="56">
        <f t="shared" si="12"/>
        <v>-147360.64000000013</v>
      </c>
    </row>
    <row r="74" spans="1:42" ht="15" thickBot="1" x14ac:dyDescent="0.25">
      <c r="A74" s="38" t="s">
        <v>387</v>
      </c>
      <c r="B74" s="38" t="s">
        <v>388</v>
      </c>
      <c r="C74" s="63">
        <v>1880</v>
      </c>
      <c r="D74" s="64" t="s">
        <v>753</v>
      </c>
      <c r="E74" s="44" t="s">
        <v>2870</v>
      </c>
      <c r="F74" s="88">
        <v>113215.44</v>
      </c>
      <c r="G74" s="88">
        <v>131285</v>
      </c>
      <c r="H74" s="88">
        <v>24358.240000000002</v>
      </c>
      <c r="K74" s="44">
        <v>94694.26</v>
      </c>
      <c r="L74" s="44">
        <v>103615.21</v>
      </c>
      <c r="O74" s="231">
        <v>3000</v>
      </c>
      <c r="P74" s="231">
        <v>29385.52</v>
      </c>
      <c r="Q74" s="231">
        <v>0</v>
      </c>
      <c r="R74" s="231">
        <v>370.11</v>
      </c>
      <c r="U74" s="44">
        <v>-202590.17</v>
      </c>
      <c r="V74" s="44">
        <v>606181.84</v>
      </c>
      <c r="W74" s="73">
        <v>1065902.8999999999</v>
      </c>
      <c r="X74" s="73">
        <v>38630</v>
      </c>
      <c r="Y74" s="73">
        <v>785.1</v>
      </c>
      <c r="AA74" s="73">
        <v>1028538</v>
      </c>
      <c r="AB74" s="73">
        <v>219640</v>
      </c>
      <c r="AC74" s="89">
        <v>1467341</v>
      </c>
      <c r="AE74" s="89">
        <v>9532</v>
      </c>
      <c r="AF74" s="89">
        <v>753557.66</v>
      </c>
      <c r="AG74" s="89">
        <v>84489.49</v>
      </c>
      <c r="AH74" s="89">
        <v>1757.5</v>
      </c>
      <c r="AJ74" s="89">
        <v>5997.5</v>
      </c>
      <c r="AK74" s="72">
        <f t="shared" si="7"/>
        <v>268858.68</v>
      </c>
      <c r="AL74" s="50">
        <f t="shared" si="8"/>
        <v>32755.63</v>
      </c>
      <c r="AM74" s="51">
        <f t="shared" si="9"/>
        <v>236103.05</v>
      </c>
      <c r="AN74" s="48">
        <f t="shared" si="10"/>
        <v>2353496</v>
      </c>
      <c r="AO74" s="47">
        <f t="shared" si="11"/>
        <v>2322675.1500000004</v>
      </c>
      <c r="AP74" s="56">
        <f t="shared" si="12"/>
        <v>30820.849999999627</v>
      </c>
    </row>
    <row r="75" spans="1:42" ht="15" thickBot="1" x14ac:dyDescent="0.25">
      <c r="A75" s="38" t="s">
        <v>387</v>
      </c>
      <c r="B75" s="38" t="s">
        <v>388</v>
      </c>
      <c r="C75" s="63">
        <v>2455</v>
      </c>
      <c r="D75" s="64" t="s">
        <v>754</v>
      </c>
      <c r="E75" s="44" t="s">
        <v>2871</v>
      </c>
      <c r="F75" s="88">
        <v>496509.31</v>
      </c>
      <c r="G75" s="88">
        <v>430564</v>
      </c>
      <c r="H75" s="88">
        <v>51654.35</v>
      </c>
      <c r="K75" s="44">
        <v>302580.63</v>
      </c>
      <c r="L75" s="44">
        <v>203771.02</v>
      </c>
      <c r="O75" s="231">
        <v>15400</v>
      </c>
      <c r="P75" s="231">
        <v>42716.54</v>
      </c>
      <c r="R75" s="231">
        <v>246.02</v>
      </c>
      <c r="S75" s="44">
        <v>120000</v>
      </c>
      <c r="U75" s="44">
        <v>-1180112.1299999999</v>
      </c>
      <c r="V75" s="44">
        <v>1832865.74</v>
      </c>
      <c r="W75" s="73">
        <v>1598988.53</v>
      </c>
      <c r="X75" s="73">
        <v>23320</v>
      </c>
      <c r="Y75" s="73">
        <v>1620.97</v>
      </c>
      <c r="AA75" s="73">
        <v>1365025.8</v>
      </c>
      <c r="AB75" s="73">
        <v>578784</v>
      </c>
      <c r="AC75" s="89">
        <v>1964646.8</v>
      </c>
      <c r="AD75" s="89">
        <v>19908</v>
      </c>
      <c r="AE75" s="89">
        <v>16628</v>
      </c>
      <c r="AF75" s="89">
        <v>761356.52</v>
      </c>
      <c r="AG75" s="89">
        <v>151236.84</v>
      </c>
      <c r="AK75" s="72">
        <f t="shared" si="7"/>
        <v>978727.66</v>
      </c>
      <c r="AL75" s="50">
        <f t="shared" si="8"/>
        <v>58362.559999999998</v>
      </c>
      <c r="AM75" s="51">
        <f t="shared" si="9"/>
        <v>920365.10000000009</v>
      </c>
      <c r="AN75" s="48">
        <f t="shared" si="10"/>
        <v>3567739.3</v>
      </c>
      <c r="AO75" s="47">
        <f t="shared" si="11"/>
        <v>2913776.16</v>
      </c>
      <c r="AP75" s="56">
        <f t="shared" si="12"/>
        <v>653963.13999999966</v>
      </c>
    </row>
    <row r="76" spans="1:42" ht="15" thickBot="1" x14ac:dyDescent="0.25">
      <c r="A76" s="38" t="s">
        <v>391</v>
      </c>
      <c r="B76" s="38" t="s">
        <v>392</v>
      </c>
      <c r="C76" s="63">
        <v>1765</v>
      </c>
      <c r="D76" s="64" t="s">
        <v>755</v>
      </c>
      <c r="E76" s="44" t="s">
        <v>2872</v>
      </c>
      <c r="F76" s="88">
        <v>280548.84999999998</v>
      </c>
      <c r="G76" s="88">
        <v>0</v>
      </c>
      <c r="H76" s="88">
        <v>6216.93</v>
      </c>
      <c r="K76" s="44">
        <v>714379.86</v>
      </c>
      <c r="L76" s="44">
        <v>-32082.3</v>
      </c>
      <c r="P76" s="231">
        <v>34092.199999999997</v>
      </c>
      <c r="Q76" s="231">
        <v>80520</v>
      </c>
      <c r="R76" s="231">
        <v>307.89999999999998</v>
      </c>
      <c r="U76" s="44">
        <v>-787381.76000000001</v>
      </c>
      <c r="V76" s="44">
        <v>1701541.88</v>
      </c>
      <c r="W76" s="73">
        <v>844475.23</v>
      </c>
      <c r="X76" s="73">
        <v>77980</v>
      </c>
      <c r="Y76" s="73">
        <v>820.27</v>
      </c>
      <c r="AA76" s="73">
        <v>684670</v>
      </c>
      <c r="AC76" s="89">
        <v>1147278</v>
      </c>
      <c r="AF76" s="89">
        <v>422054.01</v>
      </c>
      <c r="AG76" s="89">
        <v>96153.37</v>
      </c>
      <c r="AJ76" s="89">
        <v>2477</v>
      </c>
      <c r="AK76" s="72">
        <f t="shared" si="7"/>
        <v>286765.77999999997</v>
      </c>
      <c r="AL76" s="50">
        <f t="shared" si="8"/>
        <v>114920.09999999999</v>
      </c>
      <c r="AM76" s="51">
        <f t="shared" si="9"/>
        <v>171845.68</v>
      </c>
      <c r="AN76" s="48">
        <f t="shared" si="10"/>
        <v>1607945.5</v>
      </c>
      <c r="AO76" s="47">
        <f t="shared" si="11"/>
        <v>1667962.38</v>
      </c>
      <c r="AP76" s="56">
        <f t="shared" si="12"/>
        <v>-60016.879999999888</v>
      </c>
    </row>
    <row r="77" spans="1:42" ht="15" thickBot="1" x14ac:dyDescent="0.25">
      <c r="A77" s="38" t="s">
        <v>391</v>
      </c>
      <c r="B77" s="38" t="s">
        <v>392</v>
      </c>
      <c r="C77" s="63">
        <v>2349</v>
      </c>
      <c r="D77" s="64" t="s">
        <v>756</v>
      </c>
      <c r="E77" s="44" t="s">
        <v>2873</v>
      </c>
      <c r="F77" s="88">
        <v>221401.68</v>
      </c>
      <c r="G77" s="88">
        <v>0</v>
      </c>
      <c r="H77" s="88">
        <v>32673.75</v>
      </c>
      <c r="K77" s="44">
        <v>1110697.54</v>
      </c>
      <c r="L77" s="44">
        <v>108274.78</v>
      </c>
      <c r="O77" s="231">
        <v>1200</v>
      </c>
      <c r="P77" s="231">
        <v>38479.58</v>
      </c>
      <c r="Q77" s="231">
        <v>0</v>
      </c>
      <c r="R77" s="231">
        <v>688.52</v>
      </c>
      <c r="U77" s="44">
        <v>-490389.95</v>
      </c>
      <c r="V77" s="44">
        <v>2052419.41</v>
      </c>
      <c r="W77" s="73">
        <v>1185032.43</v>
      </c>
      <c r="X77" s="73">
        <v>231020</v>
      </c>
      <c r="Y77" s="73">
        <v>1185.72</v>
      </c>
      <c r="AA77" s="73">
        <v>1626996</v>
      </c>
      <c r="AC77" s="89">
        <v>2261534</v>
      </c>
      <c r="AD77" s="89">
        <v>18775</v>
      </c>
      <c r="AE77" s="89">
        <v>12290</v>
      </c>
      <c r="AF77" s="89">
        <v>707009.59</v>
      </c>
      <c r="AG77" s="89">
        <v>24728.37</v>
      </c>
      <c r="AJ77" s="89">
        <v>149247</v>
      </c>
      <c r="AK77" s="72">
        <f t="shared" si="7"/>
        <v>254075.43</v>
      </c>
      <c r="AL77" s="50">
        <f t="shared" si="8"/>
        <v>40368.1</v>
      </c>
      <c r="AM77" s="51">
        <f t="shared" si="9"/>
        <v>213707.33</v>
      </c>
      <c r="AN77" s="48">
        <f t="shared" si="10"/>
        <v>3044234.15</v>
      </c>
      <c r="AO77" s="47">
        <f t="shared" si="11"/>
        <v>3173583.96</v>
      </c>
      <c r="AP77" s="56">
        <f t="shared" si="12"/>
        <v>-129349.81000000006</v>
      </c>
    </row>
    <row r="78" spans="1:42" ht="15" thickBot="1" x14ac:dyDescent="0.25">
      <c r="A78" s="38" t="s">
        <v>391</v>
      </c>
      <c r="B78" s="38" t="s">
        <v>392</v>
      </c>
      <c r="C78" s="63">
        <v>2942</v>
      </c>
      <c r="D78" s="64" t="s">
        <v>757</v>
      </c>
      <c r="E78" s="44" t="s">
        <v>2874</v>
      </c>
      <c r="F78" s="88">
        <v>220090.54</v>
      </c>
      <c r="G78" s="88">
        <v>0</v>
      </c>
      <c r="H78" s="88">
        <v>11519.5</v>
      </c>
      <c r="K78" s="44">
        <v>287811.68</v>
      </c>
      <c r="L78" s="44">
        <v>-4345.62</v>
      </c>
      <c r="O78" s="231">
        <v>500</v>
      </c>
      <c r="P78" s="231">
        <v>51027.62</v>
      </c>
      <c r="Q78" s="231">
        <v>70600</v>
      </c>
      <c r="R78" s="231">
        <v>139</v>
      </c>
      <c r="U78" s="44">
        <v>-1363687.26</v>
      </c>
      <c r="V78" s="44">
        <v>2038156.59</v>
      </c>
      <c r="W78" s="73">
        <v>987005.68</v>
      </c>
      <c r="X78" s="73">
        <v>114880</v>
      </c>
      <c r="Y78" s="73">
        <v>1099.99</v>
      </c>
      <c r="AA78" s="73">
        <v>427200</v>
      </c>
      <c r="AB78" s="73">
        <v>50000</v>
      </c>
      <c r="AC78" s="89">
        <v>1006002</v>
      </c>
      <c r="AD78" s="89">
        <v>43519.1</v>
      </c>
      <c r="AE78" s="89">
        <v>340</v>
      </c>
      <c r="AF78" s="89">
        <v>683738.26</v>
      </c>
      <c r="AG78" s="89">
        <v>63136.160000000003</v>
      </c>
      <c r="AJ78" s="89">
        <v>65110</v>
      </c>
      <c r="AK78" s="72">
        <f t="shared" si="7"/>
        <v>231610.04</v>
      </c>
      <c r="AL78" s="50">
        <f t="shared" si="8"/>
        <v>122266.62</v>
      </c>
      <c r="AM78" s="51">
        <f t="shared" si="9"/>
        <v>109343.42000000001</v>
      </c>
      <c r="AN78" s="48">
        <f t="shared" si="10"/>
        <v>1580185.6700000002</v>
      </c>
      <c r="AO78" s="47">
        <f t="shared" si="11"/>
        <v>1861845.52</v>
      </c>
      <c r="AP78" s="56">
        <f t="shared" si="12"/>
        <v>-281659.84999999986</v>
      </c>
    </row>
    <row r="79" spans="1:42" ht="15" thickBot="1" x14ac:dyDescent="0.25">
      <c r="A79" s="38" t="s">
        <v>391</v>
      </c>
      <c r="B79" s="38" t="s">
        <v>392</v>
      </c>
      <c r="C79" s="63">
        <v>2523</v>
      </c>
      <c r="D79" s="64" t="s">
        <v>758</v>
      </c>
      <c r="E79" s="44" t="s">
        <v>2875</v>
      </c>
      <c r="F79" s="88">
        <v>573723.31999999995</v>
      </c>
      <c r="G79" s="88">
        <v>0</v>
      </c>
      <c r="H79" s="88">
        <v>74811.91</v>
      </c>
      <c r="K79" s="44">
        <v>773283.83999999997</v>
      </c>
      <c r="L79" s="44">
        <v>68885.5</v>
      </c>
      <c r="O79" s="231">
        <v>0</v>
      </c>
      <c r="P79" s="231">
        <v>31397</v>
      </c>
      <c r="R79" s="231">
        <v>535.5</v>
      </c>
      <c r="U79" s="44">
        <v>-755025.84</v>
      </c>
      <c r="V79" s="44">
        <v>2089445.48</v>
      </c>
      <c r="W79" s="73">
        <v>805662.56</v>
      </c>
      <c r="X79" s="73">
        <v>75830</v>
      </c>
      <c r="Y79" s="73">
        <v>2338.77</v>
      </c>
      <c r="AA79" s="73">
        <v>1391986.5</v>
      </c>
      <c r="AB79" s="73">
        <v>6500</v>
      </c>
      <c r="AC79" s="89">
        <v>1645975.5</v>
      </c>
      <c r="AD79" s="89">
        <v>22061.86</v>
      </c>
      <c r="AF79" s="89">
        <v>302633.08</v>
      </c>
      <c r="AG79" s="89">
        <v>145335.96</v>
      </c>
      <c r="AH79" s="89">
        <v>37708</v>
      </c>
      <c r="AJ79" s="89">
        <v>4251</v>
      </c>
      <c r="AK79" s="72">
        <f t="shared" si="7"/>
        <v>648535.23</v>
      </c>
      <c r="AL79" s="50">
        <f t="shared" si="8"/>
        <v>31932.5</v>
      </c>
      <c r="AM79" s="51">
        <f t="shared" si="9"/>
        <v>616602.73</v>
      </c>
      <c r="AN79" s="48">
        <f t="shared" si="10"/>
        <v>2282317.83</v>
      </c>
      <c r="AO79" s="47">
        <f t="shared" si="11"/>
        <v>2157965.4000000004</v>
      </c>
      <c r="AP79" s="56">
        <f t="shared" si="12"/>
        <v>124352.4299999997</v>
      </c>
    </row>
    <row r="80" spans="1:42" ht="15" thickBot="1" x14ac:dyDescent="0.25">
      <c r="A80" s="38" t="s">
        <v>391</v>
      </c>
      <c r="B80" s="38" t="s">
        <v>392</v>
      </c>
      <c r="C80" s="63">
        <v>4280</v>
      </c>
      <c r="D80" s="64" t="s">
        <v>759</v>
      </c>
      <c r="E80" s="44" t="s">
        <v>2876</v>
      </c>
      <c r="F80" s="88">
        <v>754735.72</v>
      </c>
      <c r="G80" s="88">
        <v>53297</v>
      </c>
      <c r="H80" s="88">
        <v>8804.57</v>
      </c>
      <c r="K80" s="44">
        <v>335323.51</v>
      </c>
      <c r="L80" s="44">
        <v>144171.44</v>
      </c>
      <c r="O80" s="231">
        <v>0</v>
      </c>
      <c r="P80" s="231">
        <v>17400</v>
      </c>
      <c r="R80" s="231">
        <v>1172.8399999999999</v>
      </c>
      <c r="U80" s="44">
        <v>-385940.96</v>
      </c>
      <c r="V80" s="44">
        <v>1725194.64</v>
      </c>
      <c r="W80" s="73">
        <v>965199.58</v>
      </c>
      <c r="Y80" s="73">
        <v>3044.35</v>
      </c>
      <c r="AC80" s="89">
        <v>448286</v>
      </c>
      <c r="AE80" s="89">
        <v>25071.86</v>
      </c>
      <c r="AF80" s="89">
        <v>394434.37</v>
      </c>
      <c r="AG80" s="89">
        <v>141945.98000000001</v>
      </c>
      <c r="AJ80" s="89">
        <v>20000</v>
      </c>
      <c r="AK80" s="72">
        <f t="shared" si="7"/>
        <v>816837.28999999992</v>
      </c>
      <c r="AL80" s="50">
        <f t="shared" si="8"/>
        <v>18572.84</v>
      </c>
      <c r="AM80" s="51">
        <f t="shared" si="9"/>
        <v>798264.45</v>
      </c>
      <c r="AN80" s="48">
        <f t="shared" si="10"/>
        <v>968243.92999999993</v>
      </c>
      <c r="AO80" s="47">
        <f t="shared" si="11"/>
        <v>1029738.21</v>
      </c>
      <c r="AP80" s="56">
        <f t="shared" si="12"/>
        <v>-61494.280000000028</v>
      </c>
    </row>
    <row r="81" spans="1:42" ht="15" thickBot="1" x14ac:dyDescent="0.25">
      <c r="A81" s="38" t="s">
        <v>391</v>
      </c>
      <c r="B81" s="38" t="s">
        <v>392</v>
      </c>
      <c r="C81" s="63">
        <v>2682</v>
      </c>
      <c r="D81" s="64" t="s">
        <v>760</v>
      </c>
      <c r="E81" s="44" t="s">
        <v>2877</v>
      </c>
      <c r="F81" s="88">
        <v>606878.89</v>
      </c>
      <c r="G81" s="88">
        <v>0</v>
      </c>
      <c r="H81" s="88">
        <v>5900.25</v>
      </c>
      <c r="K81" s="44">
        <v>-707153.22</v>
      </c>
      <c r="L81" s="44">
        <v>-117420.4</v>
      </c>
      <c r="O81" s="231">
        <v>500</v>
      </c>
      <c r="P81" s="231">
        <v>30730.16</v>
      </c>
      <c r="Q81" s="231">
        <v>71000</v>
      </c>
      <c r="R81" s="231">
        <v>490.04</v>
      </c>
      <c r="U81" s="44">
        <v>-951627.98</v>
      </c>
      <c r="V81" s="44">
        <v>613262.28</v>
      </c>
      <c r="W81" s="73">
        <v>785539.1</v>
      </c>
      <c r="X81" s="73">
        <v>95090</v>
      </c>
      <c r="Y81" s="73">
        <v>2005.6</v>
      </c>
      <c r="AA81" s="73">
        <v>568150</v>
      </c>
      <c r="AB81" s="73">
        <v>30</v>
      </c>
      <c r="AC81" s="89">
        <v>941051</v>
      </c>
      <c r="AD81" s="89">
        <v>4260</v>
      </c>
      <c r="AE81" s="89">
        <v>1800</v>
      </c>
      <c r="AF81" s="89">
        <v>424880.92</v>
      </c>
      <c r="AG81" s="89">
        <v>40828.76</v>
      </c>
      <c r="AJ81" s="89">
        <v>14143</v>
      </c>
      <c r="AK81" s="72">
        <f t="shared" si="7"/>
        <v>612779.14</v>
      </c>
      <c r="AL81" s="50">
        <f t="shared" si="8"/>
        <v>102720.2</v>
      </c>
      <c r="AM81" s="51">
        <f t="shared" si="9"/>
        <v>510058.94</v>
      </c>
      <c r="AN81" s="48">
        <f t="shared" si="10"/>
        <v>1450814.7</v>
      </c>
      <c r="AO81" s="47">
        <f t="shared" si="11"/>
        <v>1426963.68</v>
      </c>
      <c r="AP81" s="56">
        <f t="shared" si="12"/>
        <v>23851.020000000019</v>
      </c>
    </row>
    <row r="82" spans="1:42" ht="15" thickBot="1" x14ac:dyDescent="0.25">
      <c r="A82" s="38" t="s">
        <v>391</v>
      </c>
      <c r="B82" s="38" t="s">
        <v>392</v>
      </c>
      <c r="C82" s="63">
        <v>742</v>
      </c>
      <c r="D82" s="64" t="s">
        <v>761</v>
      </c>
      <c r="E82" s="44" t="s">
        <v>2878</v>
      </c>
      <c r="F82" s="88">
        <v>123494.48</v>
      </c>
      <c r="G82" s="88">
        <v>0</v>
      </c>
      <c r="H82" s="88">
        <v>3146.32</v>
      </c>
      <c r="K82" s="44">
        <v>195364.29</v>
      </c>
      <c r="L82" s="44">
        <v>57863.1</v>
      </c>
      <c r="P82" s="231">
        <v>32792.04</v>
      </c>
      <c r="Q82" s="231">
        <v>4000</v>
      </c>
      <c r="R82" s="231">
        <v>137.88999999999999</v>
      </c>
      <c r="U82" s="44">
        <v>-281757.59999999998</v>
      </c>
      <c r="V82" s="44">
        <v>788047.76</v>
      </c>
      <c r="W82" s="73">
        <v>759065.89</v>
      </c>
      <c r="X82" s="73">
        <v>7000</v>
      </c>
      <c r="Y82" s="73">
        <v>706.62</v>
      </c>
      <c r="AA82" s="73">
        <v>630360</v>
      </c>
      <c r="AB82" s="73">
        <v>50060</v>
      </c>
      <c r="AC82" s="89">
        <v>1043487</v>
      </c>
      <c r="AE82" s="89">
        <v>4080</v>
      </c>
      <c r="AF82" s="89">
        <v>467298.71</v>
      </c>
      <c r="AG82" s="89">
        <v>42274.7</v>
      </c>
      <c r="AJ82" s="89">
        <v>53404</v>
      </c>
      <c r="AK82" s="72">
        <f t="shared" si="7"/>
        <v>126640.8</v>
      </c>
      <c r="AL82" s="50">
        <f t="shared" si="8"/>
        <v>36929.93</v>
      </c>
      <c r="AM82" s="51">
        <f t="shared" si="9"/>
        <v>89710.87</v>
      </c>
      <c r="AN82" s="48">
        <f t="shared" si="10"/>
        <v>1447192.51</v>
      </c>
      <c r="AO82" s="47">
        <f t="shared" si="11"/>
        <v>1610544.41</v>
      </c>
      <c r="AP82" s="56">
        <f t="shared" si="12"/>
        <v>-163351.89999999991</v>
      </c>
    </row>
    <row r="83" spans="1:42" ht="15" thickBot="1" x14ac:dyDescent="0.25">
      <c r="A83" s="38" t="s">
        <v>391</v>
      </c>
      <c r="B83" s="38" t="s">
        <v>392</v>
      </c>
      <c r="C83" s="63">
        <v>697</v>
      </c>
      <c r="D83" s="64" t="s">
        <v>762</v>
      </c>
      <c r="E83" s="44" t="s">
        <v>2879</v>
      </c>
      <c r="F83" s="88">
        <v>430873.22</v>
      </c>
      <c r="G83" s="88">
        <v>0</v>
      </c>
      <c r="H83" s="88">
        <v>8306</v>
      </c>
      <c r="K83" s="44">
        <v>281188.89</v>
      </c>
      <c r="L83" s="44">
        <v>68647.39</v>
      </c>
      <c r="P83" s="231">
        <v>27130.44</v>
      </c>
      <c r="R83" s="231">
        <v>1305.1099999999999</v>
      </c>
      <c r="U83" s="44">
        <v>628810.32999999996</v>
      </c>
      <c r="V83" s="44">
        <v>123193.16</v>
      </c>
      <c r="W83" s="73">
        <v>503421.71</v>
      </c>
      <c r="X83" s="73">
        <v>51150</v>
      </c>
      <c r="Y83" s="73">
        <v>1713.13</v>
      </c>
      <c r="AA83" s="73">
        <v>968191.2</v>
      </c>
      <c r="AB83" s="73">
        <v>2642</v>
      </c>
      <c r="AC83" s="89">
        <v>1181912.2</v>
      </c>
      <c r="AF83" s="89">
        <v>285878.05</v>
      </c>
      <c r="AG83" s="89">
        <v>50751.33</v>
      </c>
      <c r="AK83" s="72">
        <f t="shared" si="7"/>
        <v>439179.22</v>
      </c>
      <c r="AL83" s="50">
        <f t="shared" si="8"/>
        <v>28435.55</v>
      </c>
      <c r="AM83" s="51">
        <f t="shared" si="9"/>
        <v>410743.67</v>
      </c>
      <c r="AN83" s="48">
        <f t="shared" si="10"/>
        <v>1527118.04</v>
      </c>
      <c r="AO83" s="47">
        <f t="shared" si="11"/>
        <v>1518541.58</v>
      </c>
      <c r="AP83" s="56">
        <f t="shared" si="12"/>
        <v>8576.4599999999627</v>
      </c>
    </row>
    <row r="84" spans="1:42" ht="15" thickBot="1" x14ac:dyDescent="0.25">
      <c r="A84" s="38" t="s">
        <v>391</v>
      </c>
      <c r="B84" s="38" t="s">
        <v>392</v>
      </c>
      <c r="C84" s="63">
        <v>783</v>
      </c>
      <c r="D84" s="64" t="s">
        <v>763</v>
      </c>
      <c r="E84" s="44" t="s">
        <v>2924</v>
      </c>
      <c r="F84" s="88">
        <v>395620.04</v>
      </c>
      <c r="G84" s="88">
        <v>0</v>
      </c>
      <c r="H84" s="88">
        <v>5000</v>
      </c>
      <c r="K84" s="44">
        <v>286984.2</v>
      </c>
      <c r="L84" s="44">
        <v>23151.08</v>
      </c>
      <c r="P84" s="231">
        <v>29408.86</v>
      </c>
      <c r="Q84" s="231">
        <v>10250</v>
      </c>
      <c r="R84" s="231">
        <v>820</v>
      </c>
      <c r="S84" s="44">
        <v>3960</v>
      </c>
      <c r="U84" s="44">
        <v>-1375035.95</v>
      </c>
      <c r="V84" s="44">
        <v>2101746.27</v>
      </c>
      <c r="W84" s="73">
        <v>744205.14</v>
      </c>
      <c r="X84" s="73">
        <v>65400</v>
      </c>
      <c r="Y84" s="73">
        <v>1589.38</v>
      </c>
      <c r="AA84" s="73">
        <v>849065.5</v>
      </c>
      <c r="AB84" s="73">
        <v>240</v>
      </c>
      <c r="AC84" s="89">
        <v>1238416.5</v>
      </c>
      <c r="AD84" s="89">
        <v>13641.33</v>
      </c>
      <c r="AF84" s="89">
        <v>345912.09</v>
      </c>
      <c r="AG84" s="89">
        <v>116763.96</v>
      </c>
      <c r="AJ84" s="89">
        <v>6160</v>
      </c>
      <c r="AK84" s="72">
        <f t="shared" si="7"/>
        <v>400620.04</v>
      </c>
      <c r="AL84" s="50">
        <f t="shared" si="8"/>
        <v>40478.86</v>
      </c>
      <c r="AM84" s="51">
        <f t="shared" si="9"/>
        <v>360141.18</v>
      </c>
      <c r="AN84" s="48">
        <f t="shared" si="10"/>
        <v>1660500.02</v>
      </c>
      <c r="AO84" s="47">
        <f t="shared" si="11"/>
        <v>1720893.8800000001</v>
      </c>
      <c r="AP84" s="56">
        <f t="shared" si="12"/>
        <v>-60393.860000000102</v>
      </c>
    </row>
    <row r="85" spans="1:42" ht="15" thickBot="1" x14ac:dyDescent="0.25">
      <c r="A85" s="38" t="s">
        <v>395</v>
      </c>
      <c r="B85" s="38" t="s">
        <v>396</v>
      </c>
      <c r="C85" s="63">
        <v>3757</v>
      </c>
      <c r="D85" s="64" t="s">
        <v>764</v>
      </c>
      <c r="E85" s="44" t="s">
        <v>2880</v>
      </c>
      <c r="F85" s="88">
        <v>355082.87</v>
      </c>
      <c r="G85" s="88">
        <v>0</v>
      </c>
      <c r="H85" s="88">
        <v>83803.62</v>
      </c>
      <c r="K85" s="44">
        <v>1153119.73</v>
      </c>
      <c r="L85" s="44">
        <v>91571.41</v>
      </c>
      <c r="O85" s="231">
        <v>2700</v>
      </c>
      <c r="P85" s="231">
        <v>10979.72</v>
      </c>
      <c r="Q85" s="231">
        <v>21</v>
      </c>
      <c r="R85" s="231">
        <v>0</v>
      </c>
      <c r="U85" s="44">
        <v>370790.55</v>
      </c>
      <c r="V85" s="44">
        <v>1047464</v>
      </c>
      <c r="W85" s="73">
        <v>1250965.8799999999</v>
      </c>
      <c r="X85" s="73">
        <v>240900</v>
      </c>
      <c r="Y85" s="73">
        <v>1938.28</v>
      </c>
      <c r="AA85" s="73">
        <v>1284931.8</v>
      </c>
      <c r="AC85" s="89">
        <v>1741299.8</v>
      </c>
      <c r="AF85" s="89">
        <v>655585.62</v>
      </c>
      <c r="AG85" s="89">
        <v>130228.18</v>
      </c>
      <c r="AK85" s="72">
        <f t="shared" si="7"/>
        <v>438886.49</v>
      </c>
      <c r="AL85" s="50">
        <f t="shared" si="8"/>
        <v>13700.72</v>
      </c>
      <c r="AM85" s="51">
        <f t="shared" si="9"/>
        <v>425185.77</v>
      </c>
      <c r="AN85" s="48">
        <f t="shared" si="10"/>
        <v>2778735.96</v>
      </c>
      <c r="AO85" s="47">
        <f t="shared" si="11"/>
        <v>2527113.6</v>
      </c>
      <c r="AP85" s="56">
        <f t="shared" si="12"/>
        <v>251622.35999999987</v>
      </c>
    </row>
    <row r="86" spans="1:42" ht="15" thickBot="1" x14ac:dyDescent="0.25">
      <c r="A86" s="38" t="s">
        <v>395</v>
      </c>
      <c r="B86" s="38" t="s">
        <v>396</v>
      </c>
      <c r="C86" s="63">
        <v>7605</v>
      </c>
      <c r="D86" s="64" t="s">
        <v>765</v>
      </c>
      <c r="E86" s="44" t="s">
        <v>2881</v>
      </c>
      <c r="F86" s="88">
        <v>632481.56999999995</v>
      </c>
      <c r="G86" s="88">
        <v>0</v>
      </c>
      <c r="H86" s="88">
        <v>98114.39</v>
      </c>
      <c r="K86" s="44">
        <v>3616116.12</v>
      </c>
      <c r="L86" s="44">
        <v>491196.73</v>
      </c>
      <c r="O86" s="231">
        <v>0</v>
      </c>
      <c r="Q86" s="231">
        <v>197100.9</v>
      </c>
      <c r="R86" s="231">
        <v>156</v>
      </c>
      <c r="U86" s="44">
        <v>-9322597.4100000001</v>
      </c>
      <c r="V86" s="44">
        <v>14214425</v>
      </c>
      <c r="W86" s="73">
        <v>2882181.34</v>
      </c>
      <c r="X86" s="73">
        <v>527097</v>
      </c>
      <c r="Y86" s="73">
        <v>1285.68</v>
      </c>
      <c r="AC86" s="89">
        <v>1205407</v>
      </c>
      <c r="AD86" s="89">
        <v>132034</v>
      </c>
      <c r="AE86" s="89">
        <v>31901</v>
      </c>
      <c r="AF86" s="89">
        <v>1743323.65</v>
      </c>
      <c r="AG86" s="89">
        <v>394863.05</v>
      </c>
      <c r="AJ86" s="89">
        <v>154211</v>
      </c>
      <c r="AK86" s="72">
        <f t="shared" si="7"/>
        <v>730595.96</v>
      </c>
      <c r="AL86" s="50">
        <f t="shared" si="8"/>
        <v>197256.9</v>
      </c>
      <c r="AM86" s="51">
        <f t="shared" si="9"/>
        <v>533339.05999999994</v>
      </c>
      <c r="AN86" s="48">
        <f t="shared" si="10"/>
        <v>3410564.02</v>
      </c>
      <c r="AO86" s="47">
        <f t="shared" si="11"/>
        <v>3661739.6999999997</v>
      </c>
      <c r="AP86" s="56">
        <f t="shared" si="12"/>
        <v>-251175.6799999997</v>
      </c>
    </row>
    <row r="87" spans="1:42" ht="15" thickBot="1" x14ac:dyDescent="0.25">
      <c r="A87" s="38" t="s">
        <v>395</v>
      </c>
      <c r="B87" s="38" t="s">
        <v>396</v>
      </c>
      <c r="C87" s="63">
        <v>7029</v>
      </c>
      <c r="D87" s="64" t="s">
        <v>766</v>
      </c>
      <c r="E87" s="44" t="s">
        <v>2882</v>
      </c>
      <c r="F87" s="88">
        <v>1448637.47</v>
      </c>
      <c r="G87" s="88">
        <v>0</v>
      </c>
      <c r="H87" s="88">
        <v>131389.84</v>
      </c>
      <c r="I87" s="88">
        <v>0</v>
      </c>
      <c r="J87" s="44">
        <v>0</v>
      </c>
      <c r="K87" s="44">
        <v>1082480.83</v>
      </c>
      <c r="L87" s="44">
        <v>313360.78999999998</v>
      </c>
      <c r="M87" s="44">
        <v>0</v>
      </c>
      <c r="N87" s="44">
        <v>0</v>
      </c>
      <c r="O87" s="231">
        <v>0</v>
      </c>
      <c r="P87" s="231">
        <v>0</v>
      </c>
      <c r="Q87" s="231">
        <v>0</v>
      </c>
      <c r="R87" s="231">
        <v>3750</v>
      </c>
      <c r="S87" s="44">
        <v>0</v>
      </c>
      <c r="T87" s="44">
        <v>0</v>
      </c>
      <c r="U87" s="44">
        <v>969964.13</v>
      </c>
      <c r="V87" s="44">
        <v>1212550.31</v>
      </c>
      <c r="W87" s="73">
        <v>4325503.16</v>
      </c>
      <c r="X87" s="73">
        <v>305561</v>
      </c>
      <c r="Y87" s="73">
        <v>4526.99</v>
      </c>
      <c r="AA87" s="73">
        <v>2270604</v>
      </c>
      <c r="AC87" s="89">
        <v>4115468</v>
      </c>
      <c r="AD87" s="89">
        <v>11180</v>
      </c>
      <c r="AE87" s="89">
        <v>7982</v>
      </c>
      <c r="AF87" s="89">
        <v>1744703.89</v>
      </c>
      <c r="AG87" s="89">
        <v>237256.77</v>
      </c>
      <c r="AK87" s="72">
        <f t="shared" si="7"/>
        <v>1580027.31</v>
      </c>
      <c r="AL87" s="50">
        <f t="shared" si="8"/>
        <v>3750</v>
      </c>
      <c r="AM87" s="51">
        <f t="shared" si="9"/>
        <v>1576277.31</v>
      </c>
      <c r="AN87" s="48">
        <f t="shared" si="10"/>
        <v>6906195.1500000004</v>
      </c>
      <c r="AO87" s="47">
        <f t="shared" si="11"/>
        <v>6116590.6599999992</v>
      </c>
      <c r="AP87" s="56">
        <f t="shared" si="12"/>
        <v>789604.49000000115</v>
      </c>
    </row>
    <row r="88" spans="1:42" ht="15" thickBot="1" x14ac:dyDescent="0.25">
      <c r="A88" s="38" t="s">
        <v>395</v>
      </c>
      <c r="B88" s="38" t="s">
        <v>396</v>
      </c>
      <c r="C88" s="63">
        <v>4650</v>
      </c>
      <c r="D88" s="64" t="s">
        <v>767</v>
      </c>
      <c r="E88" s="44" t="s">
        <v>2883</v>
      </c>
      <c r="F88" s="88">
        <v>580092.30000000005</v>
      </c>
      <c r="G88" s="88">
        <v>0</v>
      </c>
      <c r="H88" s="88">
        <v>81313.52</v>
      </c>
      <c r="K88" s="44">
        <v>3224451.02</v>
      </c>
      <c r="L88" s="44">
        <v>139960.60999999999</v>
      </c>
      <c r="Q88" s="231">
        <v>259079</v>
      </c>
      <c r="R88" s="231">
        <v>0</v>
      </c>
      <c r="U88" s="44">
        <v>2935268.13</v>
      </c>
      <c r="V88" s="44">
        <v>1047464</v>
      </c>
      <c r="W88" s="73">
        <v>1494339.18</v>
      </c>
      <c r="X88" s="73">
        <v>150000</v>
      </c>
      <c r="Y88" s="73">
        <v>2362.41</v>
      </c>
      <c r="AA88" s="73">
        <v>1695012</v>
      </c>
      <c r="AC88" s="89">
        <v>2582364</v>
      </c>
      <c r="AD88" s="89">
        <v>12445</v>
      </c>
      <c r="AE88" s="89">
        <v>7356</v>
      </c>
      <c r="AF88" s="89">
        <v>470465.12</v>
      </c>
      <c r="AG88" s="89">
        <v>275002.67</v>
      </c>
      <c r="AJ88" s="89">
        <v>210074.48</v>
      </c>
      <c r="AK88" s="72">
        <f t="shared" si="7"/>
        <v>661405.82000000007</v>
      </c>
      <c r="AL88" s="50">
        <f t="shared" si="8"/>
        <v>259079</v>
      </c>
      <c r="AM88" s="51">
        <f t="shared" si="9"/>
        <v>402326.82000000007</v>
      </c>
      <c r="AN88" s="48">
        <f t="shared" si="10"/>
        <v>3341713.59</v>
      </c>
      <c r="AO88" s="47">
        <f t="shared" si="11"/>
        <v>3557707.27</v>
      </c>
      <c r="AP88" s="56">
        <f t="shared" si="12"/>
        <v>-215993.68000000017</v>
      </c>
    </row>
    <row r="89" spans="1:42" ht="15" thickBot="1" x14ac:dyDescent="0.25">
      <c r="A89" s="38" t="s">
        <v>395</v>
      </c>
      <c r="B89" s="38" t="s">
        <v>396</v>
      </c>
      <c r="C89" s="63">
        <v>3899</v>
      </c>
      <c r="D89" s="64" t="s">
        <v>768</v>
      </c>
      <c r="E89" s="44" t="s">
        <v>2884</v>
      </c>
      <c r="F89" s="88">
        <v>455123.96</v>
      </c>
      <c r="G89" s="88">
        <v>0</v>
      </c>
      <c r="H89" s="88">
        <v>413089.31</v>
      </c>
      <c r="K89" s="44">
        <v>1743631.09</v>
      </c>
      <c r="L89" s="44">
        <v>298070.87</v>
      </c>
      <c r="O89" s="231">
        <v>0</v>
      </c>
      <c r="R89" s="231">
        <v>1783</v>
      </c>
      <c r="S89" s="44">
        <v>124684</v>
      </c>
      <c r="U89" s="44">
        <v>30490.73</v>
      </c>
      <c r="V89" s="44">
        <v>2617329.11</v>
      </c>
      <c r="W89" s="73">
        <v>1365006.43</v>
      </c>
      <c r="X89" s="73">
        <v>228787</v>
      </c>
      <c r="Y89" s="73">
        <v>1458.94</v>
      </c>
      <c r="AA89" s="73">
        <v>1064240</v>
      </c>
      <c r="AC89" s="89">
        <v>1729002</v>
      </c>
      <c r="AE89" s="89">
        <v>3650</v>
      </c>
      <c r="AF89" s="89">
        <v>559036.48</v>
      </c>
      <c r="AG89" s="89">
        <v>232175.5</v>
      </c>
      <c r="AK89" s="72">
        <f t="shared" si="7"/>
        <v>868213.27</v>
      </c>
      <c r="AL89" s="50">
        <f t="shared" si="8"/>
        <v>1783</v>
      </c>
      <c r="AM89" s="51">
        <f t="shared" si="9"/>
        <v>866430.27</v>
      </c>
      <c r="AN89" s="48">
        <f t="shared" si="10"/>
        <v>2659492.37</v>
      </c>
      <c r="AO89" s="47">
        <f t="shared" si="11"/>
        <v>2523863.98</v>
      </c>
      <c r="AP89" s="56">
        <f t="shared" si="12"/>
        <v>135628.39000000013</v>
      </c>
    </row>
    <row r="90" spans="1:42" ht="15" thickBot="1" x14ac:dyDescent="0.25">
      <c r="A90" s="38" t="s">
        <v>395</v>
      </c>
      <c r="B90" s="38" t="s">
        <v>396</v>
      </c>
      <c r="C90" s="63">
        <v>1800</v>
      </c>
      <c r="D90" s="64" t="s">
        <v>769</v>
      </c>
      <c r="E90" s="44" t="s">
        <v>2885</v>
      </c>
      <c r="F90" s="88">
        <v>220257.19</v>
      </c>
      <c r="G90" s="88">
        <v>43208.5</v>
      </c>
      <c r="H90" s="88">
        <v>62323.040000000001</v>
      </c>
      <c r="K90" s="44">
        <v>499400.89</v>
      </c>
      <c r="L90" s="44">
        <v>101214.67</v>
      </c>
      <c r="O90" s="231">
        <v>229450</v>
      </c>
      <c r="R90" s="231">
        <v>0</v>
      </c>
      <c r="T90" s="44">
        <v>-472911.46</v>
      </c>
      <c r="U90" s="44">
        <v>2497.27</v>
      </c>
      <c r="V90" s="44">
        <v>1047464</v>
      </c>
      <c r="W90" s="73">
        <v>933308.77</v>
      </c>
      <c r="X90" s="73">
        <v>39450</v>
      </c>
      <c r="Y90" s="73">
        <v>273.27999999999997</v>
      </c>
      <c r="AA90" s="73">
        <v>598100</v>
      </c>
      <c r="AC90" s="89">
        <v>931438</v>
      </c>
      <c r="AF90" s="89">
        <v>452795.84</v>
      </c>
      <c r="AG90" s="89">
        <v>66993.73</v>
      </c>
      <c r="AK90" s="72">
        <f t="shared" si="7"/>
        <v>325788.73</v>
      </c>
      <c r="AL90" s="50">
        <f t="shared" si="8"/>
        <v>229450</v>
      </c>
      <c r="AM90" s="51">
        <f t="shared" si="9"/>
        <v>96338.729999999981</v>
      </c>
      <c r="AN90" s="48">
        <f t="shared" si="10"/>
        <v>1571132.05</v>
      </c>
      <c r="AO90" s="47">
        <f t="shared" si="11"/>
        <v>1451227.57</v>
      </c>
      <c r="AP90" s="56">
        <f t="shared" si="12"/>
        <v>119904.47999999998</v>
      </c>
    </row>
    <row r="91" spans="1:42" ht="15" thickBot="1" x14ac:dyDescent="0.25">
      <c r="A91" s="38" t="s">
        <v>395</v>
      </c>
      <c r="B91" s="38" t="s">
        <v>396</v>
      </c>
      <c r="C91" s="63">
        <v>5876</v>
      </c>
      <c r="D91" s="64" t="s">
        <v>770</v>
      </c>
      <c r="E91" s="44" t="s">
        <v>2886</v>
      </c>
      <c r="F91" s="88">
        <v>502399.87</v>
      </c>
      <c r="G91" s="88">
        <v>0</v>
      </c>
      <c r="H91" s="88">
        <v>520156.36</v>
      </c>
      <c r="K91" s="44">
        <v>8639809.3900000006</v>
      </c>
      <c r="L91" s="44">
        <v>377436.08</v>
      </c>
      <c r="O91" s="231">
        <v>31400</v>
      </c>
      <c r="P91" s="231">
        <v>46425</v>
      </c>
      <c r="Q91" s="231">
        <v>447143</v>
      </c>
      <c r="R91" s="231">
        <v>0.27</v>
      </c>
      <c r="U91" s="44">
        <v>8211700.4000000004</v>
      </c>
      <c r="V91" s="44">
        <v>1215671.21</v>
      </c>
      <c r="W91" s="73">
        <v>2313398.09</v>
      </c>
      <c r="Y91" s="73">
        <v>921.96</v>
      </c>
      <c r="AA91" s="73">
        <v>1897800</v>
      </c>
      <c r="AC91" s="89">
        <v>3332584.6</v>
      </c>
      <c r="AD91" s="89">
        <v>17958</v>
      </c>
      <c r="AF91" s="89">
        <v>471403.59</v>
      </c>
      <c r="AG91" s="89">
        <v>302712.03999999998</v>
      </c>
      <c r="AK91" s="72">
        <f t="shared" si="7"/>
        <v>1022556.23</v>
      </c>
      <c r="AL91" s="50">
        <f t="shared" si="8"/>
        <v>524968.27</v>
      </c>
      <c r="AM91" s="51">
        <f t="shared" si="9"/>
        <v>497587.95999999996</v>
      </c>
      <c r="AN91" s="48">
        <f t="shared" si="10"/>
        <v>4212120.05</v>
      </c>
      <c r="AO91" s="47">
        <f t="shared" si="11"/>
        <v>4124658.23</v>
      </c>
      <c r="AP91" s="56">
        <f t="shared" si="12"/>
        <v>87461.819999999832</v>
      </c>
    </row>
    <row r="92" spans="1:42" ht="15" thickBot="1" x14ac:dyDescent="0.25">
      <c r="A92" s="38" t="s">
        <v>395</v>
      </c>
      <c r="B92" s="38" t="s">
        <v>396</v>
      </c>
      <c r="C92" s="63">
        <v>1689</v>
      </c>
      <c r="D92" s="64" t="s">
        <v>771</v>
      </c>
      <c r="E92" s="44" t="s">
        <v>2887</v>
      </c>
      <c r="F92" s="88">
        <v>338589.12</v>
      </c>
      <c r="G92" s="88">
        <v>2220</v>
      </c>
      <c r="H92" s="88">
        <v>60326.44</v>
      </c>
      <c r="K92" s="44">
        <v>1082058.3400000001</v>
      </c>
      <c r="L92" s="44">
        <v>231583.76</v>
      </c>
      <c r="O92" s="231">
        <v>211382.77</v>
      </c>
      <c r="P92" s="231">
        <v>21384.26</v>
      </c>
      <c r="Q92" s="231">
        <v>18</v>
      </c>
      <c r="R92" s="231">
        <v>1601.63</v>
      </c>
      <c r="S92" s="44">
        <v>23615</v>
      </c>
      <c r="T92" s="44">
        <v>-134642.35</v>
      </c>
      <c r="U92" s="44">
        <v>-171298.95</v>
      </c>
      <c r="V92" s="44">
        <v>1849378.08</v>
      </c>
      <c r="W92" s="73">
        <v>654453.5</v>
      </c>
      <c r="X92" s="73">
        <v>101050</v>
      </c>
      <c r="AA92" s="73">
        <v>1455480</v>
      </c>
      <c r="AB92" s="73">
        <v>200</v>
      </c>
      <c r="AC92" s="89">
        <v>1790911</v>
      </c>
      <c r="AD92" s="89">
        <v>4020</v>
      </c>
      <c r="AF92" s="89">
        <v>316150.88</v>
      </c>
      <c r="AG92" s="89">
        <v>181952.4</v>
      </c>
      <c r="AI92" s="89">
        <v>4810</v>
      </c>
      <c r="AK92" s="72">
        <f t="shared" si="7"/>
        <v>401135.56</v>
      </c>
      <c r="AL92" s="50">
        <f t="shared" si="8"/>
        <v>234386.66</v>
      </c>
      <c r="AM92" s="51">
        <f t="shared" si="9"/>
        <v>166748.9</v>
      </c>
      <c r="AN92" s="48">
        <f t="shared" si="10"/>
        <v>2211183.5</v>
      </c>
      <c r="AO92" s="47">
        <f t="shared" si="11"/>
        <v>2297844.2799999998</v>
      </c>
      <c r="AP92" s="56">
        <f t="shared" si="12"/>
        <v>-86660.779999999795</v>
      </c>
    </row>
    <row r="93" spans="1:42" ht="15" thickBot="1" x14ac:dyDescent="0.25">
      <c r="A93" s="38" t="s">
        <v>395</v>
      </c>
      <c r="B93" s="38" t="s">
        <v>396</v>
      </c>
      <c r="C93" s="63">
        <v>3572</v>
      </c>
      <c r="D93" s="64" t="s">
        <v>772</v>
      </c>
      <c r="E93" s="44" t="s">
        <v>2888</v>
      </c>
      <c r="F93" s="88">
        <v>902966.74</v>
      </c>
      <c r="G93" s="88">
        <v>62575.5</v>
      </c>
      <c r="H93" s="88">
        <v>65428.09</v>
      </c>
      <c r="K93" s="44">
        <v>1266231.1100000001</v>
      </c>
      <c r="L93" s="44">
        <v>124030.18</v>
      </c>
      <c r="O93" s="231">
        <v>213610</v>
      </c>
      <c r="R93" s="231">
        <v>4548.91</v>
      </c>
      <c r="U93" s="44">
        <v>1935873.66</v>
      </c>
      <c r="V93" s="44">
        <v>281440</v>
      </c>
      <c r="W93" s="73">
        <v>1619927.66</v>
      </c>
      <c r="Y93" s="73">
        <v>1236.72</v>
      </c>
      <c r="AC93" s="89">
        <v>813497</v>
      </c>
      <c r="AD93" s="89">
        <v>8075</v>
      </c>
      <c r="AE93" s="89">
        <v>480</v>
      </c>
      <c r="AF93" s="89">
        <v>499577.42</v>
      </c>
      <c r="AG93" s="89">
        <v>313775.90999999997</v>
      </c>
      <c r="AK93" s="72">
        <f t="shared" si="7"/>
        <v>1030970.33</v>
      </c>
      <c r="AL93" s="50">
        <f t="shared" si="8"/>
        <v>218158.91</v>
      </c>
      <c r="AM93" s="51">
        <f t="shared" si="9"/>
        <v>812811.41999999993</v>
      </c>
      <c r="AN93" s="48">
        <f t="shared" si="10"/>
        <v>1621164.38</v>
      </c>
      <c r="AO93" s="47">
        <f t="shared" si="11"/>
        <v>1635405.3299999998</v>
      </c>
      <c r="AP93" s="56">
        <f t="shared" si="12"/>
        <v>-14240.949999999953</v>
      </c>
    </row>
    <row r="94" spans="1:42" ht="15" thickBot="1" x14ac:dyDescent="0.25">
      <c r="A94" s="38" t="s">
        <v>395</v>
      </c>
      <c r="B94" s="38" t="s">
        <v>396</v>
      </c>
      <c r="C94" s="63">
        <v>3222</v>
      </c>
      <c r="D94" s="64" t="s">
        <v>773</v>
      </c>
      <c r="E94" s="44" t="s">
        <v>2889</v>
      </c>
      <c r="F94" s="88">
        <v>380020.12</v>
      </c>
      <c r="G94" s="88">
        <v>0</v>
      </c>
      <c r="H94" s="88">
        <v>265263.51</v>
      </c>
      <c r="K94" s="44">
        <v>3216174.8</v>
      </c>
      <c r="L94" s="44">
        <v>394342.62</v>
      </c>
      <c r="O94" s="231">
        <v>0</v>
      </c>
      <c r="Q94" s="231">
        <v>72670</v>
      </c>
      <c r="R94" s="231">
        <v>8591</v>
      </c>
      <c r="U94" s="44">
        <v>1561555.98</v>
      </c>
      <c r="V94" s="44">
        <v>2812906.16</v>
      </c>
      <c r="W94" s="73">
        <v>1094323.01</v>
      </c>
      <c r="Y94" s="73">
        <v>1136.75</v>
      </c>
      <c r="AA94" s="73">
        <v>1693300</v>
      </c>
      <c r="AC94" s="89">
        <v>2116985</v>
      </c>
      <c r="AD94" s="89">
        <v>27880</v>
      </c>
      <c r="AF94" s="89">
        <v>434869.04</v>
      </c>
      <c r="AG94" s="89">
        <v>408947.81</v>
      </c>
      <c r="AK94" s="72">
        <f t="shared" si="7"/>
        <v>645283.63</v>
      </c>
      <c r="AL94" s="50">
        <f t="shared" si="8"/>
        <v>81261</v>
      </c>
      <c r="AM94" s="51">
        <f t="shared" si="9"/>
        <v>564022.63</v>
      </c>
      <c r="AN94" s="48">
        <f t="shared" si="10"/>
        <v>2788759.76</v>
      </c>
      <c r="AO94" s="47">
        <f t="shared" si="11"/>
        <v>2988681.85</v>
      </c>
      <c r="AP94" s="56">
        <f t="shared" si="12"/>
        <v>-199922.09000000032</v>
      </c>
    </row>
    <row r="95" spans="1:42" ht="15" thickBot="1" x14ac:dyDescent="0.25">
      <c r="A95" s="38" t="s">
        <v>395</v>
      </c>
      <c r="B95" s="38" t="s">
        <v>396</v>
      </c>
      <c r="C95" s="63">
        <v>3078</v>
      </c>
      <c r="D95" s="64" t="s">
        <v>774</v>
      </c>
      <c r="E95" s="44" t="s">
        <v>2890</v>
      </c>
      <c r="F95" s="88">
        <v>305294.05</v>
      </c>
      <c r="G95" s="88">
        <v>0</v>
      </c>
      <c r="H95" s="88">
        <v>9107.51</v>
      </c>
      <c r="K95" s="44">
        <v>2987097.91</v>
      </c>
      <c r="L95" s="44">
        <v>18000</v>
      </c>
      <c r="O95" s="231">
        <v>36170</v>
      </c>
      <c r="P95" s="231">
        <v>250</v>
      </c>
      <c r="Q95" s="231">
        <v>18395</v>
      </c>
      <c r="R95" s="231">
        <v>0</v>
      </c>
      <c r="S95" s="44">
        <v>13108</v>
      </c>
      <c r="U95" s="44">
        <v>2427681.83</v>
      </c>
      <c r="V95" s="44">
        <v>1047464</v>
      </c>
      <c r="W95" s="73">
        <v>1040586.18</v>
      </c>
      <c r="X95" s="73">
        <v>110500</v>
      </c>
      <c r="Y95" s="73">
        <v>1450.34</v>
      </c>
      <c r="AA95" s="73">
        <v>1088160</v>
      </c>
      <c r="AC95" s="89">
        <v>1640103</v>
      </c>
      <c r="AD95" s="89">
        <v>4140</v>
      </c>
      <c r="AE95" s="89">
        <v>189</v>
      </c>
      <c r="AF95" s="89">
        <v>599337.27</v>
      </c>
      <c r="AG95" s="89">
        <v>220496.61</v>
      </c>
      <c r="AK95" s="72">
        <f t="shared" si="7"/>
        <v>314401.56</v>
      </c>
      <c r="AL95" s="50">
        <f t="shared" si="8"/>
        <v>54815</v>
      </c>
      <c r="AM95" s="51">
        <f t="shared" si="9"/>
        <v>259586.56</v>
      </c>
      <c r="AN95" s="48">
        <f t="shared" si="10"/>
        <v>2240696.5200000005</v>
      </c>
      <c r="AO95" s="47">
        <f t="shared" si="11"/>
        <v>2464265.88</v>
      </c>
      <c r="AP95" s="56">
        <f t="shared" si="12"/>
        <v>-223569.3599999994</v>
      </c>
    </row>
    <row r="96" spans="1:42" ht="15" thickBot="1" x14ac:dyDescent="0.25">
      <c r="A96" s="38" t="s">
        <v>395</v>
      </c>
      <c r="B96" s="38" t="s">
        <v>396</v>
      </c>
      <c r="C96" s="63">
        <v>4264</v>
      </c>
      <c r="D96" s="64" t="s">
        <v>775</v>
      </c>
      <c r="E96" s="44" t="s">
        <v>2891</v>
      </c>
      <c r="F96" s="88">
        <v>298933.75</v>
      </c>
      <c r="G96" s="88">
        <v>0</v>
      </c>
      <c r="H96" s="88">
        <v>7078.53</v>
      </c>
      <c r="K96" s="44">
        <v>942610.85</v>
      </c>
      <c r="L96" s="44">
        <v>536099.99</v>
      </c>
      <c r="O96" s="231">
        <v>0</v>
      </c>
      <c r="Q96" s="231">
        <v>23615</v>
      </c>
      <c r="R96" s="231">
        <v>0</v>
      </c>
      <c r="U96" s="44">
        <v>458902.84</v>
      </c>
      <c r="V96" s="44">
        <v>1334838.29</v>
      </c>
      <c r="W96" s="73">
        <v>1667262.46</v>
      </c>
      <c r="X96" s="73">
        <v>109130</v>
      </c>
      <c r="Y96" s="73">
        <v>1664.92</v>
      </c>
      <c r="AC96" s="89">
        <v>1004716</v>
      </c>
      <c r="AD96" s="89">
        <v>4412</v>
      </c>
      <c r="AF96" s="89">
        <v>602981.55000000005</v>
      </c>
      <c r="AG96" s="89">
        <v>198580.84</v>
      </c>
      <c r="AK96" s="72">
        <f t="shared" si="7"/>
        <v>306012.28000000003</v>
      </c>
      <c r="AL96" s="50">
        <f t="shared" si="8"/>
        <v>23615</v>
      </c>
      <c r="AM96" s="51">
        <f t="shared" si="9"/>
        <v>282397.28000000003</v>
      </c>
      <c r="AN96" s="48">
        <f t="shared" si="10"/>
        <v>1778057.38</v>
      </c>
      <c r="AO96" s="47">
        <f t="shared" si="11"/>
        <v>1810690.3900000001</v>
      </c>
      <c r="AP96" s="56">
        <f t="shared" si="12"/>
        <v>-32633.010000000242</v>
      </c>
    </row>
    <row r="97" spans="1:42" ht="15" thickBot="1" x14ac:dyDescent="0.25">
      <c r="A97" s="38" t="s">
        <v>395</v>
      </c>
      <c r="B97" s="38" t="s">
        <v>396</v>
      </c>
      <c r="C97" s="63">
        <v>5763</v>
      </c>
      <c r="D97" s="64" t="s">
        <v>776</v>
      </c>
      <c r="E97" s="44" t="s">
        <v>2892</v>
      </c>
      <c r="F97" s="88">
        <v>538672.65</v>
      </c>
      <c r="G97" s="88">
        <v>320</v>
      </c>
      <c r="H97" s="88">
        <v>279087.59999999998</v>
      </c>
      <c r="K97" s="44">
        <v>1602498.14</v>
      </c>
      <c r="L97" s="44">
        <v>1207599.22</v>
      </c>
      <c r="R97" s="231">
        <v>219.18</v>
      </c>
      <c r="S97" s="44">
        <v>32093</v>
      </c>
      <c r="U97" s="44">
        <v>3016121.47</v>
      </c>
      <c r="V97" s="44">
        <v>613325.81999999995</v>
      </c>
      <c r="W97" s="73">
        <v>1235707.45</v>
      </c>
      <c r="X97" s="73">
        <v>180</v>
      </c>
      <c r="Z97" s="73">
        <v>843.57</v>
      </c>
      <c r="AA97" s="73">
        <v>657480</v>
      </c>
      <c r="AB97" s="73">
        <v>15692</v>
      </c>
      <c r="AC97" s="89">
        <v>1625260</v>
      </c>
      <c r="AD97" s="89">
        <v>4540</v>
      </c>
      <c r="AF97" s="89">
        <v>129433.39</v>
      </c>
      <c r="AG97" s="89">
        <v>184251.49</v>
      </c>
      <c r="AK97" s="72">
        <f t="shared" si="7"/>
        <v>818080.25</v>
      </c>
      <c r="AL97" s="50">
        <f t="shared" si="8"/>
        <v>219.18</v>
      </c>
      <c r="AM97" s="51">
        <f t="shared" si="9"/>
        <v>817861.07</v>
      </c>
      <c r="AN97" s="48">
        <f t="shared" si="10"/>
        <v>1909903.02</v>
      </c>
      <c r="AO97" s="47">
        <f t="shared" si="11"/>
        <v>1943484.88</v>
      </c>
      <c r="AP97" s="56">
        <f t="shared" si="12"/>
        <v>-33581.85999999987</v>
      </c>
    </row>
    <row r="98" spans="1:42" ht="15" thickBot="1" x14ac:dyDescent="0.25">
      <c r="A98" s="38" t="s">
        <v>395</v>
      </c>
      <c r="B98" s="38" t="s">
        <v>396</v>
      </c>
      <c r="C98" s="63">
        <v>3934</v>
      </c>
      <c r="D98" s="64" t="s">
        <v>777</v>
      </c>
      <c r="E98" s="44" t="s">
        <v>2893</v>
      </c>
      <c r="F98" s="88">
        <v>378003.16</v>
      </c>
      <c r="G98" s="88">
        <v>0</v>
      </c>
      <c r="H98" s="88">
        <v>119287.18</v>
      </c>
      <c r="K98" s="44">
        <v>960812.24</v>
      </c>
      <c r="L98" s="44">
        <v>176201.69</v>
      </c>
      <c r="Q98" s="231">
        <v>35000</v>
      </c>
      <c r="U98" s="44">
        <v>-153603.23000000001</v>
      </c>
      <c r="V98" s="44">
        <v>1790978.12</v>
      </c>
      <c r="W98" s="73">
        <v>1595638.09</v>
      </c>
      <c r="X98" s="73">
        <v>20075</v>
      </c>
      <c r="Y98" s="73">
        <v>2132.8200000000002</v>
      </c>
      <c r="AA98" s="73">
        <v>1571472.4</v>
      </c>
      <c r="AC98" s="89">
        <v>2253355.4</v>
      </c>
      <c r="AE98" s="89">
        <v>13606</v>
      </c>
      <c r="AF98" s="89">
        <v>468011.14</v>
      </c>
      <c r="AG98" s="89">
        <v>175725.43</v>
      </c>
      <c r="AJ98" s="89">
        <v>316690.96000000002</v>
      </c>
      <c r="AK98" s="72">
        <f t="shared" si="7"/>
        <v>497290.33999999997</v>
      </c>
      <c r="AL98" s="50">
        <f t="shared" si="8"/>
        <v>35000</v>
      </c>
      <c r="AM98" s="51">
        <f t="shared" si="9"/>
        <v>462290.33999999997</v>
      </c>
      <c r="AN98" s="48">
        <f t="shared" si="10"/>
        <v>3189318.31</v>
      </c>
      <c r="AO98" s="47">
        <f t="shared" si="11"/>
        <v>3227388.93</v>
      </c>
      <c r="AP98" s="56">
        <f t="shared" si="12"/>
        <v>-38070.620000000112</v>
      </c>
    </row>
    <row r="99" spans="1:42" ht="15" thickBot="1" x14ac:dyDescent="0.25">
      <c r="A99" s="38" t="s">
        <v>395</v>
      </c>
      <c r="B99" s="38" t="s">
        <v>396</v>
      </c>
      <c r="C99" s="63">
        <v>5633</v>
      </c>
      <c r="D99" s="64" t="s">
        <v>778</v>
      </c>
      <c r="E99" s="44" t="s">
        <v>2894</v>
      </c>
      <c r="F99" s="88">
        <v>1463669.85</v>
      </c>
      <c r="G99" s="88">
        <v>9800</v>
      </c>
      <c r="H99" s="88">
        <v>114920.97</v>
      </c>
      <c r="K99" s="44">
        <v>4132456.56</v>
      </c>
      <c r="L99" s="44">
        <v>1152147.17</v>
      </c>
      <c r="O99" s="231">
        <v>208700</v>
      </c>
      <c r="R99" s="231">
        <v>0</v>
      </c>
      <c r="S99" s="44">
        <v>164284</v>
      </c>
      <c r="U99" s="44">
        <v>5209711.46</v>
      </c>
      <c r="V99" s="44">
        <v>1047464</v>
      </c>
      <c r="W99" s="73">
        <v>3049504.01</v>
      </c>
      <c r="X99" s="73">
        <v>272513</v>
      </c>
      <c r="Y99" s="73">
        <v>8080.06</v>
      </c>
      <c r="AA99" s="73">
        <v>1669380</v>
      </c>
      <c r="AC99" s="89">
        <v>2906594</v>
      </c>
      <c r="AE99" s="89">
        <v>3830</v>
      </c>
      <c r="AF99" s="89">
        <v>1129985.96</v>
      </c>
      <c r="AG99" s="89">
        <v>716232.02</v>
      </c>
      <c r="AK99" s="72">
        <f t="shared" si="7"/>
        <v>1588390.82</v>
      </c>
      <c r="AL99" s="50">
        <f t="shared" si="8"/>
        <v>208700</v>
      </c>
      <c r="AM99" s="51">
        <f t="shared" si="9"/>
        <v>1379690.82</v>
      </c>
      <c r="AN99" s="48">
        <f t="shared" si="10"/>
        <v>4999477.07</v>
      </c>
      <c r="AO99" s="47">
        <f t="shared" si="11"/>
        <v>4756641.9800000004</v>
      </c>
      <c r="AP99" s="56">
        <f t="shared" si="12"/>
        <v>242835.08999999985</v>
      </c>
    </row>
    <row r="100" spans="1:42" ht="15" thickBot="1" x14ac:dyDescent="0.25">
      <c r="A100" s="38" t="s">
        <v>395</v>
      </c>
      <c r="B100" s="38" t="s">
        <v>396</v>
      </c>
      <c r="C100" s="63">
        <v>3215</v>
      </c>
      <c r="D100" s="64" t="s">
        <v>779</v>
      </c>
      <c r="E100" s="44" t="s">
        <v>2895</v>
      </c>
      <c r="F100" s="88">
        <v>223897.81</v>
      </c>
      <c r="G100" s="88">
        <v>79875</v>
      </c>
      <c r="H100" s="88">
        <v>82631.94</v>
      </c>
      <c r="K100" s="44">
        <v>1148404.58</v>
      </c>
      <c r="L100" s="44">
        <v>101447.81</v>
      </c>
      <c r="O100" s="231">
        <v>12400</v>
      </c>
      <c r="Q100" s="231">
        <v>364291</v>
      </c>
      <c r="R100" s="231">
        <v>0</v>
      </c>
      <c r="S100" s="44">
        <v>151225</v>
      </c>
      <c r="U100" s="44">
        <v>-303248.84000000003</v>
      </c>
      <c r="V100" s="44">
        <v>1768225.65</v>
      </c>
      <c r="W100" s="73">
        <v>1215890.55</v>
      </c>
      <c r="Y100" s="73">
        <v>847.49</v>
      </c>
      <c r="AC100" s="89">
        <v>564231.71</v>
      </c>
      <c r="AD100" s="89">
        <v>8504</v>
      </c>
      <c r="AE100" s="89">
        <v>3248</v>
      </c>
      <c r="AF100" s="89">
        <v>829752.94</v>
      </c>
      <c r="AG100" s="89">
        <v>167637.06</v>
      </c>
      <c r="AK100" s="72">
        <f t="shared" si="7"/>
        <v>386404.75</v>
      </c>
      <c r="AL100" s="50">
        <f t="shared" si="8"/>
        <v>376691</v>
      </c>
      <c r="AM100" s="51">
        <f t="shared" si="9"/>
        <v>9713.75</v>
      </c>
      <c r="AN100" s="48">
        <f t="shared" si="10"/>
        <v>1216738.04</v>
      </c>
      <c r="AO100" s="47">
        <f t="shared" si="11"/>
        <v>1573373.71</v>
      </c>
      <c r="AP100" s="56">
        <f t="shared" si="12"/>
        <v>-356635.66999999993</v>
      </c>
    </row>
    <row r="101" spans="1:42" ht="15" thickBot="1" x14ac:dyDescent="0.25">
      <c r="A101" s="38" t="s">
        <v>395</v>
      </c>
      <c r="B101" s="38" t="s">
        <v>396</v>
      </c>
      <c r="C101" s="63">
        <v>4457</v>
      </c>
      <c r="D101" s="64" t="s">
        <v>780</v>
      </c>
      <c r="E101" s="44" t="s">
        <v>2925</v>
      </c>
      <c r="F101" s="88">
        <v>180193.61</v>
      </c>
      <c r="G101" s="88">
        <v>0</v>
      </c>
      <c r="H101" s="88">
        <v>25687.16</v>
      </c>
      <c r="K101" s="44">
        <v>771889.94</v>
      </c>
      <c r="L101" s="44">
        <v>150052.53</v>
      </c>
      <c r="R101" s="231">
        <v>0</v>
      </c>
      <c r="U101" s="44">
        <v>-32926.1</v>
      </c>
      <c r="V101" s="44">
        <v>1440650.38</v>
      </c>
      <c r="W101" s="73">
        <v>1463660.91</v>
      </c>
      <c r="X101" s="73">
        <v>226435</v>
      </c>
      <c r="Y101" s="73">
        <v>1749.65</v>
      </c>
      <c r="AA101" s="73">
        <v>2132040</v>
      </c>
      <c r="AC101" s="89">
        <v>2898636</v>
      </c>
      <c r="AD101" s="89">
        <v>4388</v>
      </c>
      <c r="AF101" s="89">
        <v>940886.58</v>
      </c>
      <c r="AG101" s="89">
        <v>259876.02</v>
      </c>
      <c r="AK101" s="72">
        <f t="shared" si="7"/>
        <v>205880.77</v>
      </c>
      <c r="AL101" s="50">
        <f t="shared" si="8"/>
        <v>0</v>
      </c>
      <c r="AM101" s="51">
        <f t="shared" si="9"/>
        <v>205880.77</v>
      </c>
      <c r="AN101" s="48">
        <f t="shared" si="10"/>
        <v>3823885.5599999996</v>
      </c>
      <c r="AO101" s="47">
        <f t="shared" si="11"/>
        <v>4103786.6</v>
      </c>
      <c r="AP101" s="56">
        <f t="shared" si="12"/>
        <v>-279901.0400000005</v>
      </c>
    </row>
    <row r="102" spans="1:42" ht="15" thickBot="1" x14ac:dyDescent="0.25">
      <c r="A102" s="38" t="s">
        <v>399</v>
      </c>
      <c r="B102" s="38" t="s">
        <v>400</v>
      </c>
      <c r="C102" s="63">
        <v>2578</v>
      </c>
      <c r="D102" s="64" t="s">
        <v>781</v>
      </c>
      <c r="E102" s="44" t="s">
        <v>2896</v>
      </c>
      <c r="F102" s="88">
        <v>294090.87</v>
      </c>
      <c r="G102" s="88">
        <v>0</v>
      </c>
      <c r="H102" s="88">
        <v>19081.09</v>
      </c>
      <c r="K102" s="44">
        <v>1417216.27</v>
      </c>
      <c r="L102" s="44">
        <v>367616</v>
      </c>
      <c r="O102" s="231">
        <v>91000</v>
      </c>
      <c r="P102" s="231">
        <v>27200</v>
      </c>
      <c r="R102" s="231">
        <v>2161.4699999999998</v>
      </c>
      <c r="U102" s="44">
        <v>-321058.57</v>
      </c>
      <c r="V102" s="44">
        <v>2439714</v>
      </c>
      <c r="W102" s="73">
        <v>1015114.05</v>
      </c>
      <c r="X102" s="73">
        <v>40000</v>
      </c>
      <c r="Y102" s="73">
        <v>1381.39</v>
      </c>
      <c r="AA102" s="73">
        <v>1359190</v>
      </c>
      <c r="AB102" s="73">
        <v>3000</v>
      </c>
      <c r="AC102" s="89">
        <v>1626855</v>
      </c>
      <c r="AF102" s="89">
        <v>598225.65</v>
      </c>
      <c r="AG102" s="89">
        <v>325952.71000000002</v>
      </c>
      <c r="AJ102" s="89">
        <v>8664.75</v>
      </c>
      <c r="AK102" s="72">
        <f t="shared" si="7"/>
        <v>313171.96000000002</v>
      </c>
      <c r="AL102" s="50">
        <f t="shared" si="8"/>
        <v>120361.47</v>
      </c>
      <c r="AM102" s="51">
        <f t="shared" si="9"/>
        <v>192810.49000000002</v>
      </c>
      <c r="AN102" s="48">
        <f t="shared" si="10"/>
        <v>2418685.44</v>
      </c>
      <c r="AO102" s="47">
        <f t="shared" si="11"/>
        <v>2559698.11</v>
      </c>
      <c r="AP102" s="56">
        <f t="shared" si="12"/>
        <v>-141012.66999999993</v>
      </c>
    </row>
    <row r="103" spans="1:42" ht="15" thickBot="1" x14ac:dyDescent="0.25">
      <c r="A103" s="38" t="s">
        <v>399</v>
      </c>
      <c r="B103" s="38" t="s">
        <v>400</v>
      </c>
      <c r="C103" s="63">
        <v>5205</v>
      </c>
      <c r="D103" s="64" t="s">
        <v>782</v>
      </c>
      <c r="E103" s="44" t="s">
        <v>2897</v>
      </c>
      <c r="F103" s="88">
        <v>343571.04</v>
      </c>
      <c r="G103" s="88">
        <v>0</v>
      </c>
      <c r="H103" s="88">
        <v>70197.119999999995</v>
      </c>
      <c r="K103" s="44">
        <v>1024248.63</v>
      </c>
      <c r="L103" s="44">
        <v>182207.73</v>
      </c>
      <c r="O103" s="231">
        <v>0</v>
      </c>
      <c r="P103" s="231">
        <v>46693.88</v>
      </c>
      <c r="Q103" s="231">
        <v>360</v>
      </c>
      <c r="R103" s="231">
        <v>2360</v>
      </c>
      <c r="U103" s="44">
        <v>-1590068.49</v>
      </c>
      <c r="V103" s="44">
        <v>3137825</v>
      </c>
      <c r="W103" s="73">
        <v>1360168.24</v>
      </c>
      <c r="Y103" s="73">
        <v>904.31</v>
      </c>
      <c r="AA103" s="73">
        <v>2175000</v>
      </c>
      <c r="AB103" s="73">
        <v>3000</v>
      </c>
      <c r="AC103" s="89">
        <v>2810059</v>
      </c>
      <c r="AD103" s="89">
        <v>7336</v>
      </c>
      <c r="AF103" s="89">
        <v>467544.74</v>
      </c>
      <c r="AG103" s="89">
        <v>224553.03</v>
      </c>
      <c r="AJ103" s="89">
        <v>6525.65</v>
      </c>
      <c r="AK103" s="72">
        <f t="shared" si="7"/>
        <v>413768.16</v>
      </c>
      <c r="AL103" s="50">
        <f t="shared" si="8"/>
        <v>49413.88</v>
      </c>
      <c r="AM103" s="51">
        <f t="shared" si="9"/>
        <v>364354.27999999997</v>
      </c>
      <c r="AN103" s="48">
        <f t="shared" si="10"/>
        <v>3539072.55</v>
      </c>
      <c r="AO103" s="47">
        <f t="shared" si="11"/>
        <v>3516018.42</v>
      </c>
      <c r="AP103" s="56">
        <f t="shared" si="12"/>
        <v>23054.129999999888</v>
      </c>
    </row>
    <row r="104" spans="1:42" ht="15" thickBot="1" x14ac:dyDescent="0.25">
      <c r="A104" s="38" t="s">
        <v>399</v>
      </c>
      <c r="B104" s="38" t="s">
        <v>400</v>
      </c>
      <c r="C104" s="63">
        <v>2942</v>
      </c>
      <c r="D104" s="64" t="s">
        <v>783</v>
      </c>
      <c r="E104" s="44" t="s">
        <v>2900</v>
      </c>
      <c r="F104" s="88">
        <v>93738.08</v>
      </c>
      <c r="G104" s="88">
        <v>0</v>
      </c>
      <c r="H104" s="88">
        <v>31767.63</v>
      </c>
      <c r="K104" s="44">
        <v>1237187.81</v>
      </c>
      <c r="L104" s="44">
        <v>357007.84</v>
      </c>
      <c r="O104" s="231">
        <v>0</v>
      </c>
      <c r="P104" s="231">
        <v>26201.040000000001</v>
      </c>
      <c r="R104" s="231">
        <v>12409.88</v>
      </c>
      <c r="U104" s="44">
        <v>216010.15</v>
      </c>
      <c r="V104" s="44">
        <v>1499736.2</v>
      </c>
      <c r="W104" s="73">
        <v>1368548.89</v>
      </c>
      <c r="Y104" s="73">
        <v>264.51</v>
      </c>
      <c r="AA104" s="73">
        <v>911850</v>
      </c>
      <c r="AB104" s="73">
        <v>12000</v>
      </c>
      <c r="AC104" s="89">
        <v>1431450</v>
      </c>
      <c r="AE104" s="89">
        <v>2728</v>
      </c>
      <c r="AF104" s="89">
        <v>623596.91</v>
      </c>
      <c r="AG104" s="89">
        <v>175677.43</v>
      </c>
      <c r="AH104" s="89">
        <v>14771</v>
      </c>
      <c r="AJ104" s="89">
        <v>79095.97</v>
      </c>
      <c r="AK104" s="72">
        <f t="shared" si="7"/>
        <v>125505.71</v>
      </c>
      <c r="AL104" s="50">
        <f t="shared" si="8"/>
        <v>38610.92</v>
      </c>
      <c r="AM104" s="51">
        <f t="shared" si="9"/>
        <v>86894.790000000008</v>
      </c>
      <c r="AN104" s="48">
        <f t="shared" si="10"/>
        <v>2292663.4</v>
      </c>
      <c r="AO104" s="47">
        <f t="shared" si="11"/>
        <v>2327319.3100000005</v>
      </c>
      <c r="AP104" s="56">
        <f t="shared" si="12"/>
        <v>-34655.910000000615</v>
      </c>
    </row>
    <row r="105" spans="1:42" ht="15" thickBot="1" x14ac:dyDescent="0.25">
      <c r="A105" s="38" t="s">
        <v>399</v>
      </c>
      <c r="B105" s="38" t="s">
        <v>400</v>
      </c>
      <c r="C105" s="63">
        <v>3193</v>
      </c>
      <c r="D105" s="64" t="s">
        <v>784</v>
      </c>
      <c r="E105" s="44" t="s">
        <v>2901</v>
      </c>
      <c r="F105" s="88">
        <v>350879.83</v>
      </c>
      <c r="G105" s="88">
        <v>0</v>
      </c>
      <c r="H105" s="88">
        <v>58167.68</v>
      </c>
      <c r="K105" s="44">
        <v>732236.27</v>
      </c>
      <c r="L105" s="44">
        <v>300789.98</v>
      </c>
      <c r="P105" s="231">
        <v>4791.0600000000004</v>
      </c>
      <c r="R105" s="231">
        <v>33127.040000000001</v>
      </c>
      <c r="U105" s="44">
        <v>-819424.22</v>
      </c>
      <c r="V105" s="44">
        <v>2219622</v>
      </c>
      <c r="W105" s="73">
        <v>1379286.98</v>
      </c>
      <c r="Y105" s="73">
        <v>1133.43</v>
      </c>
      <c r="AA105" s="73">
        <v>1125110</v>
      </c>
      <c r="AB105" s="73">
        <v>134178</v>
      </c>
      <c r="AC105" s="89">
        <v>1740303</v>
      </c>
      <c r="AD105" s="89">
        <v>17462</v>
      </c>
      <c r="AF105" s="89">
        <v>585753.24</v>
      </c>
      <c r="AG105" s="89">
        <v>211541.76000000001</v>
      </c>
      <c r="AJ105" s="89">
        <v>80690.53</v>
      </c>
      <c r="AK105" s="72">
        <f t="shared" si="7"/>
        <v>409047.51</v>
      </c>
      <c r="AL105" s="50">
        <f t="shared" si="8"/>
        <v>37918.1</v>
      </c>
      <c r="AM105" s="51">
        <f t="shared" si="9"/>
        <v>371129.41000000003</v>
      </c>
      <c r="AN105" s="48">
        <f t="shared" si="10"/>
        <v>2639708.41</v>
      </c>
      <c r="AO105" s="47">
        <f t="shared" si="11"/>
        <v>2635750.5299999998</v>
      </c>
      <c r="AP105" s="56">
        <f t="shared" si="12"/>
        <v>3957.8800000003539</v>
      </c>
    </row>
    <row r="106" spans="1:42" ht="15" thickBot="1" x14ac:dyDescent="0.25">
      <c r="A106" s="38" t="s">
        <v>399</v>
      </c>
      <c r="B106" s="38" t="s">
        <v>400</v>
      </c>
      <c r="C106" s="63">
        <v>4152</v>
      </c>
      <c r="D106" s="64" t="s">
        <v>785</v>
      </c>
      <c r="E106" s="44" t="s">
        <v>2903</v>
      </c>
      <c r="F106" s="88">
        <v>374412.56</v>
      </c>
      <c r="G106" s="88">
        <v>0</v>
      </c>
      <c r="H106" s="88">
        <v>43950.27</v>
      </c>
      <c r="K106" s="44">
        <v>885817.39</v>
      </c>
      <c r="L106" s="44">
        <v>268843.78000000003</v>
      </c>
      <c r="O106" s="231">
        <v>0</v>
      </c>
      <c r="P106" s="231">
        <v>32064.36</v>
      </c>
      <c r="R106" s="231">
        <v>287.18</v>
      </c>
      <c r="S106" s="44">
        <v>2000</v>
      </c>
      <c r="U106" s="44">
        <v>-104637.75</v>
      </c>
      <c r="V106" s="44">
        <v>1687514</v>
      </c>
      <c r="W106" s="73">
        <v>1345074.27</v>
      </c>
      <c r="Y106" s="73">
        <v>977.47</v>
      </c>
      <c r="AA106" s="73">
        <v>167110</v>
      </c>
      <c r="AB106" s="73">
        <v>5000</v>
      </c>
      <c r="AC106" s="89">
        <v>826008.49</v>
      </c>
      <c r="AD106" s="89">
        <v>11460</v>
      </c>
      <c r="AE106" s="89">
        <v>3008</v>
      </c>
      <c r="AF106" s="89">
        <v>478136.25</v>
      </c>
      <c r="AG106" s="89">
        <v>188884.79</v>
      </c>
      <c r="AJ106" s="89">
        <v>54868</v>
      </c>
      <c r="AK106" s="72">
        <f t="shared" si="7"/>
        <v>418362.83</v>
      </c>
      <c r="AL106" s="50">
        <f t="shared" si="8"/>
        <v>32351.54</v>
      </c>
      <c r="AM106" s="51">
        <f t="shared" si="9"/>
        <v>386011.29000000004</v>
      </c>
      <c r="AN106" s="48">
        <f t="shared" si="10"/>
        <v>1518161.74</v>
      </c>
      <c r="AO106" s="47">
        <f t="shared" si="11"/>
        <v>1562365.53</v>
      </c>
      <c r="AP106" s="56">
        <f t="shared" si="12"/>
        <v>-44203.790000000037</v>
      </c>
    </row>
    <row r="107" spans="1:42" ht="15" thickBot="1" x14ac:dyDescent="0.25">
      <c r="A107" s="38" t="s">
        <v>403</v>
      </c>
      <c r="B107" s="38" t="s">
        <v>404</v>
      </c>
      <c r="C107" s="63">
        <v>4559</v>
      </c>
      <c r="D107" s="64" t="s">
        <v>786</v>
      </c>
      <c r="E107" s="44" t="s">
        <v>2905</v>
      </c>
      <c r="F107" s="88">
        <v>664512.17000000004</v>
      </c>
      <c r="G107" s="88">
        <v>0</v>
      </c>
      <c r="H107" s="88">
        <v>34453.14</v>
      </c>
      <c r="K107" s="44">
        <v>929904.65</v>
      </c>
      <c r="L107" s="44">
        <v>134773.45000000001</v>
      </c>
      <c r="P107" s="231">
        <v>39885.57</v>
      </c>
      <c r="R107" s="231">
        <v>1130.99</v>
      </c>
      <c r="U107" s="44">
        <v>-2773216.62</v>
      </c>
      <c r="V107" s="44">
        <v>4303318.3099999996</v>
      </c>
      <c r="W107" s="73">
        <v>1389689.16</v>
      </c>
      <c r="X107" s="73">
        <v>216997</v>
      </c>
      <c r="Y107" s="73">
        <v>2010.93</v>
      </c>
      <c r="AA107" s="73">
        <v>2453838</v>
      </c>
      <c r="AB107" s="73">
        <v>351795</v>
      </c>
      <c r="AC107" s="89">
        <v>3172109</v>
      </c>
      <c r="AD107" s="89">
        <v>1300</v>
      </c>
      <c r="AE107" s="89">
        <v>7150</v>
      </c>
      <c r="AF107" s="89">
        <v>968257.3</v>
      </c>
      <c r="AG107" s="89">
        <v>72988.63</v>
      </c>
      <c r="AK107" s="72">
        <f t="shared" si="7"/>
        <v>698965.31</v>
      </c>
      <c r="AL107" s="50">
        <f t="shared" si="8"/>
        <v>41016.559999999998</v>
      </c>
      <c r="AM107" s="51">
        <f t="shared" si="9"/>
        <v>657948.75</v>
      </c>
      <c r="AN107" s="48">
        <f t="shared" si="10"/>
        <v>4414330.09</v>
      </c>
      <c r="AO107" s="47">
        <f t="shared" si="11"/>
        <v>4221804.93</v>
      </c>
      <c r="AP107" s="56">
        <f t="shared" si="12"/>
        <v>192525.16000000015</v>
      </c>
    </row>
    <row r="108" spans="1:42" ht="15" thickBot="1" x14ac:dyDescent="0.25">
      <c r="A108" s="38" t="s">
        <v>403</v>
      </c>
      <c r="B108" s="38" t="s">
        <v>404</v>
      </c>
      <c r="C108" s="63">
        <v>1402</v>
      </c>
      <c r="D108" s="64" t="s">
        <v>787</v>
      </c>
      <c r="E108" s="44" t="s">
        <v>2906</v>
      </c>
      <c r="F108" s="88">
        <v>304460.73</v>
      </c>
      <c r="G108" s="88">
        <v>448</v>
      </c>
      <c r="H108" s="88">
        <v>17085.990000000002</v>
      </c>
      <c r="K108" s="44">
        <v>651444.71</v>
      </c>
      <c r="L108" s="44">
        <v>205629.44</v>
      </c>
      <c r="O108" s="231">
        <v>0</v>
      </c>
      <c r="P108" s="231">
        <v>22875.7</v>
      </c>
      <c r="R108" s="231">
        <v>165.58</v>
      </c>
      <c r="U108" s="44">
        <v>-1123631.3799999999</v>
      </c>
      <c r="V108" s="44">
        <v>2346487</v>
      </c>
      <c r="W108" s="73">
        <v>837891.86</v>
      </c>
      <c r="X108" s="73">
        <v>52617</v>
      </c>
      <c r="Y108" s="73">
        <v>1053.8</v>
      </c>
      <c r="AA108" s="73">
        <v>1413968.1</v>
      </c>
      <c r="AC108" s="89">
        <v>1634468.1</v>
      </c>
      <c r="AF108" s="89">
        <v>515202.63</v>
      </c>
      <c r="AG108" s="89">
        <v>202688.06</v>
      </c>
      <c r="AJ108" s="89">
        <v>20000</v>
      </c>
      <c r="AK108" s="72">
        <f t="shared" si="7"/>
        <v>321994.71999999997</v>
      </c>
      <c r="AL108" s="50">
        <f t="shared" si="8"/>
        <v>23041.280000000002</v>
      </c>
      <c r="AM108" s="51">
        <f t="shared" si="9"/>
        <v>298953.43999999994</v>
      </c>
      <c r="AN108" s="48">
        <f t="shared" si="10"/>
        <v>2305530.7600000002</v>
      </c>
      <c r="AO108" s="47">
        <f t="shared" si="11"/>
        <v>2372358.79</v>
      </c>
      <c r="AP108" s="56">
        <f t="shared" si="12"/>
        <v>-66828.029999999795</v>
      </c>
    </row>
    <row r="109" spans="1:42" ht="15" thickBot="1" x14ac:dyDescent="0.25">
      <c r="A109" s="38" t="s">
        <v>403</v>
      </c>
      <c r="B109" s="38" t="s">
        <v>404</v>
      </c>
      <c r="C109" s="63">
        <v>4041</v>
      </c>
      <c r="D109" s="64" t="s">
        <v>788</v>
      </c>
      <c r="E109" s="44" t="s">
        <v>2907</v>
      </c>
      <c r="F109" s="88">
        <v>802483.09</v>
      </c>
      <c r="G109" s="88">
        <v>0</v>
      </c>
      <c r="H109" s="88">
        <v>66517.62</v>
      </c>
      <c r="K109" s="44">
        <v>995355.33</v>
      </c>
      <c r="L109" s="44">
        <v>244164.16</v>
      </c>
      <c r="O109" s="231">
        <v>0</v>
      </c>
      <c r="P109" s="231">
        <v>31008.71</v>
      </c>
      <c r="R109" s="231">
        <v>182.04</v>
      </c>
      <c r="U109" s="44">
        <v>-408300.14</v>
      </c>
      <c r="V109" s="44">
        <v>2125037.4300000002</v>
      </c>
      <c r="W109" s="73">
        <v>1577134</v>
      </c>
      <c r="X109" s="73">
        <v>174380</v>
      </c>
      <c r="Y109" s="73">
        <v>1677.85</v>
      </c>
      <c r="AA109" s="73">
        <v>1531148.5</v>
      </c>
      <c r="AB109" s="73">
        <v>458100</v>
      </c>
      <c r="AC109" s="89">
        <v>2277881.5</v>
      </c>
      <c r="AD109" s="89">
        <v>54814</v>
      </c>
      <c r="AF109" s="89">
        <v>841249.87</v>
      </c>
      <c r="AG109" s="89">
        <v>207402.82</v>
      </c>
      <c r="AJ109" s="89">
        <v>500</v>
      </c>
      <c r="AK109" s="72">
        <f t="shared" si="7"/>
        <v>869000.71</v>
      </c>
      <c r="AL109" s="50">
        <f t="shared" si="8"/>
        <v>31190.75</v>
      </c>
      <c r="AM109" s="51">
        <f t="shared" si="9"/>
        <v>837809.96</v>
      </c>
      <c r="AN109" s="48">
        <f t="shared" si="10"/>
        <v>3742440.35</v>
      </c>
      <c r="AO109" s="47">
        <f t="shared" si="11"/>
        <v>3381848.19</v>
      </c>
      <c r="AP109" s="56">
        <f t="shared" si="12"/>
        <v>360592.16000000015</v>
      </c>
    </row>
    <row r="110" spans="1:42" ht="15" thickBot="1" x14ac:dyDescent="0.25">
      <c r="A110" s="38" t="s">
        <v>403</v>
      </c>
      <c r="B110" s="38" t="s">
        <v>404</v>
      </c>
      <c r="C110" s="63">
        <v>3664</v>
      </c>
      <c r="D110" s="64" t="s">
        <v>789</v>
      </c>
      <c r="E110" s="44" t="s">
        <v>2908</v>
      </c>
      <c r="F110" s="88">
        <v>642115.39</v>
      </c>
      <c r="G110" s="88">
        <v>0</v>
      </c>
      <c r="H110" s="88">
        <v>0</v>
      </c>
      <c r="K110" s="44">
        <v>3085778.19</v>
      </c>
      <c r="L110" s="44">
        <v>133816.72</v>
      </c>
      <c r="O110" s="231">
        <v>0</v>
      </c>
      <c r="P110" s="231">
        <v>34578.47</v>
      </c>
      <c r="R110" s="231">
        <v>775.26</v>
      </c>
      <c r="U110" s="44">
        <v>2538838.89</v>
      </c>
      <c r="V110" s="44">
        <v>1196485.3400000001</v>
      </c>
      <c r="W110" s="73">
        <v>1445485.87</v>
      </c>
      <c r="Y110" s="73">
        <v>2229.86</v>
      </c>
      <c r="AA110" s="73">
        <v>1088010</v>
      </c>
      <c r="AB110" s="73">
        <v>702504</v>
      </c>
      <c r="AC110" s="89">
        <v>2031744</v>
      </c>
      <c r="AD110" s="89">
        <v>3940</v>
      </c>
      <c r="AF110" s="89">
        <v>855138.7</v>
      </c>
      <c r="AG110" s="89">
        <v>255874.69</v>
      </c>
      <c r="AJ110" s="89">
        <v>500</v>
      </c>
      <c r="AK110" s="72">
        <f t="shared" si="7"/>
        <v>642115.39</v>
      </c>
      <c r="AL110" s="50">
        <f t="shared" si="8"/>
        <v>35353.730000000003</v>
      </c>
      <c r="AM110" s="51">
        <f t="shared" si="9"/>
        <v>606761.66</v>
      </c>
      <c r="AN110" s="48">
        <f t="shared" si="10"/>
        <v>3238229.7300000004</v>
      </c>
      <c r="AO110" s="47">
        <f t="shared" si="11"/>
        <v>3147197.39</v>
      </c>
      <c r="AP110" s="56">
        <f t="shared" si="12"/>
        <v>91032.340000000317</v>
      </c>
    </row>
    <row r="111" spans="1:42" ht="15" thickBot="1" x14ac:dyDescent="0.25">
      <c r="A111" s="38" t="s">
        <v>403</v>
      </c>
      <c r="B111" s="38" t="s">
        <v>404</v>
      </c>
      <c r="C111" s="63">
        <v>1748</v>
      </c>
      <c r="D111" s="64" t="s">
        <v>790</v>
      </c>
      <c r="E111" s="44" t="s">
        <v>2926</v>
      </c>
      <c r="F111" s="88">
        <v>368814.56</v>
      </c>
      <c r="G111" s="88">
        <v>0</v>
      </c>
      <c r="H111" s="88">
        <v>5406.45</v>
      </c>
      <c r="K111" s="44">
        <v>499743.83</v>
      </c>
      <c r="L111" s="44">
        <v>231610.16</v>
      </c>
      <c r="P111" s="231">
        <v>20564.32</v>
      </c>
      <c r="R111" s="231">
        <v>154</v>
      </c>
      <c r="U111" s="44">
        <v>-84061.54</v>
      </c>
      <c r="V111" s="44">
        <v>1169693.49</v>
      </c>
      <c r="W111" s="73">
        <v>893001.23</v>
      </c>
      <c r="Y111" s="73">
        <v>990.87</v>
      </c>
      <c r="AA111" s="73">
        <v>1005672</v>
      </c>
      <c r="AC111" s="89">
        <v>1315188</v>
      </c>
      <c r="AD111" s="89">
        <v>10226</v>
      </c>
      <c r="AF111" s="89">
        <v>433257.29</v>
      </c>
      <c r="AG111" s="89">
        <v>141768.07999999999</v>
      </c>
      <c r="AK111" s="72">
        <f t="shared" si="7"/>
        <v>374221.01</v>
      </c>
      <c r="AL111" s="50">
        <f t="shared" si="8"/>
        <v>20718.32</v>
      </c>
      <c r="AM111" s="51">
        <f t="shared" si="9"/>
        <v>353502.69</v>
      </c>
      <c r="AN111" s="48">
        <f t="shared" si="10"/>
        <v>1899664.1</v>
      </c>
      <c r="AO111" s="47">
        <f t="shared" si="11"/>
        <v>1900439.37</v>
      </c>
      <c r="AP111" s="56">
        <f t="shared" si="12"/>
        <v>-775.27000000001863</v>
      </c>
    </row>
    <row r="112" spans="1:42" ht="15" thickBot="1" x14ac:dyDescent="0.25">
      <c r="A112" s="38" t="s">
        <v>407</v>
      </c>
      <c r="B112" s="38" t="s">
        <v>408</v>
      </c>
      <c r="C112" s="63">
        <v>5082</v>
      </c>
      <c r="D112" s="64" t="s">
        <v>791</v>
      </c>
      <c r="E112" s="44" t="s">
        <v>2909</v>
      </c>
      <c r="F112" s="88">
        <v>1197666.96</v>
      </c>
      <c r="G112" s="88">
        <v>15585.72</v>
      </c>
      <c r="H112" s="88">
        <v>95010.33</v>
      </c>
      <c r="K112" s="44">
        <v>1352200.1</v>
      </c>
      <c r="L112" s="44">
        <v>223909.2</v>
      </c>
      <c r="O112" s="231">
        <v>0</v>
      </c>
      <c r="P112" s="231">
        <v>50680</v>
      </c>
      <c r="Q112" s="231">
        <v>170000</v>
      </c>
      <c r="R112" s="231">
        <v>1196.29</v>
      </c>
      <c r="U112" s="44">
        <v>2224025.73</v>
      </c>
      <c r="V112" s="44">
        <v>620039.24</v>
      </c>
      <c r="W112" s="73">
        <v>1632404.1</v>
      </c>
      <c r="X112" s="73">
        <v>161000</v>
      </c>
      <c r="Y112" s="73">
        <v>3950.53</v>
      </c>
      <c r="AA112" s="73">
        <v>1403354.4</v>
      </c>
      <c r="AB112" s="73">
        <v>1121644</v>
      </c>
      <c r="AC112" s="89">
        <v>2095217.4</v>
      </c>
      <c r="AD112" s="89">
        <v>22198</v>
      </c>
      <c r="AE112" s="89">
        <v>6248</v>
      </c>
      <c r="AF112" s="89">
        <v>1951455.1</v>
      </c>
      <c r="AG112" s="89">
        <v>276635</v>
      </c>
      <c r="AJ112" s="89">
        <v>152168.48000000001</v>
      </c>
      <c r="AK112" s="72">
        <f t="shared" si="7"/>
        <v>1308263.01</v>
      </c>
      <c r="AL112" s="50">
        <f t="shared" si="8"/>
        <v>221876.29</v>
      </c>
      <c r="AM112" s="51">
        <f t="shared" si="9"/>
        <v>1086386.72</v>
      </c>
      <c r="AN112" s="48">
        <f t="shared" si="10"/>
        <v>4322353.03</v>
      </c>
      <c r="AO112" s="47">
        <f t="shared" si="11"/>
        <v>4503921.9800000004</v>
      </c>
      <c r="AP112" s="56">
        <f t="shared" si="12"/>
        <v>-181568.95000000019</v>
      </c>
    </row>
    <row r="113" spans="1:42" ht="15" thickBot="1" x14ac:dyDescent="0.25">
      <c r="A113" s="38" t="s">
        <v>407</v>
      </c>
      <c r="B113" s="38" t="s">
        <v>408</v>
      </c>
      <c r="C113" s="63">
        <v>5235</v>
      </c>
      <c r="D113" s="64" t="s">
        <v>792</v>
      </c>
      <c r="E113" s="44" t="s">
        <v>2910</v>
      </c>
      <c r="F113" s="88">
        <v>1165435.01</v>
      </c>
      <c r="G113" s="88">
        <v>0</v>
      </c>
      <c r="H113" s="88">
        <v>44487.12</v>
      </c>
      <c r="I113" s="88">
        <v>0</v>
      </c>
      <c r="J113" s="44">
        <v>0</v>
      </c>
      <c r="K113" s="44">
        <v>1111355.6000000001</v>
      </c>
      <c r="L113" s="44">
        <v>98509.68</v>
      </c>
      <c r="M113" s="44">
        <v>0</v>
      </c>
      <c r="N113" s="44">
        <v>0</v>
      </c>
      <c r="O113" s="231">
        <v>0</v>
      </c>
      <c r="P113" s="231">
        <v>0</v>
      </c>
      <c r="Q113" s="231">
        <v>112880</v>
      </c>
      <c r="R113" s="231">
        <v>400.36</v>
      </c>
      <c r="S113" s="44">
        <v>0</v>
      </c>
      <c r="T113" s="44">
        <v>-1949471.62</v>
      </c>
      <c r="U113" s="44">
        <v>997763.93</v>
      </c>
      <c r="V113" s="44">
        <v>3271774.09</v>
      </c>
      <c r="W113" s="73">
        <v>1749837.21</v>
      </c>
      <c r="Y113" s="73">
        <v>2301.64</v>
      </c>
      <c r="AA113" s="73">
        <v>1468738.66</v>
      </c>
      <c r="AB113" s="73">
        <v>991140</v>
      </c>
      <c r="AC113" s="89">
        <v>2325760.66</v>
      </c>
      <c r="AD113" s="89">
        <v>14240</v>
      </c>
      <c r="AE113" s="89">
        <v>21594</v>
      </c>
      <c r="AF113" s="89">
        <v>1494574.45</v>
      </c>
      <c r="AG113" s="89">
        <v>369407.75</v>
      </c>
      <c r="AK113" s="72">
        <f t="shared" si="7"/>
        <v>1209922.1300000001</v>
      </c>
      <c r="AL113" s="50">
        <f t="shared" si="8"/>
        <v>113280.36</v>
      </c>
      <c r="AM113" s="51">
        <f t="shared" si="9"/>
        <v>1096641.77</v>
      </c>
      <c r="AN113" s="48">
        <f t="shared" si="10"/>
        <v>4212017.51</v>
      </c>
      <c r="AO113" s="47">
        <f t="shared" si="11"/>
        <v>4225576.8600000003</v>
      </c>
      <c r="AP113" s="56">
        <f t="shared" si="12"/>
        <v>-13559.350000000559</v>
      </c>
    </row>
    <row r="114" spans="1:42" ht="15" thickBot="1" x14ac:dyDescent="0.25">
      <c r="A114" s="38" t="s">
        <v>407</v>
      </c>
      <c r="B114" s="38" t="s">
        <v>408</v>
      </c>
      <c r="C114" s="63">
        <v>2707</v>
      </c>
      <c r="D114" s="64" t="s">
        <v>793</v>
      </c>
      <c r="E114" s="44" t="s">
        <v>2911</v>
      </c>
      <c r="F114" s="88">
        <v>617305.86</v>
      </c>
      <c r="G114" s="88">
        <v>0</v>
      </c>
      <c r="H114" s="88">
        <v>27589</v>
      </c>
      <c r="K114" s="44">
        <v>800443.76</v>
      </c>
      <c r="L114" s="44">
        <v>173689.92</v>
      </c>
      <c r="Q114" s="231">
        <v>0</v>
      </c>
      <c r="R114" s="231">
        <v>1057.42</v>
      </c>
      <c r="T114" s="44">
        <v>390534.44</v>
      </c>
      <c r="U114" s="44">
        <v>-108961.68</v>
      </c>
      <c r="V114" s="44">
        <v>1131001.29</v>
      </c>
      <c r="W114" s="73">
        <v>1022094.36</v>
      </c>
      <c r="Y114" s="73">
        <v>2097.17</v>
      </c>
      <c r="AA114" s="73">
        <v>820970.4</v>
      </c>
      <c r="AB114" s="73">
        <v>402060</v>
      </c>
      <c r="AC114" s="89">
        <v>1270343.3999999999</v>
      </c>
      <c r="AD114" s="89">
        <v>2000</v>
      </c>
      <c r="AE114" s="89">
        <v>9935</v>
      </c>
      <c r="AF114" s="89">
        <v>749834.37</v>
      </c>
      <c r="AG114" s="89">
        <v>9712.09</v>
      </c>
      <c r="AK114" s="72">
        <f t="shared" si="7"/>
        <v>644894.86</v>
      </c>
      <c r="AL114" s="50">
        <f t="shared" si="8"/>
        <v>1057.42</v>
      </c>
      <c r="AM114" s="51">
        <f t="shared" si="9"/>
        <v>643837.43999999994</v>
      </c>
      <c r="AN114" s="48">
        <f t="shared" si="10"/>
        <v>2247221.9300000002</v>
      </c>
      <c r="AO114" s="47">
        <f t="shared" si="11"/>
        <v>2041824.86</v>
      </c>
      <c r="AP114" s="56">
        <f t="shared" si="12"/>
        <v>205397.07000000007</v>
      </c>
    </row>
    <row r="115" spans="1:42" ht="15" thickBot="1" x14ac:dyDescent="0.25">
      <c r="A115" s="38" t="s">
        <v>407</v>
      </c>
      <c r="B115" s="38" t="s">
        <v>408</v>
      </c>
      <c r="C115" s="63">
        <v>4472</v>
      </c>
      <c r="D115" s="64" t="s">
        <v>794</v>
      </c>
      <c r="E115" s="44" t="s">
        <v>2912</v>
      </c>
      <c r="F115" s="88">
        <v>754552.65</v>
      </c>
      <c r="G115" s="88">
        <v>13029.47</v>
      </c>
      <c r="H115" s="88">
        <v>56834.01</v>
      </c>
      <c r="K115" s="44">
        <v>899393.71</v>
      </c>
      <c r="L115" s="44">
        <v>431377.09</v>
      </c>
      <c r="R115" s="231">
        <v>0</v>
      </c>
      <c r="U115" s="44">
        <v>410726</v>
      </c>
      <c r="V115" s="44">
        <v>1731639.01</v>
      </c>
      <c r="W115" s="73">
        <v>1486806.04</v>
      </c>
      <c r="X115" s="73">
        <v>235689</v>
      </c>
      <c r="Y115" s="73">
        <v>2463.0700000000002</v>
      </c>
      <c r="AA115" s="73">
        <v>1870800</v>
      </c>
      <c r="AB115" s="73">
        <v>1073610</v>
      </c>
      <c r="AC115" s="89">
        <v>2889960</v>
      </c>
      <c r="AD115" s="89">
        <v>20197</v>
      </c>
      <c r="AE115" s="89">
        <v>9885</v>
      </c>
      <c r="AF115" s="89">
        <v>1503850.75</v>
      </c>
      <c r="AG115" s="89">
        <v>149153.44</v>
      </c>
      <c r="AI115" s="89">
        <v>83500</v>
      </c>
      <c r="AK115" s="72">
        <f t="shared" si="7"/>
        <v>824416.13</v>
      </c>
      <c r="AL115" s="50">
        <f t="shared" si="8"/>
        <v>0</v>
      </c>
      <c r="AM115" s="51">
        <f t="shared" si="9"/>
        <v>824416.13</v>
      </c>
      <c r="AN115" s="48">
        <f t="shared" si="10"/>
        <v>4669368.1100000003</v>
      </c>
      <c r="AO115" s="47">
        <f t="shared" si="11"/>
        <v>4656546.1900000004</v>
      </c>
      <c r="AP115" s="56">
        <f t="shared" si="12"/>
        <v>12821.919999999925</v>
      </c>
    </row>
    <row r="116" spans="1:42" ht="15" thickBot="1" x14ac:dyDescent="0.25">
      <c r="A116" s="38" t="s">
        <v>407</v>
      </c>
      <c r="B116" s="38" t="s">
        <v>408</v>
      </c>
      <c r="C116" s="63">
        <v>1392</v>
      </c>
      <c r="D116" s="64" t="s">
        <v>795</v>
      </c>
      <c r="E116" s="44" t="s">
        <v>2913</v>
      </c>
      <c r="F116" s="88">
        <v>280383.98</v>
      </c>
      <c r="G116" s="88">
        <v>0</v>
      </c>
      <c r="H116" s="88">
        <v>39983.71</v>
      </c>
      <c r="K116" s="44">
        <v>582980.88</v>
      </c>
      <c r="L116" s="44">
        <v>247279.17</v>
      </c>
      <c r="O116" s="231">
        <v>0</v>
      </c>
      <c r="Q116" s="231">
        <v>0</v>
      </c>
      <c r="R116" s="231">
        <v>0</v>
      </c>
      <c r="U116" s="44">
        <v>-1216092.1399999999</v>
      </c>
      <c r="V116" s="44">
        <v>2353915.73</v>
      </c>
      <c r="W116" s="73">
        <v>682463.46</v>
      </c>
      <c r="Y116" s="73">
        <v>683.97</v>
      </c>
      <c r="AA116" s="73">
        <v>728770</v>
      </c>
      <c r="AB116" s="73">
        <v>114880</v>
      </c>
      <c r="AC116" s="89">
        <v>859654</v>
      </c>
      <c r="AD116" s="89">
        <v>1488</v>
      </c>
      <c r="AE116" s="89">
        <v>9212</v>
      </c>
      <c r="AF116" s="89">
        <v>500527.98</v>
      </c>
      <c r="AG116" s="89">
        <v>113111.3</v>
      </c>
      <c r="AI116" s="89">
        <v>30000</v>
      </c>
      <c r="AK116" s="72">
        <f t="shared" si="7"/>
        <v>320367.69</v>
      </c>
      <c r="AL116" s="50">
        <f t="shared" si="8"/>
        <v>0</v>
      </c>
      <c r="AM116" s="51">
        <f t="shared" si="9"/>
        <v>320367.69</v>
      </c>
      <c r="AN116" s="48">
        <f t="shared" si="10"/>
        <v>1526797.43</v>
      </c>
      <c r="AO116" s="47">
        <f t="shared" si="11"/>
        <v>1513993.28</v>
      </c>
      <c r="AP116" s="56">
        <f t="shared" si="12"/>
        <v>12804.149999999907</v>
      </c>
    </row>
    <row r="117" spans="1:42" ht="15" thickBot="1" x14ac:dyDescent="0.25">
      <c r="A117" s="38" t="s">
        <v>407</v>
      </c>
      <c r="B117" s="38" t="s">
        <v>408</v>
      </c>
      <c r="C117" s="63">
        <v>4729</v>
      </c>
      <c r="D117" s="64" t="s">
        <v>796</v>
      </c>
      <c r="E117" s="44" t="s">
        <v>2914</v>
      </c>
      <c r="F117" s="88">
        <v>982499.79</v>
      </c>
      <c r="G117" s="88">
        <v>0</v>
      </c>
      <c r="H117" s="88">
        <v>70631.58</v>
      </c>
      <c r="K117" s="44">
        <v>2344593.46</v>
      </c>
      <c r="L117" s="44">
        <v>457251.69</v>
      </c>
      <c r="O117" s="231">
        <v>0</v>
      </c>
      <c r="Q117" s="231">
        <v>110000</v>
      </c>
      <c r="R117" s="231">
        <v>95.03</v>
      </c>
      <c r="U117" s="44">
        <v>2310768.7999999998</v>
      </c>
      <c r="V117" s="44">
        <v>1221990.08</v>
      </c>
      <c r="W117" s="73">
        <v>1641979.39</v>
      </c>
      <c r="X117" s="73">
        <v>248241</v>
      </c>
      <c r="Y117" s="73">
        <v>3278.54</v>
      </c>
      <c r="AA117" s="73">
        <v>1876500</v>
      </c>
      <c r="AB117" s="73">
        <v>1671796</v>
      </c>
      <c r="AC117" s="89">
        <v>3331569</v>
      </c>
      <c r="AD117" s="89">
        <v>500</v>
      </c>
      <c r="AE117" s="89">
        <v>27977</v>
      </c>
      <c r="AF117" s="89">
        <v>1632782.1</v>
      </c>
      <c r="AG117" s="89">
        <v>236844.22</v>
      </c>
      <c r="AK117" s="72">
        <f t="shared" si="7"/>
        <v>1053131.3700000001</v>
      </c>
      <c r="AL117" s="50">
        <f t="shared" si="8"/>
        <v>110095.03</v>
      </c>
      <c r="AM117" s="51">
        <f t="shared" si="9"/>
        <v>943036.34000000008</v>
      </c>
      <c r="AN117" s="48">
        <f t="shared" si="10"/>
        <v>5441794.9299999997</v>
      </c>
      <c r="AO117" s="47">
        <f t="shared" si="11"/>
        <v>5229672.3199999994</v>
      </c>
      <c r="AP117" s="56">
        <f t="shared" si="12"/>
        <v>212122.61000000034</v>
      </c>
    </row>
    <row r="118" spans="1:42" ht="15" thickBot="1" x14ac:dyDescent="0.25">
      <c r="A118" s="38" t="s">
        <v>411</v>
      </c>
      <c r="B118" s="38" t="s">
        <v>412</v>
      </c>
      <c r="C118" s="63">
        <v>3571</v>
      </c>
      <c r="D118" s="64" t="s">
        <v>797</v>
      </c>
      <c r="E118" s="44" t="s">
        <v>2915</v>
      </c>
      <c r="F118" s="88">
        <v>671808.55</v>
      </c>
      <c r="G118" s="88">
        <v>0</v>
      </c>
      <c r="H118" s="88">
        <v>117529.92</v>
      </c>
      <c r="K118" s="44">
        <v>910841.92</v>
      </c>
      <c r="L118" s="44">
        <v>75916.210000000006</v>
      </c>
      <c r="O118" s="231">
        <v>0</v>
      </c>
      <c r="P118" s="231">
        <v>40543.440000000002</v>
      </c>
      <c r="Q118" s="231">
        <v>76600</v>
      </c>
      <c r="R118" s="231">
        <v>5671</v>
      </c>
      <c r="U118" s="44">
        <v>100199.57</v>
      </c>
      <c r="V118" s="44">
        <v>1488507.55</v>
      </c>
      <c r="W118" s="73">
        <v>1323800.8700000001</v>
      </c>
      <c r="X118" s="73">
        <v>57710</v>
      </c>
      <c r="Y118" s="73">
        <v>2453.94</v>
      </c>
      <c r="Z118" s="73">
        <v>50</v>
      </c>
      <c r="AA118" s="73">
        <v>1125555.5</v>
      </c>
      <c r="AC118" s="89">
        <v>1639102.14</v>
      </c>
      <c r="AD118" s="89">
        <v>4168</v>
      </c>
      <c r="AE118" s="89">
        <v>19705.93</v>
      </c>
      <c r="AF118" s="89">
        <v>609781.43999999994</v>
      </c>
      <c r="AG118" s="89">
        <v>158482.76</v>
      </c>
      <c r="AJ118" s="89">
        <v>13755</v>
      </c>
      <c r="AK118" s="72">
        <f t="shared" si="7"/>
        <v>789338.47000000009</v>
      </c>
      <c r="AL118" s="50">
        <f t="shared" si="8"/>
        <v>122814.44</v>
      </c>
      <c r="AM118" s="51">
        <f t="shared" si="9"/>
        <v>666524.03</v>
      </c>
      <c r="AN118" s="48">
        <f t="shared" si="10"/>
        <v>2509570.31</v>
      </c>
      <c r="AO118" s="47">
        <f t="shared" si="11"/>
        <v>2444995.2699999996</v>
      </c>
      <c r="AP118" s="56">
        <f t="shared" si="12"/>
        <v>64575.040000000503</v>
      </c>
    </row>
    <row r="119" spans="1:42" ht="15" thickBot="1" x14ac:dyDescent="0.25">
      <c r="A119" s="38" t="s">
        <v>411</v>
      </c>
      <c r="B119" s="38" t="s">
        <v>412</v>
      </c>
      <c r="C119" s="63">
        <v>3383</v>
      </c>
      <c r="D119" s="64" t="s">
        <v>798</v>
      </c>
      <c r="E119" s="44" t="s">
        <v>2916</v>
      </c>
      <c r="F119" s="88">
        <v>930705.18</v>
      </c>
      <c r="G119" s="88">
        <v>0</v>
      </c>
      <c r="H119" s="88">
        <v>89392.26</v>
      </c>
      <c r="K119" s="44">
        <v>628883.55000000005</v>
      </c>
      <c r="L119" s="44">
        <v>48178.720000000001</v>
      </c>
      <c r="O119" s="231">
        <v>0</v>
      </c>
      <c r="P119" s="231">
        <v>0</v>
      </c>
      <c r="Q119" s="231">
        <v>534</v>
      </c>
      <c r="R119" s="231">
        <v>0</v>
      </c>
      <c r="U119" s="44">
        <v>132875.09</v>
      </c>
      <c r="V119" s="44">
        <v>1247302.3600000001</v>
      </c>
      <c r="W119" s="73">
        <v>992892.82</v>
      </c>
      <c r="X119" s="73">
        <v>271655</v>
      </c>
      <c r="Y119" s="73">
        <v>3158.74</v>
      </c>
      <c r="AA119" s="73">
        <v>965394</v>
      </c>
      <c r="AC119" s="89">
        <v>1354144</v>
      </c>
      <c r="AE119" s="89">
        <v>11081.93</v>
      </c>
      <c r="AF119" s="89">
        <v>332150.58</v>
      </c>
      <c r="AG119" s="89">
        <v>219275.79</v>
      </c>
      <c r="AK119" s="72">
        <f t="shared" si="7"/>
        <v>1020097.4400000001</v>
      </c>
      <c r="AL119" s="50">
        <f t="shared" si="8"/>
        <v>534</v>
      </c>
      <c r="AM119" s="51">
        <f t="shared" si="9"/>
        <v>1019563.4400000001</v>
      </c>
      <c r="AN119" s="48">
        <f t="shared" si="10"/>
        <v>2233100.5599999996</v>
      </c>
      <c r="AO119" s="47">
        <f t="shared" si="11"/>
        <v>1916652.3</v>
      </c>
      <c r="AP119" s="56">
        <f t="shared" si="12"/>
        <v>316448.25999999954</v>
      </c>
    </row>
    <row r="120" spans="1:42" ht="15" thickBot="1" x14ac:dyDescent="0.25">
      <c r="A120" s="38" t="s">
        <v>411</v>
      </c>
      <c r="B120" s="38" t="s">
        <v>412</v>
      </c>
      <c r="C120" s="63">
        <v>3666</v>
      </c>
      <c r="D120" s="64" t="s">
        <v>799</v>
      </c>
      <c r="E120" s="44" t="s">
        <v>2917</v>
      </c>
      <c r="F120" s="88">
        <v>738361.55</v>
      </c>
      <c r="G120" s="88">
        <v>0</v>
      </c>
      <c r="H120" s="88">
        <v>28074.95</v>
      </c>
      <c r="K120" s="44">
        <v>549945.41</v>
      </c>
      <c r="L120" s="44">
        <v>105543.17</v>
      </c>
      <c r="O120" s="231">
        <v>0</v>
      </c>
      <c r="P120" s="231">
        <v>76687</v>
      </c>
      <c r="R120" s="231">
        <v>6340.4</v>
      </c>
      <c r="U120" s="44">
        <v>-361100.94</v>
      </c>
      <c r="V120" s="44">
        <v>1693308.65</v>
      </c>
      <c r="W120" s="73">
        <v>1350082.55</v>
      </c>
      <c r="Y120" s="73">
        <v>2902.36</v>
      </c>
      <c r="AA120" s="73">
        <v>1639632</v>
      </c>
      <c r="AB120" s="73">
        <v>1395</v>
      </c>
      <c r="AC120" s="89">
        <v>2207877.5499999998</v>
      </c>
      <c r="AD120" s="89">
        <v>5850</v>
      </c>
      <c r="AE120" s="89">
        <v>43820</v>
      </c>
      <c r="AF120" s="89">
        <v>647591.25</v>
      </c>
      <c r="AG120" s="89">
        <v>75756.14</v>
      </c>
      <c r="AJ120" s="89">
        <v>6427</v>
      </c>
      <c r="AK120" s="72">
        <f t="shared" si="7"/>
        <v>766436.5</v>
      </c>
      <c r="AL120" s="50">
        <f t="shared" si="8"/>
        <v>83027.399999999994</v>
      </c>
      <c r="AM120" s="51">
        <f t="shared" si="9"/>
        <v>683409.1</v>
      </c>
      <c r="AN120" s="48">
        <f t="shared" si="10"/>
        <v>2994011.91</v>
      </c>
      <c r="AO120" s="47">
        <f t="shared" si="11"/>
        <v>2987321.94</v>
      </c>
      <c r="AP120" s="56">
        <f t="shared" si="12"/>
        <v>6689.9700000002049</v>
      </c>
    </row>
    <row r="121" spans="1:42" ht="15" thickBot="1" x14ac:dyDescent="0.25">
      <c r="A121" s="38" t="s">
        <v>411</v>
      </c>
      <c r="B121" s="38" t="s">
        <v>412</v>
      </c>
      <c r="C121" s="63">
        <v>4139</v>
      </c>
      <c r="D121" s="64" t="s">
        <v>800</v>
      </c>
      <c r="E121" s="44" t="s">
        <v>2918</v>
      </c>
      <c r="F121" s="88">
        <v>696921.99</v>
      </c>
      <c r="G121" s="88">
        <v>20000</v>
      </c>
      <c r="H121" s="88">
        <v>199891.77</v>
      </c>
      <c r="K121" s="44">
        <v>1035805.14</v>
      </c>
      <c r="L121" s="44">
        <v>21650.22</v>
      </c>
      <c r="O121" s="231">
        <v>0</v>
      </c>
      <c r="P121" s="231">
        <v>118611.94</v>
      </c>
      <c r="Q121" s="231">
        <v>51444</v>
      </c>
      <c r="R121" s="231">
        <v>0</v>
      </c>
      <c r="U121" s="44">
        <v>-511753.48</v>
      </c>
      <c r="V121" s="44">
        <v>2084116.46</v>
      </c>
      <c r="W121" s="73">
        <v>1506339.17</v>
      </c>
      <c r="X121" s="73">
        <v>161130</v>
      </c>
      <c r="Y121" s="73">
        <v>2644.66</v>
      </c>
      <c r="Z121" s="73">
        <v>400</v>
      </c>
      <c r="AA121" s="73">
        <v>1023564</v>
      </c>
      <c r="AC121" s="89">
        <v>1583599.55</v>
      </c>
      <c r="AD121" s="89">
        <v>35680.019999999997</v>
      </c>
      <c r="AF121" s="89">
        <v>523384.22</v>
      </c>
      <c r="AG121" s="89">
        <v>268941.84000000003</v>
      </c>
      <c r="AJ121" s="89">
        <v>50622</v>
      </c>
      <c r="AK121" s="72">
        <f t="shared" si="7"/>
        <v>916813.76</v>
      </c>
      <c r="AL121" s="50">
        <f t="shared" si="8"/>
        <v>170055.94</v>
      </c>
      <c r="AM121" s="51">
        <f t="shared" si="9"/>
        <v>746757.82000000007</v>
      </c>
      <c r="AN121" s="48">
        <f t="shared" si="10"/>
        <v>2694077.83</v>
      </c>
      <c r="AO121" s="47">
        <f t="shared" si="11"/>
        <v>2462227.63</v>
      </c>
      <c r="AP121" s="56">
        <f t="shared" si="12"/>
        <v>231850.20000000019</v>
      </c>
    </row>
    <row r="122" spans="1:42" ht="15" thickBot="1" x14ac:dyDescent="0.25">
      <c r="A122" s="38" t="s">
        <v>411</v>
      </c>
      <c r="B122" s="38" t="s">
        <v>412</v>
      </c>
      <c r="C122" s="63">
        <v>1457</v>
      </c>
      <c r="D122" s="64" t="s">
        <v>801</v>
      </c>
      <c r="E122" s="44" t="s">
        <v>2919</v>
      </c>
      <c r="F122" s="88">
        <v>345721.94</v>
      </c>
      <c r="G122" s="88">
        <v>0</v>
      </c>
      <c r="H122" s="88">
        <v>120818.15</v>
      </c>
      <c r="K122" s="44">
        <v>316339.67</v>
      </c>
      <c r="L122" s="44">
        <v>21087.79</v>
      </c>
      <c r="P122" s="231">
        <v>41713.4</v>
      </c>
      <c r="Q122" s="231">
        <v>58200</v>
      </c>
      <c r="R122" s="231">
        <v>3649</v>
      </c>
      <c r="U122" s="44">
        <v>283499.31</v>
      </c>
      <c r="V122" s="44">
        <v>345503.07</v>
      </c>
      <c r="W122" s="73">
        <v>1143104.81</v>
      </c>
      <c r="Y122" s="73">
        <v>1256.75</v>
      </c>
      <c r="Z122" s="73">
        <v>3870</v>
      </c>
      <c r="AA122" s="73">
        <v>913660</v>
      </c>
      <c r="AB122" s="73">
        <v>10000</v>
      </c>
      <c r="AC122" s="89">
        <v>1609317.12</v>
      </c>
      <c r="AD122" s="89">
        <v>33623</v>
      </c>
      <c r="AF122" s="89">
        <v>268997.2</v>
      </c>
      <c r="AG122" s="89">
        <v>77994.47</v>
      </c>
      <c r="AJ122" s="89">
        <v>10557</v>
      </c>
      <c r="AK122" s="72">
        <f t="shared" si="7"/>
        <v>466540.08999999997</v>
      </c>
      <c r="AL122" s="50">
        <f t="shared" si="8"/>
        <v>103562.4</v>
      </c>
      <c r="AM122" s="51">
        <f t="shared" si="9"/>
        <v>362977.68999999994</v>
      </c>
      <c r="AN122" s="48">
        <f t="shared" si="10"/>
        <v>2071891.56</v>
      </c>
      <c r="AO122" s="47">
        <f t="shared" si="11"/>
        <v>2000488.79</v>
      </c>
      <c r="AP122" s="56">
        <f t="shared" si="12"/>
        <v>71402.770000000019</v>
      </c>
    </row>
    <row r="123" spans="1:42" ht="15" thickBot="1" x14ac:dyDescent="0.25">
      <c r="A123" s="38" t="s">
        <v>411</v>
      </c>
      <c r="B123" s="38" t="s">
        <v>412</v>
      </c>
      <c r="C123" s="63">
        <v>2356</v>
      </c>
      <c r="D123" s="64" t="s">
        <v>802</v>
      </c>
      <c r="E123" s="44" t="s">
        <v>2927</v>
      </c>
      <c r="F123" s="88">
        <v>448279.92</v>
      </c>
      <c r="G123" s="88">
        <v>0</v>
      </c>
      <c r="H123" s="88">
        <v>82822.19</v>
      </c>
      <c r="K123" s="44">
        <v>518910.57</v>
      </c>
      <c r="L123" s="44">
        <v>-50788.39</v>
      </c>
      <c r="O123" s="231">
        <v>3690</v>
      </c>
      <c r="P123" s="231">
        <v>22229.75</v>
      </c>
      <c r="R123" s="231">
        <v>0</v>
      </c>
      <c r="U123" s="44">
        <v>-1339798.24</v>
      </c>
      <c r="V123" s="44">
        <v>2439641.09</v>
      </c>
      <c r="W123" s="73">
        <v>716386.62</v>
      </c>
      <c r="X123" s="73">
        <v>53538</v>
      </c>
      <c r="Y123" s="73">
        <v>1688.78</v>
      </c>
      <c r="Z123" s="73">
        <v>850</v>
      </c>
      <c r="AA123" s="73">
        <v>907320</v>
      </c>
      <c r="AC123" s="89">
        <v>1130020</v>
      </c>
      <c r="AD123" s="89">
        <v>2200</v>
      </c>
      <c r="AE123" s="89">
        <v>8940.42</v>
      </c>
      <c r="AF123" s="89">
        <v>438198.39</v>
      </c>
      <c r="AG123" s="89">
        <v>226962.9</v>
      </c>
      <c r="AK123" s="72">
        <f t="shared" si="7"/>
        <v>531102.11</v>
      </c>
      <c r="AL123" s="50">
        <f t="shared" si="8"/>
        <v>25919.75</v>
      </c>
      <c r="AM123" s="51">
        <f t="shared" si="9"/>
        <v>505182.36</v>
      </c>
      <c r="AN123" s="48">
        <f t="shared" si="10"/>
        <v>1679783.4</v>
      </c>
      <c r="AO123" s="47">
        <f t="shared" si="11"/>
        <v>1806321.71</v>
      </c>
      <c r="AP123" s="56">
        <f t="shared" si="12"/>
        <v>-126538.31000000006</v>
      </c>
    </row>
    <row r="124" spans="1:42" ht="15" thickBot="1" x14ac:dyDescent="0.25">
      <c r="A124" s="38" t="s">
        <v>411</v>
      </c>
      <c r="B124" s="38" t="s">
        <v>412</v>
      </c>
      <c r="C124" s="63">
        <v>3094</v>
      </c>
      <c r="D124" s="64" t="s">
        <v>803</v>
      </c>
      <c r="E124" s="44" t="s">
        <v>2929</v>
      </c>
      <c r="F124" s="88">
        <v>599996.96</v>
      </c>
      <c r="G124" s="88">
        <v>0</v>
      </c>
      <c r="H124" s="88">
        <v>206788.78</v>
      </c>
      <c r="K124" s="44">
        <v>676477.33</v>
      </c>
      <c r="L124" s="44">
        <v>87528.2</v>
      </c>
      <c r="P124" s="231">
        <v>26500</v>
      </c>
      <c r="Q124" s="231">
        <v>84550</v>
      </c>
      <c r="R124" s="231">
        <v>4618.01</v>
      </c>
      <c r="U124" s="44">
        <v>-1721515.5</v>
      </c>
      <c r="V124" s="44">
        <v>3028722.67</v>
      </c>
      <c r="W124" s="73">
        <v>1343294.11</v>
      </c>
      <c r="Y124" s="73">
        <v>2034.62</v>
      </c>
      <c r="AA124" s="73">
        <v>1193889.6000000001</v>
      </c>
      <c r="AC124" s="89">
        <v>1742677.44</v>
      </c>
      <c r="AE124" s="89">
        <v>8624</v>
      </c>
      <c r="AF124" s="89">
        <v>375253.94</v>
      </c>
      <c r="AG124" s="89">
        <v>237688.86</v>
      </c>
      <c r="AJ124" s="89">
        <v>27058</v>
      </c>
      <c r="AK124" s="72">
        <f t="shared" si="7"/>
        <v>806785.74</v>
      </c>
      <c r="AL124" s="50">
        <f t="shared" si="8"/>
        <v>115668.01</v>
      </c>
      <c r="AM124" s="51">
        <f t="shared" si="9"/>
        <v>691117.73</v>
      </c>
      <c r="AN124" s="48">
        <f t="shared" si="10"/>
        <v>2539218.33</v>
      </c>
      <c r="AO124" s="47">
        <f t="shared" si="11"/>
        <v>2391302.2399999998</v>
      </c>
      <c r="AP124" s="56">
        <f t="shared" si="12"/>
        <v>147916.09000000032</v>
      </c>
    </row>
    <row r="125" spans="1:42" ht="15" thickBot="1" x14ac:dyDescent="0.25">
      <c r="A125" s="38" t="s">
        <v>411</v>
      </c>
      <c r="B125" s="38" t="s">
        <v>412</v>
      </c>
      <c r="C125" s="63">
        <v>2499</v>
      </c>
      <c r="D125" s="64" t="s">
        <v>804</v>
      </c>
      <c r="E125" s="44" t="s">
        <v>2931</v>
      </c>
      <c r="F125" s="88">
        <v>243902.61</v>
      </c>
      <c r="G125" s="88">
        <v>25152</v>
      </c>
      <c r="H125" s="88">
        <v>27903.21</v>
      </c>
      <c r="K125" s="44">
        <v>919745.49</v>
      </c>
      <c r="L125" s="44">
        <v>89549.26</v>
      </c>
      <c r="P125" s="231">
        <v>38519.74</v>
      </c>
      <c r="Q125" s="231">
        <v>0</v>
      </c>
      <c r="R125" s="231">
        <v>0</v>
      </c>
      <c r="U125" s="44">
        <v>-1732496.83</v>
      </c>
      <c r="V125" s="44">
        <v>3118920.11</v>
      </c>
      <c r="W125" s="73">
        <v>929275.35</v>
      </c>
      <c r="X125" s="73">
        <v>47600</v>
      </c>
      <c r="Y125" s="73">
        <v>915.01</v>
      </c>
      <c r="Z125" s="73">
        <v>640</v>
      </c>
      <c r="AA125" s="73">
        <v>1386482.03</v>
      </c>
      <c r="AB125" s="73">
        <v>10000</v>
      </c>
      <c r="AC125" s="89">
        <v>1910052.03</v>
      </c>
      <c r="AF125" s="89">
        <v>348995.41</v>
      </c>
      <c r="AG125" s="89">
        <v>234555.4</v>
      </c>
      <c r="AK125" s="72">
        <f t="shared" si="7"/>
        <v>296957.82</v>
      </c>
      <c r="AL125" s="50">
        <f t="shared" si="8"/>
        <v>38519.74</v>
      </c>
      <c r="AM125" s="51">
        <f t="shared" si="9"/>
        <v>258438.08000000002</v>
      </c>
      <c r="AN125" s="48">
        <f t="shared" si="10"/>
        <v>2374912.39</v>
      </c>
      <c r="AO125" s="47">
        <f t="shared" si="11"/>
        <v>2493602.84</v>
      </c>
      <c r="AP125" s="56">
        <f t="shared" si="12"/>
        <v>-118690.44999999972</v>
      </c>
    </row>
    <row r="126" spans="1:42" ht="15" thickBot="1" x14ac:dyDescent="0.25">
      <c r="A126" s="38" t="s">
        <v>415</v>
      </c>
      <c r="B126" s="38" t="s">
        <v>416</v>
      </c>
      <c r="C126" s="63">
        <v>5132</v>
      </c>
      <c r="D126" s="64" t="s">
        <v>805</v>
      </c>
      <c r="E126" s="44" t="s">
        <v>2898</v>
      </c>
      <c r="F126" s="88">
        <v>625208.67000000004</v>
      </c>
      <c r="G126" s="88">
        <v>40659.11</v>
      </c>
      <c r="H126" s="88">
        <v>11058.12</v>
      </c>
      <c r="K126" s="44">
        <v>831935.18</v>
      </c>
      <c r="L126" s="44">
        <v>206178.07</v>
      </c>
      <c r="O126" s="231">
        <v>0</v>
      </c>
      <c r="P126" s="231">
        <v>68013.81</v>
      </c>
      <c r="R126" s="231">
        <v>2551.41</v>
      </c>
      <c r="S126" s="44">
        <v>85640</v>
      </c>
      <c r="T126" s="44">
        <v>-1269160.81</v>
      </c>
      <c r="U126" s="44">
        <v>-15551</v>
      </c>
      <c r="V126" s="44">
        <v>2656385</v>
      </c>
      <c r="W126" s="73">
        <v>1911575</v>
      </c>
      <c r="X126" s="73">
        <v>100</v>
      </c>
      <c r="Y126" s="73">
        <v>2048.4299999999998</v>
      </c>
      <c r="AA126" s="73">
        <v>1991178</v>
      </c>
      <c r="AB126" s="73">
        <v>187200</v>
      </c>
      <c r="AC126" s="89">
        <v>3012576</v>
      </c>
      <c r="AF126" s="89">
        <v>621482.98</v>
      </c>
      <c r="AG126" s="89">
        <v>226873.54</v>
      </c>
      <c r="AJ126" s="89">
        <v>44008.17</v>
      </c>
      <c r="AK126" s="72">
        <f t="shared" si="7"/>
        <v>676925.9</v>
      </c>
      <c r="AL126" s="50">
        <f t="shared" si="8"/>
        <v>70565.22</v>
      </c>
      <c r="AM126" s="51">
        <f t="shared" si="9"/>
        <v>606360.68000000005</v>
      </c>
      <c r="AN126" s="48">
        <f t="shared" si="10"/>
        <v>4092101.4299999997</v>
      </c>
      <c r="AO126" s="47">
        <f t="shared" si="11"/>
        <v>3904940.69</v>
      </c>
      <c r="AP126" s="56">
        <f t="shared" si="12"/>
        <v>187160.73999999976</v>
      </c>
    </row>
    <row r="127" spans="1:42" ht="15" thickBot="1" x14ac:dyDescent="0.25">
      <c r="A127" s="38" t="s">
        <v>415</v>
      </c>
      <c r="B127" s="38" t="s">
        <v>416</v>
      </c>
      <c r="C127" s="63">
        <v>2779</v>
      </c>
      <c r="D127" s="64" t="s">
        <v>806</v>
      </c>
      <c r="E127" s="44" t="s">
        <v>2899</v>
      </c>
      <c r="F127" s="88">
        <v>686237.48</v>
      </c>
      <c r="G127" s="88">
        <v>21840.6</v>
      </c>
      <c r="H127" s="88">
        <v>19563.63</v>
      </c>
      <c r="K127" s="44">
        <v>249366.54</v>
      </c>
      <c r="L127" s="44">
        <v>210332.58</v>
      </c>
      <c r="O127" s="231">
        <v>0</v>
      </c>
      <c r="P127" s="231">
        <v>26912.45</v>
      </c>
      <c r="R127" s="231">
        <v>344.63</v>
      </c>
      <c r="T127" s="44">
        <v>-1849130.55</v>
      </c>
      <c r="U127" s="44">
        <v>-684</v>
      </c>
      <c r="V127" s="44">
        <v>2668500</v>
      </c>
      <c r="W127" s="73">
        <v>1356355.93</v>
      </c>
      <c r="Y127" s="73">
        <v>1986.69</v>
      </c>
      <c r="AA127" s="73">
        <v>1776820.5</v>
      </c>
      <c r="AB127" s="73">
        <v>105600</v>
      </c>
      <c r="AC127" s="89">
        <v>2252101.5</v>
      </c>
      <c r="AF127" s="89">
        <v>497314.41</v>
      </c>
      <c r="AG127" s="89">
        <v>119537.35</v>
      </c>
      <c r="AJ127" s="89">
        <v>30411.56</v>
      </c>
      <c r="AK127" s="72">
        <f t="shared" si="7"/>
        <v>727641.71</v>
      </c>
      <c r="AL127" s="50">
        <f t="shared" si="8"/>
        <v>27257.08</v>
      </c>
      <c r="AM127" s="51">
        <f t="shared" si="9"/>
        <v>700384.63</v>
      </c>
      <c r="AN127" s="48">
        <f t="shared" si="10"/>
        <v>3240763.12</v>
      </c>
      <c r="AO127" s="47">
        <f t="shared" si="11"/>
        <v>2899364.8200000003</v>
      </c>
      <c r="AP127" s="56">
        <f t="shared" si="12"/>
        <v>341398.29999999981</v>
      </c>
    </row>
    <row r="128" spans="1:42" ht="15" thickBot="1" x14ac:dyDescent="0.25">
      <c r="A128" s="38" t="s">
        <v>415</v>
      </c>
      <c r="B128" s="38" t="s">
        <v>416</v>
      </c>
      <c r="C128" s="63">
        <v>5936</v>
      </c>
      <c r="D128" s="64" t="s">
        <v>807</v>
      </c>
      <c r="E128" s="44" t="s">
        <v>2902</v>
      </c>
      <c r="F128" s="88">
        <v>780212.21</v>
      </c>
      <c r="G128" s="88">
        <v>33545.25</v>
      </c>
      <c r="H128" s="88">
        <v>56980.02</v>
      </c>
      <c r="K128" s="44">
        <v>4809508.53</v>
      </c>
      <c r="L128" s="44">
        <v>151590.73000000001</v>
      </c>
      <c r="O128" s="231">
        <v>0</v>
      </c>
      <c r="P128" s="231">
        <v>178903.88</v>
      </c>
      <c r="Q128" s="231">
        <v>0</v>
      </c>
      <c r="R128" s="231">
        <v>1038.23</v>
      </c>
      <c r="T128" s="44">
        <v>-3816502.6</v>
      </c>
      <c r="U128" s="44">
        <v>1208</v>
      </c>
      <c r="V128" s="44">
        <v>9526566.6699999999</v>
      </c>
      <c r="W128" s="73">
        <v>2471619.0299999998</v>
      </c>
      <c r="X128" s="73">
        <v>235510</v>
      </c>
      <c r="Y128" s="73">
        <v>2945.53</v>
      </c>
      <c r="AA128" s="73">
        <v>2025636.6</v>
      </c>
      <c r="AB128" s="73">
        <v>455357</v>
      </c>
      <c r="AC128" s="89">
        <v>3158512.6</v>
      </c>
      <c r="AD128" s="89">
        <v>19250</v>
      </c>
      <c r="AE128" s="89">
        <v>13462.5</v>
      </c>
      <c r="AF128" s="89">
        <v>1502360.95</v>
      </c>
      <c r="AG128" s="89">
        <v>479303.45</v>
      </c>
      <c r="AJ128" s="89">
        <v>77556.100000000006</v>
      </c>
      <c r="AK128" s="72">
        <f t="shared" si="7"/>
        <v>870737.48</v>
      </c>
      <c r="AL128" s="50">
        <f t="shared" si="8"/>
        <v>179942.11000000002</v>
      </c>
      <c r="AM128" s="51">
        <f t="shared" si="9"/>
        <v>690795.37</v>
      </c>
      <c r="AN128" s="48">
        <f t="shared" si="10"/>
        <v>5191068.16</v>
      </c>
      <c r="AO128" s="47">
        <f t="shared" si="11"/>
        <v>5250445.5999999996</v>
      </c>
      <c r="AP128" s="56">
        <f t="shared" si="12"/>
        <v>-59377.439999999478</v>
      </c>
    </row>
    <row r="129" spans="1:42" ht="15" thickBot="1" x14ac:dyDescent="0.25">
      <c r="A129" s="38" t="s">
        <v>415</v>
      </c>
      <c r="B129" s="38" t="s">
        <v>416</v>
      </c>
      <c r="C129" s="63">
        <v>2905</v>
      </c>
      <c r="D129" s="64" t="s">
        <v>808</v>
      </c>
      <c r="E129" s="44" t="s">
        <v>2904</v>
      </c>
      <c r="F129" s="88">
        <v>827153.04</v>
      </c>
      <c r="G129" s="88">
        <v>11194.4</v>
      </c>
      <c r="H129" s="88">
        <v>0</v>
      </c>
      <c r="K129" s="44">
        <v>378304.48</v>
      </c>
      <c r="L129" s="44">
        <v>203811.87</v>
      </c>
      <c r="P129" s="231">
        <v>43190.77</v>
      </c>
      <c r="R129" s="231">
        <v>300</v>
      </c>
      <c r="S129" s="44">
        <v>155940</v>
      </c>
      <c r="T129" s="44">
        <v>-1815370.57</v>
      </c>
      <c r="U129" s="44">
        <v>245.79</v>
      </c>
      <c r="V129" s="44">
        <v>2647000</v>
      </c>
      <c r="W129" s="73">
        <v>1179785.82</v>
      </c>
      <c r="X129" s="73">
        <v>156148</v>
      </c>
      <c r="Y129" s="73">
        <v>2295.35</v>
      </c>
      <c r="AA129" s="73">
        <v>1095402.6000000001</v>
      </c>
      <c r="AB129" s="73">
        <v>148800</v>
      </c>
      <c r="AC129" s="89">
        <v>1692074.6</v>
      </c>
      <c r="AF129" s="89">
        <v>327886.98</v>
      </c>
      <c r="AG129" s="89">
        <v>107033.79</v>
      </c>
      <c r="AJ129" s="89">
        <v>66278.600000000006</v>
      </c>
      <c r="AK129" s="72">
        <f t="shared" si="7"/>
        <v>838347.44000000006</v>
      </c>
      <c r="AL129" s="50">
        <f t="shared" si="8"/>
        <v>43490.77</v>
      </c>
      <c r="AM129" s="51">
        <f t="shared" si="9"/>
        <v>794856.67</v>
      </c>
      <c r="AN129" s="48">
        <f t="shared" si="10"/>
        <v>2582431.7700000005</v>
      </c>
      <c r="AO129" s="47">
        <f t="shared" si="11"/>
        <v>2193273.9700000002</v>
      </c>
      <c r="AP129" s="56">
        <f t="shared" si="12"/>
        <v>389157.80000000028</v>
      </c>
    </row>
    <row r="130" spans="1:42" ht="15" thickBot="1" x14ac:dyDescent="0.25">
      <c r="A130" s="38" t="s">
        <v>415</v>
      </c>
      <c r="B130" s="38" t="s">
        <v>416</v>
      </c>
      <c r="C130" s="63">
        <v>2680</v>
      </c>
      <c r="D130" s="64" t="s">
        <v>809</v>
      </c>
      <c r="E130" s="44" t="s">
        <v>2930</v>
      </c>
      <c r="F130" s="88">
        <v>222938.65</v>
      </c>
      <c r="G130" s="88">
        <v>624</v>
      </c>
      <c r="H130" s="88">
        <v>6619.7</v>
      </c>
      <c r="K130" s="44">
        <v>484035.74</v>
      </c>
      <c r="L130" s="44">
        <v>64614.61</v>
      </c>
      <c r="P130" s="231">
        <v>150169.01</v>
      </c>
      <c r="R130" s="231">
        <v>657</v>
      </c>
      <c r="T130" s="44">
        <v>-1237394.6599999999</v>
      </c>
      <c r="V130" s="44">
        <v>1913700</v>
      </c>
      <c r="W130" s="73">
        <v>40233.26</v>
      </c>
      <c r="AA130" s="73">
        <v>72727.600000000006</v>
      </c>
      <c r="AC130" s="89">
        <v>121180.6</v>
      </c>
      <c r="AF130" s="89">
        <v>24788.9</v>
      </c>
      <c r="AG130" s="89">
        <v>11595.51</v>
      </c>
      <c r="AJ130" s="89">
        <v>3694.5</v>
      </c>
      <c r="AK130" s="72">
        <f t="shared" si="7"/>
        <v>230182.35</v>
      </c>
      <c r="AL130" s="50">
        <f t="shared" si="8"/>
        <v>150826.01</v>
      </c>
      <c r="AM130" s="51">
        <f t="shared" si="9"/>
        <v>79356.34</v>
      </c>
      <c r="AN130" s="48">
        <f t="shared" si="10"/>
        <v>112960.86000000002</v>
      </c>
      <c r="AO130" s="47">
        <f t="shared" si="11"/>
        <v>161259.51</v>
      </c>
      <c r="AP130" s="56">
        <f t="shared" si="12"/>
        <v>-48298.649999999994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6"/>
  <sheetViews>
    <sheetView topLeftCell="Z1" zoomScale="70" zoomScaleNormal="70" workbookViewId="0">
      <selection activeCell="AA16" sqref="AA15:AA16"/>
    </sheetView>
  </sheetViews>
  <sheetFormatPr defaultColWidth="9" defaultRowHeight="14.25" x14ac:dyDescent="0.2"/>
  <cols>
    <col min="1" max="1" width="42.375" style="44" bestFit="1" customWidth="1"/>
    <col min="2" max="2" width="34.875" style="88" bestFit="1" customWidth="1"/>
    <col min="3" max="3" width="33.875" style="88" bestFit="1" customWidth="1"/>
    <col min="4" max="4" width="25.5" style="88" bestFit="1" customWidth="1"/>
    <col min="5" max="5" width="24.875" style="88" bestFit="1" customWidth="1"/>
    <col min="6" max="7" width="17" style="44" bestFit="1" customWidth="1"/>
    <col min="8" max="8" width="19.125" style="231" bestFit="1" customWidth="1"/>
    <col min="9" max="9" width="21" style="231" bestFit="1" customWidth="1"/>
    <col min="10" max="10" width="20.5" style="231" bestFit="1" customWidth="1"/>
    <col min="11" max="11" width="22.875" style="231" bestFit="1" customWidth="1"/>
    <col min="12" max="12" width="24.875" style="44" bestFit="1" customWidth="1"/>
    <col min="13" max="14" width="28.625" style="44" bestFit="1" customWidth="1"/>
    <col min="15" max="15" width="17" style="44" bestFit="1" customWidth="1"/>
    <col min="16" max="16" width="28.875" style="73" bestFit="1" customWidth="1"/>
    <col min="17" max="17" width="46" style="73" bestFit="1" customWidth="1"/>
    <col min="18" max="18" width="46.625" style="73" bestFit="1" customWidth="1"/>
    <col min="19" max="19" width="30.125" style="73" bestFit="1" customWidth="1"/>
    <col min="20" max="20" width="57" style="73" bestFit="1" customWidth="1"/>
    <col min="21" max="21" width="17" style="73" bestFit="1" customWidth="1"/>
    <col min="22" max="22" width="21.625" style="89" bestFit="1" customWidth="1"/>
    <col min="23" max="23" width="28" style="89" bestFit="1" customWidth="1"/>
    <col min="24" max="24" width="26.375" style="89" bestFit="1" customWidth="1"/>
    <col min="25" max="25" width="44.875" style="89" bestFit="1" customWidth="1"/>
    <col min="26" max="26" width="32.375" style="89" bestFit="1" customWidth="1"/>
    <col min="27" max="27" width="32.875" style="89" bestFit="1" customWidth="1"/>
    <col min="28" max="28" width="34.25" style="89" bestFit="1" customWidth="1"/>
    <col min="29" max="16384" width="9" style="44"/>
  </cols>
  <sheetData>
    <row r="1" spans="1:28" x14ac:dyDescent="0.2">
      <c r="A1" s="44" t="s">
        <v>2456</v>
      </c>
      <c r="B1" s="88" t="s">
        <v>2462</v>
      </c>
      <c r="C1" s="88" t="s">
        <v>2464</v>
      </c>
      <c r="D1" s="88" t="s">
        <v>2466</v>
      </c>
      <c r="E1" s="88" t="s">
        <v>2795</v>
      </c>
      <c r="F1" s="44" t="s">
        <v>2468</v>
      </c>
      <c r="G1" s="44" t="s">
        <v>2470</v>
      </c>
      <c r="H1" s="231" t="s">
        <v>2474</v>
      </c>
      <c r="I1" s="231" t="s">
        <v>2476</v>
      </c>
      <c r="J1" s="231" t="s">
        <v>2480</v>
      </c>
      <c r="K1" s="231" t="s">
        <v>2482</v>
      </c>
      <c r="L1" s="44" t="s">
        <v>2484</v>
      </c>
      <c r="M1" s="44" t="s">
        <v>2486</v>
      </c>
      <c r="N1" s="44" t="s">
        <v>2488</v>
      </c>
      <c r="O1" s="44" t="s">
        <v>2490</v>
      </c>
      <c r="P1" s="73" t="s">
        <v>3017</v>
      </c>
      <c r="Q1" s="73" t="s">
        <v>2492</v>
      </c>
      <c r="R1" s="73" t="s">
        <v>2494</v>
      </c>
      <c r="S1" s="73" t="s">
        <v>2496</v>
      </c>
      <c r="T1" s="73" t="s">
        <v>2498</v>
      </c>
      <c r="U1" s="73" t="s">
        <v>2500</v>
      </c>
      <c r="V1" s="89" t="s">
        <v>2502</v>
      </c>
      <c r="W1" s="89" t="s">
        <v>2504</v>
      </c>
      <c r="X1" s="89" t="s">
        <v>2506</v>
      </c>
      <c r="Y1" s="89" t="s">
        <v>2508</v>
      </c>
      <c r="Z1" s="89" t="s">
        <v>2510</v>
      </c>
      <c r="AA1" s="89" t="s">
        <v>2805</v>
      </c>
      <c r="AB1" s="89" t="s">
        <v>2512</v>
      </c>
    </row>
    <row r="2" spans="1:28" x14ac:dyDescent="0.2">
      <c r="A2" s="44" t="s">
        <v>2457</v>
      </c>
      <c r="B2" s="88" t="s">
        <v>2463</v>
      </c>
      <c r="C2" s="88" t="s">
        <v>2465</v>
      </c>
      <c r="D2" s="88" t="s">
        <v>2467</v>
      </c>
      <c r="E2" s="88" t="s">
        <v>2796</v>
      </c>
      <c r="F2" s="44" t="s">
        <v>2469</v>
      </c>
      <c r="G2" s="44" t="s">
        <v>2471</v>
      </c>
      <c r="H2" s="231" t="s">
        <v>2475</v>
      </c>
      <c r="I2" s="231" t="s">
        <v>2477</v>
      </c>
      <c r="J2" s="231" t="s">
        <v>2481</v>
      </c>
      <c r="K2" s="231" t="s">
        <v>2483</v>
      </c>
      <c r="L2" s="44" t="s">
        <v>2485</v>
      </c>
      <c r="M2" s="44" t="s">
        <v>2487</v>
      </c>
      <c r="N2" s="44" t="s">
        <v>2489</v>
      </c>
      <c r="O2" s="44" t="s">
        <v>2491</v>
      </c>
      <c r="P2" s="73" t="s">
        <v>3018</v>
      </c>
      <c r="Q2" s="73" t="s">
        <v>2493</v>
      </c>
      <c r="R2" s="73" t="s">
        <v>2495</v>
      </c>
      <c r="S2" s="73" t="s">
        <v>2497</v>
      </c>
      <c r="T2" s="73" t="s">
        <v>2499</v>
      </c>
      <c r="U2" s="73" t="s">
        <v>2501</v>
      </c>
      <c r="V2" s="89" t="s">
        <v>2503</v>
      </c>
      <c r="W2" s="89" t="s">
        <v>2505</v>
      </c>
      <c r="X2" s="89" t="s">
        <v>2507</v>
      </c>
      <c r="Y2" s="89" t="s">
        <v>2509</v>
      </c>
      <c r="Z2" s="89" t="s">
        <v>2511</v>
      </c>
      <c r="AA2" s="89" t="s">
        <v>2806</v>
      </c>
      <c r="AB2" s="89" t="s">
        <v>2513</v>
      </c>
    </row>
    <row r="3" spans="1:28" x14ac:dyDescent="0.2">
      <c r="A3" s="44" t="s">
        <v>2458</v>
      </c>
      <c r="B3" s="88">
        <v>36127503.600000001</v>
      </c>
      <c r="C3" s="88">
        <v>4690398.09</v>
      </c>
      <c r="D3" s="88">
        <v>2882657.83</v>
      </c>
      <c r="E3" s="88">
        <v>393.59</v>
      </c>
      <c r="F3" s="44">
        <v>83687295.75</v>
      </c>
      <c r="G3" s="44">
        <v>34108350.75</v>
      </c>
      <c r="H3" s="231">
        <v>461035.03</v>
      </c>
      <c r="I3" s="231">
        <v>1336675.51</v>
      </c>
      <c r="J3" s="231">
        <v>45040</v>
      </c>
      <c r="K3" s="231">
        <v>940248.32</v>
      </c>
      <c r="L3" s="44">
        <v>434025.29</v>
      </c>
      <c r="M3" s="44">
        <v>-2499278.48</v>
      </c>
      <c r="N3" s="44">
        <v>26112813.829999998</v>
      </c>
      <c r="O3" s="44">
        <v>134764286.09</v>
      </c>
      <c r="P3" s="73">
        <v>28.17</v>
      </c>
      <c r="Q3" s="73">
        <v>140850173.81</v>
      </c>
      <c r="R3" s="73">
        <v>15109921.5</v>
      </c>
      <c r="S3" s="73">
        <v>150024.73000000001</v>
      </c>
      <c r="T3" s="73">
        <v>134944718.53</v>
      </c>
      <c r="U3" s="73">
        <v>16347448.85</v>
      </c>
      <c r="V3" s="89">
        <v>188290142.81</v>
      </c>
      <c r="W3" s="89">
        <v>518495</v>
      </c>
      <c r="X3" s="89">
        <v>545278.01</v>
      </c>
      <c r="Y3" s="89">
        <v>82720921.659999996</v>
      </c>
      <c r="Z3" s="89">
        <v>31270339.420000002</v>
      </c>
      <c r="AA3" s="89">
        <v>6518.08</v>
      </c>
      <c r="AB3" s="89">
        <v>4148866.59</v>
      </c>
    </row>
    <row r="4" spans="1:28" x14ac:dyDescent="0.2">
      <c r="A4" s="44" t="s">
        <v>2934</v>
      </c>
      <c r="B4" s="88">
        <v>1225005.33</v>
      </c>
      <c r="C4" s="88">
        <v>23875.98</v>
      </c>
      <c r="D4" s="88">
        <v>56355</v>
      </c>
      <c r="E4" s="88">
        <v>25.02</v>
      </c>
      <c r="F4" s="44">
        <v>8</v>
      </c>
      <c r="G4" s="44">
        <v>394641.25</v>
      </c>
      <c r="H4" s="231">
        <v>0</v>
      </c>
      <c r="I4" s="231">
        <v>19425.830000000002</v>
      </c>
      <c r="J4" s="231">
        <v>8000</v>
      </c>
      <c r="K4" s="231">
        <v>540480.04</v>
      </c>
      <c r="N4" s="44">
        <v>-89895.12</v>
      </c>
      <c r="O4" s="44">
        <v>560321.12</v>
      </c>
      <c r="Q4" s="73">
        <v>142800</v>
      </c>
      <c r="S4" s="73">
        <v>99.28</v>
      </c>
      <c r="T4" s="73">
        <v>3344826.78</v>
      </c>
      <c r="U4" s="73">
        <v>1804123.45</v>
      </c>
      <c r="V4" s="89">
        <v>3490546.78</v>
      </c>
      <c r="X4" s="89">
        <v>15384</v>
      </c>
      <c r="Y4" s="89">
        <v>1069931.44</v>
      </c>
      <c r="Z4" s="89">
        <v>54408.58</v>
      </c>
    </row>
    <row r="5" spans="1:28" x14ac:dyDescent="0.2">
      <c r="A5" s="44" t="s">
        <v>2935</v>
      </c>
      <c r="B5" s="88">
        <v>128625.9</v>
      </c>
      <c r="C5" s="88">
        <v>6756</v>
      </c>
      <c r="D5" s="88">
        <v>61664</v>
      </c>
      <c r="E5" s="88">
        <v>125.76</v>
      </c>
      <c r="F5" s="44">
        <v>373106.98</v>
      </c>
      <c r="G5" s="44">
        <v>338239.68</v>
      </c>
      <c r="I5" s="231">
        <v>13036.66</v>
      </c>
      <c r="K5" s="231">
        <v>109100</v>
      </c>
      <c r="N5" s="44">
        <v>-2080055.41</v>
      </c>
      <c r="O5" s="44">
        <v>2026803.02</v>
      </c>
      <c r="T5" s="73">
        <v>917206.56</v>
      </c>
      <c r="U5" s="73">
        <v>1536650.04</v>
      </c>
      <c r="V5" s="89">
        <v>970156.56</v>
      </c>
      <c r="W5" s="89">
        <v>10000</v>
      </c>
      <c r="X5" s="89">
        <v>13341</v>
      </c>
      <c r="Y5" s="89">
        <v>432824.05</v>
      </c>
      <c r="Z5" s="89">
        <v>187900.94</v>
      </c>
    </row>
    <row r="6" spans="1:28" x14ac:dyDescent="0.2">
      <c r="A6" s="44" t="s">
        <v>2936</v>
      </c>
      <c r="B6" s="88">
        <v>22178.71</v>
      </c>
      <c r="C6" s="88">
        <v>117250</v>
      </c>
      <c r="D6" s="88">
        <v>58782</v>
      </c>
      <c r="E6" s="88">
        <v>32.71</v>
      </c>
      <c r="F6" s="44">
        <v>2600001.09</v>
      </c>
      <c r="G6" s="44">
        <v>1087.92</v>
      </c>
      <c r="H6" s="231">
        <v>3500</v>
      </c>
      <c r="I6" s="231">
        <v>123740.72</v>
      </c>
      <c r="J6" s="231">
        <v>8000</v>
      </c>
      <c r="K6" s="231">
        <v>4220.7</v>
      </c>
      <c r="N6" s="44">
        <v>2084624.55</v>
      </c>
      <c r="O6" s="44">
        <v>716949.66</v>
      </c>
      <c r="T6" s="73">
        <v>2464261.02</v>
      </c>
      <c r="U6" s="73">
        <v>706178.87</v>
      </c>
      <c r="V6" s="89">
        <v>2509361.02</v>
      </c>
      <c r="X6" s="89">
        <v>5070</v>
      </c>
      <c r="Y6" s="89">
        <v>636658.87</v>
      </c>
      <c r="Z6" s="89">
        <v>161053.20000000001</v>
      </c>
    </row>
    <row r="7" spans="1:28" x14ac:dyDescent="0.2">
      <c r="A7" s="44" t="s">
        <v>2937</v>
      </c>
      <c r="B7" s="88">
        <v>11557.19</v>
      </c>
      <c r="C7" s="88">
        <v>20888.68</v>
      </c>
      <c r="D7" s="88">
        <v>57266.33</v>
      </c>
      <c r="E7" s="88">
        <v>0</v>
      </c>
      <c r="F7" s="44">
        <v>3265885.58</v>
      </c>
      <c r="G7" s="44">
        <v>314555.56</v>
      </c>
      <c r="H7" s="231">
        <v>5500</v>
      </c>
      <c r="I7" s="231">
        <v>10888.68</v>
      </c>
      <c r="J7" s="231">
        <v>8000</v>
      </c>
      <c r="K7" s="231">
        <v>11500</v>
      </c>
      <c r="N7" s="44">
        <v>2831423.73</v>
      </c>
      <c r="O7" s="44">
        <v>550717.67000000004</v>
      </c>
      <c r="P7" s="73">
        <v>28.17</v>
      </c>
      <c r="S7" s="73">
        <v>13.41</v>
      </c>
      <c r="T7" s="73">
        <v>1432914</v>
      </c>
      <c r="U7" s="73">
        <v>1553816.04</v>
      </c>
      <c r="V7" s="89">
        <v>1517994</v>
      </c>
      <c r="X7" s="89">
        <v>9639.81</v>
      </c>
      <c r="Y7" s="89">
        <v>881731.51</v>
      </c>
      <c r="Z7" s="89">
        <v>325283.03999999998</v>
      </c>
    </row>
    <row r="8" spans="1:28" x14ac:dyDescent="0.2">
      <c r="A8" s="44" t="s">
        <v>2938</v>
      </c>
      <c r="B8" s="88">
        <v>116367.35</v>
      </c>
      <c r="C8" s="88">
        <v>28448.94</v>
      </c>
      <c r="D8" s="88">
        <v>13730.7</v>
      </c>
      <c r="E8" s="88">
        <v>0</v>
      </c>
      <c r="F8" s="44">
        <v>310249.17</v>
      </c>
      <c r="G8" s="44">
        <v>54862.49</v>
      </c>
      <c r="H8" s="231">
        <v>12515</v>
      </c>
      <c r="I8" s="231">
        <v>21229.51</v>
      </c>
      <c r="J8" s="231">
        <v>8000</v>
      </c>
      <c r="K8" s="231">
        <v>19100</v>
      </c>
      <c r="N8" s="44">
        <v>-1484159.97</v>
      </c>
      <c r="O8" s="44">
        <v>2257089.6800000002</v>
      </c>
      <c r="R8" s="73">
        <v>327618</v>
      </c>
      <c r="S8" s="73">
        <v>251.82</v>
      </c>
      <c r="T8" s="73">
        <v>1320063</v>
      </c>
      <c r="U8" s="73">
        <v>491586.4</v>
      </c>
      <c r="V8" s="89">
        <v>1406063</v>
      </c>
      <c r="X8" s="89">
        <v>16960</v>
      </c>
      <c r="Y8" s="89">
        <v>779055.44</v>
      </c>
      <c r="Z8" s="89">
        <v>247556.35</v>
      </c>
    </row>
    <row r="9" spans="1:28" x14ac:dyDescent="0.2">
      <c r="A9" s="44" t="s">
        <v>2939</v>
      </c>
      <c r="B9" s="88">
        <v>32228.97</v>
      </c>
      <c r="C9" s="88">
        <v>1087.47</v>
      </c>
      <c r="D9" s="88">
        <v>0</v>
      </c>
      <c r="E9" s="88">
        <v>171.03</v>
      </c>
      <c r="F9" s="44">
        <v>3838603.74</v>
      </c>
      <c r="G9" s="44">
        <v>265101.58</v>
      </c>
      <c r="H9" s="231">
        <v>20530</v>
      </c>
      <c r="I9" s="231">
        <v>1087.47</v>
      </c>
      <c r="K9" s="231">
        <v>14100</v>
      </c>
      <c r="N9" s="44">
        <v>4125104.64</v>
      </c>
      <c r="O9" s="44">
        <v>253201</v>
      </c>
      <c r="T9" s="73">
        <v>968482.5</v>
      </c>
      <c r="U9" s="73">
        <v>481569.38</v>
      </c>
      <c r="V9" s="89">
        <v>1057482.5</v>
      </c>
      <c r="X9" s="89">
        <v>17689</v>
      </c>
      <c r="Y9" s="89">
        <v>299340.38</v>
      </c>
      <c r="Z9" s="89">
        <v>352370.32</v>
      </c>
    </row>
    <row r="10" spans="1:28" x14ac:dyDescent="0.2">
      <c r="A10" s="44" t="s">
        <v>2940</v>
      </c>
      <c r="B10" s="88">
        <v>3302.14</v>
      </c>
      <c r="C10" s="88">
        <v>1068.76</v>
      </c>
      <c r="D10" s="88">
        <v>16789</v>
      </c>
      <c r="E10" s="88">
        <v>0</v>
      </c>
      <c r="F10" s="44">
        <v>3266154.44</v>
      </c>
      <c r="G10" s="44">
        <v>3</v>
      </c>
      <c r="H10" s="231">
        <v>20445</v>
      </c>
      <c r="I10" s="231">
        <v>0</v>
      </c>
      <c r="J10" s="231">
        <v>40</v>
      </c>
      <c r="K10" s="231">
        <v>2700</v>
      </c>
      <c r="N10" s="44">
        <v>3421566.77</v>
      </c>
      <c r="Q10" s="73">
        <v>7960</v>
      </c>
      <c r="R10" s="73">
        <v>50000</v>
      </c>
      <c r="S10" s="73">
        <v>4.03</v>
      </c>
      <c r="T10" s="73">
        <v>223345.5</v>
      </c>
      <c r="U10" s="73">
        <v>375715.47</v>
      </c>
      <c r="V10" s="89">
        <v>259715.5</v>
      </c>
      <c r="X10" s="89">
        <v>9652</v>
      </c>
      <c r="Y10" s="89">
        <v>389718.01</v>
      </c>
      <c r="Z10" s="89">
        <v>155373.92000000001</v>
      </c>
    </row>
    <row r="11" spans="1:28" x14ac:dyDescent="0.2">
      <c r="A11" s="44" t="s">
        <v>2941</v>
      </c>
      <c r="B11" s="88">
        <v>19741.97</v>
      </c>
      <c r="D11" s="88">
        <v>0</v>
      </c>
      <c r="E11" s="88">
        <v>39.07</v>
      </c>
      <c r="F11" s="44">
        <v>3658594.47</v>
      </c>
      <c r="G11" s="44">
        <v>24850.720000000001</v>
      </c>
      <c r="H11" s="231">
        <v>2710</v>
      </c>
      <c r="I11" s="231">
        <v>4471.04</v>
      </c>
      <c r="K11" s="231">
        <v>12600</v>
      </c>
      <c r="N11" s="44">
        <v>3608499.7</v>
      </c>
      <c r="O11" s="44">
        <v>99610.62</v>
      </c>
      <c r="T11" s="73">
        <v>494350.5</v>
      </c>
      <c r="U11" s="73">
        <v>746549.77</v>
      </c>
      <c r="V11" s="89">
        <v>546950.5</v>
      </c>
      <c r="X11" s="89">
        <v>5548</v>
      </c>
      <c r="Y11" s="89">
        <v>341276.77</v>
      </c>
      <c r="Z11" s="89">
        <v>371790.13</v>
      </c>
    </row>
    <row r="12" spans="1:28" x14ac:dyDescent="0.2">
      <c r="A12" s="44" t="s">
        <v>2942</v>
      </c>
      <c r="B12" s="88">
        <v>168772.67</v>
      </c>
      <c r="C12" s="88">
        <v>0</v>
      </c>
      <c r="D12" s="88">
        <v>36728.74</v>
      </c>
      <c r="F12" s="44">
        <v>1247295.48</v>
      </c>
      <c r="G12" s="44">
        <v>449014.36</v>
      </c>
      <c r="H12" s="231">
        <v>7500</v>
      </c>
      <c r="I12" s="231">
        <v>10512.72</v>
      </c>
      <c r="N12" s="44">
        <v>1480112.16</v>
      </c>
      <c r="O12" s="44">
        <v>685585.33</v>
      </c>
      <c r="Q12" s="73">
        <v>1243256.81</v>
      </c>
      <c r="R12" s="73">
        <v>227264</v>
      </c>
      <c r="S12" s="73">
        <v>1821.95</v>
      </c>
      <c r="T12" s="73">
        <v>3060746</v>
      </c>
      <c r="U12" s="73">
        <v>59480</v>
      </c>
      <c r="V12" s="89">
        <v>3372036.6</v>
      </c>
      <c r="Y12" s="89">
        <v>1117084.18</v>
      </c>
      <c r="Z12" s="89">
        <v>385342.94</v>
      </c>
      <c r="AA12" s="89">
        <v>4</v>
      </c>
    </row>
    <row r="13" spans="1:28" x14ac:dyDescent="0.2">
      <c r="A13" s="44" t="s">
        <v>2943</v>
      </c>
      <c r="B13" s="88">
        <v>144528.37</v>
      </c>
      <c r="C13" s="88">
        <v>56460.26</v>
      </c>
      <c r="D13" s="88">
        <v>193284.69</v>
      </c>
      <c r="F13" s="44">
        <v>337289.36</v>
      </c>
      <c r="G13" s="44">
        <v>320089.73</v>
      </c>
      <c r="H13" s="231">
        <v>14200</v>
      </c>
      <c r="I13" s="231">
        <v>0</v>
      </c>
      <c r="K13" s="231">
        <v>0</v>
      </c>
      <c r="N13" s="44">
        <v>-517437.97</v>
      </c>
      <c r="O13" s="44">
        <v>1517319.83</v>
      </c>
      <c r="Q13" s="73">
        <v>1221595.51</v>
      </c>
      <c r="R13" s="73">
        <v>233500</v>
      </c>
      <c r="S13" s="73">
        <v>1156.99</v>
      </c>
      <c r="T13" s="73">
        <v>2322583.17</v>
      </c>
      <c r="U13" s="73">
        <v>53600</v>
      </c>
      <c r="V13" s="89">
        <v>2539266.0099999998</v>
      </c>
      <c r="Y13" s="89">
        <v>1012542.84</v>
      </c>
      <c r="Z13" s="89">
        <v>243053.27</v>
      </c>
      <c r="AA13" s="89">
        <v>3</v>
      </c>
    </row>
    <row r="14" spans="1:28" x14ac:dyDescent="0.2">
      <c r="A14" s="44" t="s">
        <v>2944</v>
      </c>
      <c r="B14" s="88">
        <v>4048.84</v>
      </c>
      <c r="C14" s="88">
        <v>286645.15999999997</v>
      </c>
      <c r="D14" s="88">
        <v>18085.09</v>
      </c>
      <c r="F14" s="44">
        <v>961748.96</v>
      </c>
      <c r="G14" s="44">
        <v>456061.94</v>
      </c>
      <c r="H14" s="231">
        <v>0</v>
      </c>
      <c r="N14" s="44">
        <v>477941.2</v>
      </c>
      <c r="O14" s="44">
        <v>1326846.8</v>
      </c>
      <c r="Q14" s="73">
        <v>1046294.65</v>
      </c>
      <c r="R14" s="73">
        <v>379875</v>
      </c>
      <c r="S14" s="73">
        <v>672.1</v>
      </c>
      <c r="T14" s="73">
        <v>1356745</v>
      </c>
      <c r="U14" s="73">
        <v>16900</v>
      </c>
      <c r="V14" s="89">
        <v>1587080</v>
      </c>
      <c r="Y14" s="89">
        <v>951503.03</v>
      </c>
      <c r="Z14" s="89">
        <v>340101.73</v>
      </c>
    </row>
    <row r="15" spans="1:28" x14ac:dyDescent="0.2">
      <c r="A15" s="44" t="s">
        <v>2945</v>
      </c>
      <c r="B15" s="88">
        <v>65835.7</v>
      </c>
      <c r="C15" s="88">
        <v>39575.129999999997</v>
      </c>
      <c r="D15" s="88">
        <v>78808.600000000006</v>
      </c>
      <c r="F15" s="44">
        <v>56199.88</v>
      </c>
      <c r="G15" s="44">
        <v>284594.37</v>
      </c>
      <c r="H15" s="231">
        <v>0</v>
      </c>
      <c r="I15" s="231">
        <v>0</v>
      </c>
      <c r="N15" s="44">
        <v>-571918.30000000005</v>
      </c>
      <c r="O15" s="44">
        <v>1336486.2</v>
      </c>
      <c r="Q15" s="73">
        <v>866533.93</v>
      </c>
      <c r="S15" s="73">
        <v>753.3</v>
      </c>
      <c r="T15" s="73">
        <v>2927522.92</v>
      </c>
      <c r="U15" s="73">
        <v>64000</v>
      </c>
      <c r="V15" s="89">
        <v>3236548.72</v>
      </c>
      <c r="X15" s="89">
        <v>3000</v>
      </c>
      <c r="Y15" s="89">
        <v>609327.84</v>
      </c>
      <c r="Z15" s="89">
        <v>249482.81</v>
      </c>
      <c r="AA15" s="89">
        <v>5</v>
      </c>
    </row>
    <row r="16" spans="1:28" x14ac:dyDescent="0.2">
      <c r="A16" s="44" t="s">
        <v>2946</v>
      </c>
      <c r="B16" s="88">
        <v>411114.87</v>
      </c>
      <c r="C16" s="88">
        <v>87982.2</v>
      </c>
      <c r="D16" s="88">
        <v>81556.570000000007</v>
      </c>
      <c r="F16" s="44">
        <v>1023169.76</v>
      </c>
      <c r="G16" s="44">
        <v>462637.48</v>
      </c>
      <c r="H16" s="231">
        <v>0</v>
      </c>
      <c r="I16" s="231">
        <v>0</v>
      </c>
      <c r="K16" s="231">
        <v>0</v>
      </c>
      <c r="N16" s="44">
        <v>8491.2800000000007</v>
      </c>
      <c r="O16" s="44">
        <v>2146839.4900000002</v>
      </c>
      <c r="Q16" s="73">
        <v>1856758.6</v>
      </c>
      <c r="R16" s="73">
        <v>240020</v>
      </c>
      <c r="S16" s="73">
        <v>1778.54</v>
      </c>
      <c r="T16" s="73">
        <v>2798417.45</v>
      </c>
      <c r="U16" s="73">
        <v>31400</v>
      </c>
      <c r="V16" s="89">
        <v>3849031.6800000002</v>
      </c>
      <c r="W16" s="89">
        <v>12688.5</v>
      </c>
      <c r="Y16" s="89">
        <v>722606.37</v>
      </c>
      <c r="Z16" s="89">
        <v>430964.76</v>
      </c>
      <c r="AA16" s="89">
        <v>1953.17</v>
      </c>
    </row>
    <row r="17" spans="1:28" x14ac:dyDescent="0.2">
      <c r="A17" s="44" t="s">
        <v>2947</v>
      </c>
      <c r="B17" s="88">
        <v>466713.27</v>
      </c>
      <c r="C17" s="88">
        <v>0</v>
      </c>
      <c r="D17" s="88">
        <v>73713.94</v>
      </c>
      <c r="F17" s="44">
        <v>147791.13</v>
      </c>
      <c r="G17" s="44">
        <v>266815.18</v>
      </c>
      <c r="H17" s="231">
        <v>0</v>
      </c>
      <c r="K17" s="231">
        <v>0</v>
      </c>
      <c r="N17" s="44">
        <v>-541641.06999999995</v>
      </c>
      <c r="O17" s="44">
        <v>1602780.76</v>
      </c>
      <c r="Q17" s="73">
        <v>2103691.17</v>
      </c>
      <c r="R17" s="73">
        <v>152500</v>
      </c>
      <c r="S17" s="73">
        <v>2968.79</v>
      </c>
      <c r="T17" s="73">
        <v>2158095.2999999998</v>
      </c>
      <c r="U17" s="73">
        <v>84800</v>
      </c>
      <c r="V17" s="89">
        <v>3184436.7</v>
      </c>
      <c r="Y17" s="89">
        <v>1204587.92</v>
      </c>
      <c r="Z17" s="89">
        <v>219134.81</v>
      </c>
      <c r="AA17" s="89">
        <v>2</v>
      </c>
    </row>
    <row r="18" spans="1:28" x14ac:dyDescent="0.2">
      <c r="A18" s="44" t="s">
        <v>2948</v>
      </c>
      <c r="B18" s="88">
        <v>216003.11</v>
      </c>
      <c r="C18" s="88">
        <v>0</v>
      </c>
      <c r="D18" s="88">
        <v>13226.48</v>
      </c>
      <c r="F18" s="44">
        <v>443006.45</v>
      </c>
      <c r="G18" s="44">
        <v>2244072.8199999998</v>
      </c>
      <c r="H18" s="231">
        <v>0</v>
      </c>
      <c r="I18" s="231">
        <v>19940.439999999999</v>
      </c>
      <c r="K18" s="231">
        <v>0</v>
      </c>
      <c r="N18" s="44">
        <v>1742416.31</v>
      </c>
      <c r="O18" s="44">
        <v>2036704.82</v>
      </c>
      <c r="Q18" s="73">
        <v>899097.68</v>
      </c>
      <c r="R18" s="73">
        <v>170000</v>
      </c>
      <c r="S18" s="73">
        <v>1436.64</v>
      </c>
      <c r="T18" s="73">
        <v>1988438.4</v>
      </c>
      <c r="U18" s="73">
        <v>26200</v>
      </c>
      <c r="V18" s="89">
        <v>2194366.4</v>
      </c>
      <c r="W18" s="89">
        <v>15916.5</v>
      </c>
      <c r="Y18" s="89">
        <v>893212.4</v>
      </c>
      <c r="Z18" s="89">
        <v>864413.13</v>
      </c>
      <c r="AA18" s="89">
        <v>17</v>
      </c>
    </row>
    <row r="19" spans="1:28" x14ac:dyDescent="0.2">
      <c r="A19" s="44" t="s">
        <v>2949</v>
      </c>
      <c r="B19" s="88">
        <v>244040.3</v>
      </c>
      <c r="C19" s="88">
        <v>8500.43</v>
      </c>
      <c r="D19" s="88">
        <v>73542.19</v>
      </c>
      <c r="F19" s="44">
        <v>1155919.47</v>
      </c>
      <c r="G19" s="44">
        <v>688387.47</v>
      </c>
      <c r="H19" s="231">
        <v>0</v>
      </c>
      <c r="I19" s="231">
        <v>0</v>
      </c>
      <c r="N19" s="44">
        <v>2103818.0499999998</v>
      </c>
      <c r="O19" s="44">
        <v>118427.08</v>
      </c>
      <c r="Q19" s="73">
        <v>1032283.29</v>
      </c>
      <c r="R19" s="73">
        <v>88230</v>
      </c>
      <c r="S19" s="73">
        <v>1102.58</v>
      </c>
      <c r="T19" s="73">
        <v>952380</v>
      </c>
      <c r="U19" s="73">
        <v>4000</v>
      </c>
      <c r="V19" s="89">
        <v>991580</v>
      </c>
      <c r="W19" s="89">
        <v>1988.5</v>
      </c>
      <c r="X19" s="89">
        <v>10700</v>
      </c>
      <c r="Y19" s="89">
        <v>676971.41</v>
      </c>
      <c r="Z19" s="89">
        <v>445037.33</v>
      </c>
      <c r="AA19" s="89">
        <v>3573.9</v>
      </c>
    </row>
    <row r="20" spans="1:28" x14ac:dyDescent="0.2">
      <c r="A20" s="44" t="s">
        <v>2950</v>
      </c>
      <c r="B20" s="88">
        <v>468766.82</v>
      </c>
      <c r="C20" s="88">
        <v>220514.2</v>
      </c>
      <c r="D20" s="88">
        <v>49830.35</v>
      </c>
      <c r="F20" s="44">
        <v>124836.34</v>
      </c>
      <c r="G20" s="44">
        <v>379487.25</v>
      </c>
      <c r="H20" s="231">
        <v>0</v>
      </c>
      <c r="I20" s="231">
        <v>7800</v>
      </c>
      <c r="K20" s="231">
        <v>0</v>
      </c>
      <c r="N20" s="44">
        <v>-626209.93000000005</v>
      </c>
      <c r="O20" s="44">
        <v>1863971.92</v>
      </c>
      <c r="Q20" s="73">
        <v>1877299.76</v>
      </c>
      <c r="R20" s="73">
        <v>380738</v>
      </c>
      <c r="S20" s="73">
        <v>2287.61</v>
      </c>
      <c r="T20" s="73">
        <v>1226140</v>
      </c>
      <c r="U20" s="73">
        <v>66450</v>
      </c>
      <c r="V20" s="89">
        <v>2149949</v>
      </c>
      <c r="Y20" s="89">
        <v>1161345.1200000001</v>
      </c>
      <c r="Z20" s="89">
        <v>243743.28</v>
      </c>
      <c r="AA20" s="89">
        <v>5</v>
      </c>
    </row>
    <row r="21" spans="1:28" x14ac:dyDescent="0.2">
      <c r="A21" s="44" t="s">
        <v>2951</v>
      </c>
      <c r="B21" s="88">
        <v>684832.98</v>
      </c>
      <c r="C21" s="88">
        <v>13061.1</v>
      </c>
      <c r="D21" s="88">
        <v>98052.05</v>
      </c>
      <c r="F21" s="44">
        <v>714300.74</v>
      </c>
      <c r="G21" s="44">
        <v>1868838.13</v>
      </c>
      <c r="H21" s="231">
        <v>0</v>
      </c>
      <c r="I21" s="231">
        <v>7000</v>
      </c>
      <c r="K21" s="231">
        <v>0</v>
      </c>
      <c r="N21" s="44">
        <v>1581325.34</v>
      </c>
      <c r="O21" s="44">
        <v>2519990.75</v>
      </c>
      <c r="Q21" s="73">
        <v>1671148.52</v>
      </c>
      <c r="R21" s="73">
        <v>521500</v>
      </c>
      <c r="S21" s="73">
        <v>2447.54</v>
      </c>
      <c r="T21" s="73">
        <v>2149581</v>
      </c>
      <c r="U21" s="73">
        <v>78600</v>
      </c>
      <c r="V21" s="89">
        <v>2986003</v>
      </c>
      <c r="W21" s="89">
        <v>6273</v>
      </c>
      <c r="Y21" s="89">
        <v>1368823.09</v>
      </c>
      <c r="Z21" s="89">
        <v>791401.06</v>
      </c>
      <c r="AA21" s="89">
        <v>8</v>
      </c>
    </row>
    <row r="22" spans="1:28" x14ac:dyDescent="0.2">
      <c r="A22" s="44" t="s">
        <v>2952</v>
      </c>
      <c r="B22" s="88">
        <v>296256.40000000002</v>
      </c>
      <c r="C22" s="88">
        <v>62164.83</v>
      </c>
      <c r="D22" s="88">
        <v>5180</v>
      </c>
      <c r="F22" s="44">
        <v>641744.66</v>
      </c>
      <c r="G22" s="44">
        <v>567444.72</v>
      </c>
      <c r="H22" s="231">
        <v>0</v>
      </c>
      <c r="N22" s="44">
        <v>-2677202.56</v>
      </c>
      <c r="O22" s="44">
        <v>4994895.4800000004</v>
      </c>
      <c r="Q22" s="73">
        <v>1310531.3700000001</v>
      </c>
      <c r="R22" s="73">
        <v>252710</v>
      </c>
      <c r="S22" s="73">
        <v>2674.45</v>
      </c>
      <c r="T22" s="73">
        <v>2578173</v>
      </c>
      <c r="U22" s="73">
        <v>36490</v>
      </c>
      <c r="V22" s="89">
        <v>2890663</v>
      </c>
      <c r="Y22" s="89">
        <v>1470433.64</v>
      </c>
      <c r="Z22" s="89">
        <v>564377.49</v>
      </c>
      <c r="AA22" s="89">
        <v>7</v>
      </c>
    </row>
    <row r="23" spans="1:28" x14ac:dyDescent="0.2">
      <c r="A23" s="44" t="s">
        <v>2953</v>
      </c>
      <c r="B23" s="88">
        <v>44344.52</v>
      </c>
      <c r="C23" s="88">
        <v>170728.04</v>
      </c>
      <c r="D23" s="88">
        <v>61802.720000000001</v>
      </c>
      <c r="F23" s="44">
        <v>903351.02</v>
      </c>
      <c r="G23" s="44">
        <v>430219.98</v>
      </c>
      <c r="H23" s="231">
        <v>0</v>
      </c>
      <c r="I23" s="231">
        <v>6440</v>
      </c>
      <c r="K23" s="231">
        <v>6.9</v>
      </c>
      <c r="N23" s="44">
        <v>79065.179999999993</v>
      </c>
      <c r="O23" s="44">
        <v>1550129.81</v>
      </c>
      <c r="Q23" s="73">
        <v>1228841.2</v>
      </c>
      <c r="R23" s="73">
        <v>346685</v>
      </c>
      <c r="S23" s="73">
        <v>1009.25</v>
      </c>
      <c r="T23" s="73">
        <v>2775904.5</v>
      </c>
      <c r="U23" s="73">
        <v>57600</v>
      </c>
      <c r="V23" s="89">
        <v>3124050.3</v>
      </c>
      <c r="W23" s="89">
        <v>6490</v>
      </c>
      <c r="Y23" s="89">
        <v>949592.79</v>
      </c>
      <c r="Z23" s="89">
        <v>355090.47</v>
      </c>
      <c r="AA23" s="89">
        <v>12</v>
      </c>
    </row>
    <row r="24" spans="1:28" x14ac:dyDescent="0.2">
      <c r="A24" s="44" t="s">
        <v>2954</v>
      </c>
      <c r="B24" s="88">
        <v>1938084.57</v>
      </c>
      <c r="C24" s="88">
        <v>17769.78</v>
      </c>
      <c r="D24" s="88">
        <v>3277.1</v>
      </c>
      <c r="F24" s="44">
        <v>102829.4</v>
      </c>
      <c r="G24" s="44">
        <v>745067.45</v>
      </c>
      <c r="H24" s="231">
        <v>1000</v>
      </c>
      <c r="I24" s="231">
        <v>0</v>
      </c>
      <c r="K24" s="231">
        <v>686.91</v>
      </c>
      <c r="N24" s="44">
        <v>530864.94999999995</v>
      </c>
      <c r="O24" s="44">
        <v>2878887.21</v>
      </c>
      <c r="Q24" s="73">
        <v>2096903.44</v>
      </c>
      <c r="R24" s="73">
        <v>142850</v>
      </c>
      <c r="S24" s="73">
        <v>8293.16</v>
      </c>
      <c r="T24" s="73">
        <v>3705810</v>
      </c>
      <c r="U24" s="73">
        <v>193400</v>
      </c>
      <c r="V24" s="89">
        <v>4407408</v>
      </c>
      <c r="W24" s="89">
        <v>52684</v>
      </c>
      <c r="Y24" s="89">
        <v>1829773.79</v>
      </c>
      <c r="Z24" s="89">
        <v>461795.58</v>
      </c>
      <c r="AA24" s="89">
        <v>6</v>
      </c>
    </row>
    <row r="25" spans="1:28" x14ac:dyDescent="0.2">
      <c r="A25" s="44" t="s">
        <v>2955</v>
      </c>
      <c r="B25" s="88">
        <v>94339.08</v>
      </c>
      <c r="C25" s="88">
        <v>61755.55</v>
      </c>
      <c r="D25" s="88">
        <v>16167.12</v>
      </c>
      <c r="F25" s="44">
        <v>448743.27</v>
      </c>
      <c r="G25" s="44">
        <v>450445.08</v>
      </c>
      <c r="H25" s="231">
        <v>0</v>
      </c>
      <c r="K25" s="231">
        <v>0</v>
      </c>
      <c r="N25" s="44">
        <v>-773107.94</v>
      </c>
      <c r="O25" s="44">
        <v>2079998.65</v>
      </c>
      <c r="Q25" s="73">
        <v>1299212.73</v>
      </c>
      <c r="R25" s="73">
        <v>328796</v>
      </c>
      <c r="S25" s="73">
        <v>1481.36</v>
      </c>
      <c r="T25" s="73">
        <v>2562530.7999999998</v>
      </c>
      <c r="U25" s="73">
        <v>84241</v>
      </c>
      <c r="V25" s="89">
        <v>3003571.8</v>
      </c>
      <c r="W25" s="89">
        <v>14928.5</v>
      </c>
      <c r="X25" s="89">
        <v>8348</v>
      </c>
      <c r="Y25" s="89">
        <v>1139710.6100000001</v>
      </c>
      <c r="Z25" s="89">
        <v>345143.59</v>
      </c>
    </row>
    <row r="26" spans="1:28" x14ac:dyDescent="0.2">
      <c r="A26" s="44" t="s">
        <v>2956</v>
      </c>
      <c r="B26" s="88">
        <v>430564.63</v>
      </c>
      <c r="C26" s="88">
        <v>100874.01</v>
      </c>
      <c r="D26" s="88">
        <v>14482.93</v>
      </c>
      <c r="F26" s="44">
        <v>1142943.76</v>
      </c>
      <c r="G26" s="44">
        <v>223721.88</v>
      </c>
      <c r="H26" s="231">
        <v>0</v>
      </c>
      <c r="I26" s="231">
        <v>10926.8</v>
      </c>
      <c r="N26" s="44">
        <v>1710145.95</v>
      </c>
      <c r="O26" s="44">
        <v>413083.29</v>
      </c>
      <c r="Q26" s="73">
        <v>1313602.3700000001</v>
      </c>
      <c r="R26" s="73">
        <v>188095</v>
      </c>
      <c r="S26" s="73">
        <v>2314.6999999999998</v>
      </c>
      <c r="T26" s="73">
        <v>2158789.5</v>
      </c>
      <c r="U26" s="73">
        <v>88800</v>
      </c>
      <c r="V26" s="89">
        <v>2674022.5</v>
      </c>
      <c r="W26" s="89">
        <v>320</v>
      </c>
      <c r="X26" s="89">
        <v>480</v>
      </c>
      <c r="Y26" s="89">
        <v>996184.44</v>
      </c>
      <c r="Z26" s="89">
        <v>301082.46000000002</v>
      </c>
      <c r="AA26" s="89">
        <v>1</v>
      </c>
      <c r="AB26" s="89">
        <v>1080</v>
      </c>
    </row>
    <row r="27" spans="1:28" x14ac:dyDescent="0.2">
      <c r="A27" s="44" t="s">
        <v>2957</v>
      </c>
      <c r="B27" s="88">
        <v>259500.53</v>
      </c>
      <c r="C27" s="88">
        <v>0</v>
      </c>
      <c r="D27" s="88">
        <v>15888</v>
      </c>
      <c r="F27" s="44">
        <v>682813.74</v>
      </c>
      <c r="G27" s="44">
        <v>336560.61</v>
      </c>
      <c r="H27" s="231">
        <v>0</v>
      </c>
      <c r="N27" s="44">
        <v>-725094.21</v>
      </c>
      <c r="O27" s="44">
        <v>2337378.21</v>
      </c>
      <c r="Q27" s="73">
        <v>1065305.18</v>
      </c>
      <c r="R27" s="73">
        <v>82000</v>
      </c>
      <c r="S27" s="73">
        <v>1543.8</v>
      </c>
      <c r="T27" s="73">
        <v>1328600</v>
      </c>
      <c r="U27" s="73">
        <v>35600</v>
      </c>
      <c r="V27" s="89">
        <v>1717431.2</v>
      </c>
      <c r="Y27" s="89">
        <v>755308.86</v>
      </c>
      <c r="Z27" s="89">
        <v>356929.03</v>
      </c>
      <c r="AA27" s="89">
        <v>901.01</v>
      </c>
    </row>
    <row r="28" spans="1:28" x14ac:dyDescent="0.2">
      <c r="A28" s="44" t="s">
        <v>2958</v>
      </c>
      <c r="B28" s="88">
        <v>298895.15000000002</v>
      </c>
      <c r="C28" s="88">
        <v>0</v>
      </c>
      <c r="D28" s="88">
        <v>29514.799999999999</v>
      </c>
      <c r="F28" s="44">
        <v>415708.57</v>
      </c>
      <c r="G28" s="44">
        <v>520843.02</v>
      </c>
      <c r="H28" s="231">
        <v>32000</v>
      </c>
      <c r="I28" s="231">
        <v>27520</v>
      </c>
      <c r="K28" s="231">
        <v>0</v>
      </c>
      <c r="N28" s="44">
        <v>-1170056.0900000001</v>
      </c>
      <c r="O28" s="44">
        <v>2446216.73</v>
      </c>
      <c r="Q28" s="73">
        <v>1078073.96</v>
      </c>
      <c r="R28" s="73">
        <v>262600</v>
      </c>
      <c r="S28" s="73">
        <v>1484.31</v>
      </c>
      <c r="T28" s="73">
        <v>776490</v>
      </c>
      <c r="U28" s="73">
        <v>9500</v>
      </c>
      <c r="V28" s="89">
        <v>1104446</v>
      </c>
      <c r="W28" s="89">
        <v>1988.5</v>
      </c>
      <c r="X28" s="89">
        <v>11100</v>
      </c>
      <c r="Y28" s="89">
        <v>656650.94999999995</v>
      </c>
      <c r="Z28" s="89">
        <v>324679.92</v>
      </c>
      <c r="AA28" s="89">
        <v>2</v>
      </c>
      <c r="AB28" s="89">
        <v>100000</v>
      </c>
    </row>
    <row r="29" spans="1:28" x14ac:dyDescent="0.2">
      <c r="A29" s="44" t="s">
        <v>2959</v>
      </c>
      <c r="B29" s="88">
        <v>644308.51</v>
      </c>
      <c r="C29" s="88">
        <v>360099.75</v>
      </c>
      <c r="D29" s="88">
        <v>8517.02</v>
      </c>
      <c r="F29" s="44">
        <v>695244.26</v>
      </c>
      <c r="G29" s="44">
        <v>576231.09</v>
      </c>
      <c r="K29" s="231">
        <v>8700</v>
      </c>
      <c r="N29" s="44">
        <v>278708.09000000003</v>
      </c>
      <c r="O29" s="44">
        <v>1940194.37</v>
      </c>
      <c r="Q29" s="73">
        <v>1615958.99</v>
      </c>
      <c r="R29" s="73">
        <v>313500</v>
      </c>
      <c r="S29" s="73">
        <v>3460.56</v>
      </c>
      <c r="T29" s="73">
        <v>2004030</v>
      </c>
      <c r="V29" s="89">
        <v>2417771</v>
      </c>
      <c r="Y29" s="89">
        <v>987029.11</v>
      </c>
      <c r="Z29" s="89">
        <v>475351.27</v>
      </c>
    </row>
    <row r="30" spans="1:28" x14ac:dyDescent="0.2">
      <c r="A30" s="44" t="s">
        <v>2960</v>
      </c>
      <c r="B30" s="88">
        <v>762012.57</v>
      </c>
      <c r="C30" s="88">
        <v>325880.09000000003</v>
      </c>
      <c r="D30" s="88">
        <v>33941.03</v>
      </c>
      <c r="F30" s="44">
        <v>1751116.57</v>
      </c>
      <c r="G30" s="44">
        <v>1041086.52</v>
      </c>
      <c r="N30" s="44">
        <v>2527283.35</v>
      </c>
      <c r="O30" s="44">
        <v>225942.27</v>
      </c>
      <c r="Q30" s="73">
        <v>2844168.93</v>
      </c>
      <c r="R30" s="73">
        <v>260000.23</v>
      </c>
      <c r="S30" s="73">
        <v>5504.21</v>
      </c>
      <c r="T30" s="73">
        <v>1277188.5</v>
      </c>
      <c r="V30" s="89">
        <v>2100268.5</v>
      </c>
      <c r="Y30" s="89">
        <v>849353.61</v>
      </c>
      <c r="Z30" s="89">
        <v>276428.59999999998</v>
      </c>
    </row>
    <row r="31" spans="1:28" x14ac:dyDescent="0.2">
      <c r="A31" s="44" t="s">
        <v>2961</v>
      </c>
      <c r="B31" s="88">
        <v>1679826.69</v>
      </c>
      <c r="C31" s="88">
        <v>357339.15</v>
      </c>
      <c r="D31" s="88">
        <v>11933.49</v>
      </c>
      <c r="F31" s="44">
        <v>958156.15</v>
      </c>
      <c r="G31" s="44">
        <v>329543.86</v>
      </c>
      <c r="N31" s="44">
        <v>2117285.61</v>
      </c>
      <c r="O31" s="44">
        <v>519805.36</v>
      </c>
      <c r="Q31" s="73">
        <v>3375322.1</v>
      </c>
      <c r="S31" s="73">
        <v>5309.9</v>
      </c>
      <c r="T31" s="73">
        <v>1162360.5</v>
      </c>
      <c r="V31" s="89">
        <v>2259898.7400000002</v>
      </c>
      <c r="Y31" s="89">
        <v>1422618.74</v>
      </c>
      <c r="Z31" s="89">
        <v>160766.65</v>
      </c>
    </row>
    <row r="32" spans="1:28" x14ac:dyDescent="0.2">
      <c r="A32" s="44" t="s">
        <v>2962</v>
      </c>
      <c r="B32" s="88">
        <v>1037954.83</v>
      </c>
      <c r="C32" s="88">
        <v>181284.45</v>
      </c>
      <c r="D32" s="88">
        <v>51759.73</v>
      </c>
      <c r="F32" s="44">
        <v>2291381.2599999998</v>
      </c>
      <c r="G32" s="44">
        <v>884076.47</v>
      </c>
      <c r="K32" s="231">
        <v>0</v>
      </c>
      <c r="N32" s="44">
        <v>4280473.51</v>
      </c>
      <c r="O32" s="44">
        <v>164243.42000000001</v>
      </c>
      <c r="Q32" s="73">
        <v>1844099.39</v>
      </c>
      <c r="R32" s="73">
        <v>185010</v>
      </c>
      <c r="S32" s="73">
        <v>3480.71</v>
      </c>
      <c r="T32" s="73">
        <v>1603776.9</v>
      </c>
      <c r="V32" s="89">
        <v>2296607.9</v>
      </c>
      <c r="W32" s="89">
        <v>3020</v>
      </c>
      <c r="X32" s="89">
        <v>1010</v>
      </c>
      <c r="Y32" s="89">
        <v>866645.49</v>
      </c>
      <c r="Z32" s="89">
        <v>467343.8</v>
      </c>
    </row>
    <row r="33" spans="1:28" x14ac:dyDescent="0.2">
      <c r="A33" s="44" t="s">
        <v>2963</v>
      </c>
      <c r="B33" s="88">
        <v>567948.27</v>
      </c>
      <c r="C33" s="88">
        <v>146810.5</v>
      </c>
      <c r="D33" s="88">
        <v>5158.1499999999996</v>
      </c>
      <c r="F33" s="44">
        <v>472009.55</v>
      </c>
      <c r="G33" s="44">
        <v>443305.87</v>
      </c>
      <c r="N33" s="44">
        <v>-1778647.41</v>
      </c>
      <c r="O33" s="44">
        <v>3631737.05</v>
      </c>
      <c r="Q33" s="73">
        <v>2241361.64</v>
      </c>
      <c r="R33" s="73">
        <v>482820</v>
      </c>
      <c r="S33" s="73">
        <v>1988.28</v>
      </c>
      <c r="T33" s="73">
        <v>2290060.2000000002</v>
      </c>
      <c r="V33" s="89">
        <v>3287770.2</v>
      </c>
      <c r="X33" s="89">
        <v>10088</v>
      </c>
      <c r="Y33" s="89">
        <v>1593735.02</v>
      </c>
      <c r="Z33" s="89">
        <v>342494.2</v>
      </c>
    </row>
    <row r="34" spans="1:28" x14ac:dyDescent="0.2">
      <c r="A34" s="44" t="s">
        <v>2964</v>
      </c>
      <c r="B34" s="88">
        <v>816910.64</v>
      </c>
      <c r="C34" s="88">
        <v>173882.3</v>
      </c>
      <c r="D34" s="88">
        <v>32323.01</v>
      </c>
      <c r="F34" s="44">
        <v>321484.39</v>
      </c>
      <c r="G34" s="44">
        <v>469727.72</v>
      </c>
      <c r="K34" s="231">
        <v>0</v>
      </c>
      <c r="N34" s="44">
        <v>1048895.8999999999</v>
      </c>
      <c r="O34" s="44">
        <v>669957.9</v>
      </c>
      <c r="Q34" s="73">
        <v>2243707.7400000002</v>
      </c>
      <c r="R34" s="73">
        <v>200000</v>
      </c>
      <c r="S34" s="73">
        <v>2972.37</v>
      </c>
      <c r="T34" s="73">
        <v>1583981</v>
      </c>
      <c r="V34" s="89">
        <v>2397041</v>
      </c>
      <c r="X34" s="89">
        <v>32720</v>
      </c>
      <c r="Y34" s="89">
        <v>1270635.03</v>
      </c>
      <c r="Z34" s="89">
        <v>234790.82</v>
      </c>
    </row>
    <row r="35" spans="1:28" x14ac:dyDescent="0.2">
      <c r="A35" s="44" t="s">
        <v>2965</v>
      </c>
      <c r="B35" s="88">
        <v>1339999.1399999999</v>
      </c>
      <c r="C35" s="88">
        <v>323836.37</v>
      </c>
      <c r="D35" s="88">
        <v>14588.23</v>
      </c>
      <c r="F35" s="44">
        <v>610760.35</v>
      </c>
      <c r="G35" s="44">
        <v>308090.96000000002</v>
      </c>
      <c r="N35" s="44">
        <v>-272601.78000000003</v>
      </c>
      <c r="O35" s="44">
        <v>2501284.2200000002</v>
      </c>
      <c r="Q35" s="73">
        <v>1721027.1</v>
      </c>
      <c r="R35" s="73">
        <v>590027</v>
      </c>
      <c r="S35" s="73">
        <v>4432.55</v>
      </c>
      <c r="T35" s="73">
        <v>1263769.1000000001</v>
      </c>
      <c r="U35" s="73">
        <v>500</v>
      </c>
      <c r="V35" s="89">
        <v>2100673.1</v>
      </c>
      <c r="X35" s="89">
        <v>30153</v>
      </c>
      <c r="Y35" s="89">
        <v>821012.36</v>
      </c>
      <c r="Z35" s="89">
        <v>259324.68</v>
      </c>
    </row>
    <row r="36" spans="1:28" x14ac:dyDescent="0.2">
      <c r="A36" s="44" t="s">
        <v>2966</v>
      </c>
      <c r="B36" s="88">
        <v>469053.5</v>
      </c>
      <c r="C36" s="88">
        <v>83445.3</v>
      </c>
      <c r="D36" s="88">
        <v>4225.0600000000004</v>
      </c>
      <c r="F36" s="44">
        <v>2479381.29</v>
      </c>
      <c r="G36" s="44">
        <v>832495.91</v>
      </c>
      <c r="I36" s="231">
        <v>31920</v>
      </c>
      <c r="K36" s="231">
        <v>53355</v>
      </c>
      <c r="N36" s="44">
        <v>2129167.0499999998</v>
      </c>
      <c r="O36" s="44">
        <v>1692932.58</v>
      </c>
      <c r="Q36" s="73">
        <v>1514053.96</v>
      </c>
      <c r="R36" s="73">
        <v>343180</v>
      </c>
      <c r="S36" s="73">
        <v>2584.81</v>
      </c>
      <c r="T36" s="73">
        <v>1698130.2</v>
      </c>
      <c r="V36" s="89">
        <v>2349133.2000000002</v>
      </c>
      <c r="W36" s="89">
        <v>3000</v>
      </c>
      <c r="X36" s="89">
        <v>14612</v>
      </c>
      <c r="Y36" s="89">
        <v>992992.03</v>
      </c>
      <c r="Z36" s="89">
        <v>236985.31</v>
      </c>
    </row>
    <row r="37" spans="1:28" x14ac:dyDescent="0.2">
      <c r="A37" s="44" t="s">
        <v>2967</v>
      </c>
      <c r="B37" s="88">
        <v>414994.93</v>
      </c>
      <c r="C37" s="88">
        <v>230765.67</v>
      </c>
      <c r="D37" s="88">
        <v>23635.16</v>
      </c>
      <c r="F37" s="44">
        <v>1316336.5</v>
      </c>
      <c r="G37" s="44">
        <v>509721.9</v>
      </c>
      <c r="K37" s="231">
        <v>70930</v>
      </c>
      <c r="N37" s="44">
        <v>1817365.68</v>
      </c>
      <c r="Q37" s="73">
        <v>2483509.31</v>
      </c>
      <c r="R37" s="73">
        <v>191100</v>
      </c>
      <c r="S37" s="73">
        <v>1246.6199999999999</v>
      </c>
      <c r="T37" s="73">
        <v>1779642.2</v>
      </c>
      <c r="V37" s="89">
        <v>2538536.52</v>
      </c>
      <c r="W37" s="89">
        <v>3234</v>
      </c>
      <c r="X37" s="89">
        <v>3376</v>
      </c>
      <c r="Y37" s="89">
        <v>940463.14</v>
      </c>
      <c r="Z37" s="89">
        <v>362729.99</v>
      </c>
    </row>
    <row r="38" spans="1:28" x14ac:dyDescent="0.2">
      <c r="A38" s="44" t="s">
        <v>2968</v>
      </c>
      <c r="B38" s="88">
        <v>760828.62</v>
      </c>
      <c r="C38" s="88">
        <v>237526.39999999999</v>
      </c>
      <c r="D38" s="88">
        <v>4075.55</v>
      </c>
      <c r="F38" s="44">
        <v>990142.32</v>
      </c>
      <c r="G38" s="44">
        <v>439591.47</v>
      </c>
      <c r="I38" s="231">
        <v>8450</v>
      </c>
      <c r="N38" s="44">
        <v>2090100.05</v>
      </c>
      <c r="Q38" s="73">
        <v>2179882.2999999998</v>
      </c>
      <c r="R38" s="73">
        <v>127880</v>
      </c>
      <c r="S38" s="73">
        <v>2930.01</v>
      </c>
      <c r="T38" s="73">
        <v>1737333.5</v>
      </c>
      <c r="V38" s="89">
        <v>2594153.5</v>
      </c>
      <c r="Y38" s="89">
        <v>936378.14</v>
      </c>
      <c r="Z38" s="89">
        <v>183879.86</v>
      </c>
    </row>
    <row r="39" spans="1:28" x14ac:dyDescent="0.2">
      <c r="A39" s="44" t="s">
        <v>2969</v>
      </c>
      <c r="B39" s="88">
        <v>937653.86</v>
      </c>
      <c r="C39" s="88">
        <v>2837.1</v>
      </c>
      <c r="D39" s="88">
        <v>42027.26</v>
      </c>
      <c r="F39" s="44">
        <v>502919.72</v>
      </c>
      <c r="G39" s="44">
        <v>222634.72</v>
      </c>
      <c r="H39" s="231">
        <v>21625.8</v>
      </c>
      <c r="I39" s="231">
        <v>22000</v>
      </c>
      <c r="K39" s="231">
        <v>494.44</v>
      </c>
      <c r="L39" s="44">
        <v>55470.63</v>
      </c>
      <c r="N39" s="44">
        <v>-1011977.09</v>
      </c>
      <c r="O39" s="44">
        <v>1814650.86</v>
      </c>
      <c r="Q39" s="73">
        <v>2248807.29</v>
      </c>
      <c r="R39" s="73">
        <v>309906.5</v>
      </c>
      <c r="S39" s="73">
        <v>2963.8</v>
      </c>
      <c r="T39" s="73">
        <v>2181359</v>
      </c>
      <c r="U39" s="73">
        <v>10500</v>
      </c>
      <c r="V39" s="89">
        <v>2684609</v>
      </c>
      <c r="W39" s="89">
        <v>3200</v>
      </c>
      <c r="X39" s="89">
        <v>4220</v>
      </c>
      <c r="Y39" s="89">
        <v>1107669.94</v>
      </c>
      <c r="Z39" s="89">
        <v>148029.63</v>
      </c>
    </row>
    <row r="40" spans="1:28" x14ac:dyDescent="0.2">
      <c r="A40" s="44" t="s">
        <v>2970</v>
      </c>
      <c r="B40" s="88">
        <v>136312.26999999999</v>
      </c>
      <c r="C40" s="88">
        <v>2512.11</v>
      </c>
      <c r="D40" s="88">
        <v>50226</v>
      </c>
      <c r="F40" s="44">
        <v>1497024.82</v>
      </c>
      <c r="G40" s="44">
        <v>298028.27</v>
      </c>
      <c r="H40" s="231">
        <v>2654.63</v>
      </c>
      <c r="I40" s="231">
        <v>23100</v>
      </c>
      <c r="K40" s="231">
        <v>0</v>
      </c>
      <c r="N40" s="44">
        <v>347057.9</v>
      </c>
      <c r="O40" s="44">
        <v>1633793.05</v>
      </c>
      <c r="Q40" s="73">
        <v>2020894.81</v>
      </c>
      <c r="R40" s="73">
        <v>205000</v>
      </c>
      <c r="S40" s="73">
        <v>994.47</v>
      </c>
      <c r="T40" s="73">
        <v>2337362.5</v>
      </c>
      <c r="U40" s="73">
        <v>107000</v>
      </c>
      <c r="V40" s="89">
        <v>2976966.5</v>
      </c>
      <c r="W40" s="89">
        <v>15640</v>
      </c>
      <c r="X40" s="89">
        <v>9380</v>
      </c>
      <c r="Y40" s="89">
        <v>1377187.43</v>
      </c>
      <c r="Z40" s="89">
        <v>314579.96000000002</v>
      </c>
    </row>
    <row r="41" spans="1:28" x14ac:dyDescent="0.2">
      <c r="A41" s="44" t="s">
        <v>2971</v>
      </c>
      <c r="B41" s="88">
        <v>680005.68</v>
      </c>
      <c r="C41" s="88">
        <v>1779.7</v>
      </c>
      <c r="D41" s="88">
        <v>54057</v>
      </c>
      <c r="F41" s="44">
        <v>1162299.17</v>
      </c>
      <c r="G41" s="44">
        <v>378695</v>
      </c>
      <c r="H41" s="231">
        <v>14581.6</v>
      </c>
      <c r="I41" s="231">
        <v>19200</v>
      </c>
      <c r="K41" s="231">
        <v>195</v>
      </c>
      <c r="N41" s="44">
        <v>2214157.62</v>
      </c>
      <c r="O41" s="44">
        <v>174893.33</v>
      </c>
      <c r="Q41" s="73">
        <v>1990749.06</v>
      </c>
      <c r="S41" s="73">
        <v>2516.27</v>
      </c>
      <c r="T41" s="73">
        <v>1917497</v>
      </c>
      <c r="U41" s="73">
        <v>21600</v>
      </c>
      <c r="V41" s="89">
        <v>2362172</v>
      </c>
      <c r="X41" s="89">
        <v>1928</v>
      </c>
      <c r="Y41" s="89">
        <v>1319539.1399999999</v>
      </c>
      <c r="Z41" s="89">
        <v>363708.62</v>
      </c>
      <c r="AB41" s="89">
        <v>31205.57</v>
      </c>
    </row>
    <row r="42" spans="1:28" x14ac:dyDescent="0.2">
      <c r="A42" s="44" t="s">
        <v>2972</v>
      </c>
      <c r="B42" s="88">
        <v>2012371.91</v>
      </c>
      <c r="C42" s="88">
        <v>12000</v>
      </c>
      <c r="D42" s="88">
        <v>52207.01</v>
      </c>
      <c r="F42" s="44">
        <v>1319241.9099999999</v>
      </c>
      <c r="G42" s="44">
        <v>321174.67</v>
      </c>
      <c r="H42" s="231">
        <v>58328.22</v>
      </c>
      <c r="I42" s="231">
        <v>26400</v>
      </c>
      <c r="K42" s="231">
        <v>924.86</v>
      </c>
      <c r="L42" s="44">
        <v>47043.24</v>
      </c>
      <c r="N42" s="44">
        <v>145465.01</v>
      </c>
      <c r="O42" s="44">
        <v>1781475.04</v>
      </c>
      <c r="Q42" s="73">
        <v>4919263.01</v>
      </c>
      <c r="R42" s="73">
        <v>421179.97</v>
      </c>
      <c r="S42" s="73">
        <v>3205.83</v>
      </c>
      <c r="T42" s="73">
        <v>2563896.5</v>
      </c>
      <c r="U42" s="73">
        <v>41100</v>
      </c>
      <c r="V42" s="89">
        <v>3260288.5</v>
      </c>
      <c r="X42" s="89">
        <v>3600</v>
      </c>
      <c r="Y42" s="89">
        <v>2598554.92</v>
      </c>
      <c r="Z42" s="89">
        <v>428842.76</v>
      </c>
    </row>
    <row r="43" spans="1:28" x14ac:dyDescent="0.2">
      <c r="A43" s="44" t="s">
        <v>2973</v>
      </c>
      <c r="B43" s="88">
        <v>1297495.6599999999</v>
      </c>
      <c r="C43" s="88">
        <v>810.17</v>
      </c>
      <c r="D43" s="88">
        <v>32914.35</v>
      </c>
      <c r="F43" s="44">
        <v>359880.55</v>
      </c>
      <c r="G43" s="44">
        <v>257439.84</v>
      </c>
      <c r="H43" s="231">
        <v>20652.8</v>
      </c>
      <c r="I43" s="231">
        <v>25600</v>
      </c>
      <c r="K43" s="231">
        <v>13.33</v>
      </c>
      <c r="N43" s="44">
        <v>-453197.39</v>
      </c>
      <c r="O43" s="44">
        <v>1769380.27</v>
      </c>
      <c r="Q43" s="73">
        <v>2488331.79</v>
      </c>
      <c r="R43" s="73">
        <v>322300</v>
      </c>
      <c r="S43" s="73">
        <v>3050.64</v>
      </c>
      <c r="T43" s="73">
        <v>2842183.5</v>
      </c>
      <c r="U43" s="73">
        <v>49500</v>
      </c>
      <c r="V43" s="89">
        <v>3570452.5</v>
      </c>
      <c r="Y43" s="89">
        <v>1308084.6200000001</v>
      </c>
      <c r="Z43" s="89">
        <v>240737.25</v>
      </c>
    </row>
    <row r="44" spans="1:28" x14ac:dyDescent="0.2">
      <c r="A44" s="44" t="s">
        <v>2974</v>
      </c>
      <c r="B44" s="88">
        <v>382654.32</v>
      </c>
      <c r="C44" s="88">
        <v>4724.29</v>
      </c>
      <c r="D44" s="88">
        <v>14900</v>
      </c>
      <c r="F44" s="44">
        <v>1065788.6399999999</v>
      </c>
      <c r="G44" s="44">
        <v>214472.49</v>
      </c>
      <c r="H44" s="231">
        <v>12118.28</v>
      </c>
      <c r="I44" s="231">
        <v>16200</v>
      </c>
      <c r="K44" s="231">
        <v>0</v>
      </c>
      <c r="N44" s="44">
        <v>-1351217.5</v>
      </c>
      <c r="O44" s="44">
        <v>2854151.72</v>
      </c>
      <c r="Q44" s="73">
        <v>1252466.9099999999</v>
      </c>
      <c r="R44" s="73">
        <v>235730</v>
      </c>
      <c r="S44" s="73">
        <v>875.86</v>
      </c>
      <c r="T44" s="73">
        <v>1546356.5</v>
      </c>
      <c r="U44" s="73">
        <v>24900</v>
      </c>
      <c r="V44" s="89">
        <v>2062432.5</v>
      </c>
      <c r="W44" s="89">
        <v>6820</v>
      </c>
      <c r="Y44" s="89">
        <v>511315.13</v>
      </c>
      <c r="Z44" s="89">
        <v>328474.40000000002</v>
      </c>
    </row>
    <row r="45" spans="1:28" x14ac:dyDescent="0.2">
      <c r="A45" s="44" t="s">
        <v>2975</v>
      </c>
      <c r="B45" s="88">
        <v>253127.01</v>
      </c>
      <c r="C45" s="88">
        <v>2470.7199999999998</v>
      </c>
      <c r="D45" s="88">
        <v>12306.47</v>
      </c>
      <c r="F45" s="44">
        <v>558351.84</v>
      </c>
      <c r="G45" s="44">
        <v>218236.61</v>
      </c>
      <c r="H45" s="231">
        <v>13806</v>
      </c>
      <c r="I45" s="231">
        <v>23800</v>
      </c>
      <c r="K45" s="231">
        <v>1107</v>
      </c>
      <c r="N45" s="44">
        <v>-756799.36</v>
      </c>
      <c r="O45" s="44">
        <v>1653756.5</v>
      </c>
      <c r="Q45" s="73">
        <v>1928271.07</v>
      </c>
      <c r="R45" s="73">
        <v>129620</v>
      </c>
      <c r="S45" s="73">
        <v>1299.75</v>
      </c>
      <c r="T45" s="73">
        <v>799873</v>
      </c>
      <c r="U45" s="73">
        <v>19000</v>
      </c>
      <c r="V45" s="89">
        <v>1673180</v>
      </c>
      <c r="W45" s="89">
        <v>30000</v>
      </c>
      <c r="Y45" s="89">
        <v>839344.7</v>
      </c>
      <c r="Z45" s="89">
        <v>226716.61</v>
      </c>
    </row>
    <row r="46" spans="1:28" x14ac:dyDescent="0.2">
      <c r="A46" s="44" t="s">
        <v>2976</v>
      </c>
      <c r="B46" s="88">
        <v>108058.76</v>
      </c>
      <c r="C46" s="88">
        <v>149508.37</v>
      </c>
      <c r="D46" s="88">
        <v>29123.56</v>
      </c>
      <c r="F46" s="44">
        <v>739303.87</v>
      </c>
      <c r="G46" s="44">
        <v>241555.6</v>
      </c>
      <c r="H46" s="231">
        <v>7500</v>
      </c>
      <c r="I46" s="231">
        <v>17078.02</v>
      </c>
      <c r="K46" s="231">
        <v>147.27000000000001</v>
      </c>
      <c r="N46" s="44">
        <v>254383.86</v>
      </c>
      <c r="O46" s="44">
        <v>1474437.8</v>
      </c>
      <c r="Q46" s="73">
        <v>1086039.77</v>
      </c>
      <c r="R46" s="73">
        <v>122250</v>
      </c>
      <c r="S46" s="73">
        <v>995.85</v>
      </c>
      <c r="T46" s="73">
        <v>1273989.1000000001</v>
      </c>
      <c r="U46" s="73">
        <v>48000</v>
      </c>
      <c r="V46" s="89">
        <v>1908397.1</v>
      </c>
      <c r="W46" s="89">
        <v>7120</v>
      </c>
      <c r="Y46" s="89">
        <v>846809.02</v>
      </c>
      <c r="Z46" s="89">
        <v>254927.39</v>
      </c>
      <c r="AA46" s="89">
        <v>18</v>
      </c>
    </row>
    <row r="47" spans="1:28" x14ac:dyDescent="0.2">
      <c r="A47" s="44" t="s">
        <v>2977</v>
      </c>
      <c r="B47" s="88">
        <v>305646.28000000003</v>
      </c>
      <c r="C47" s="88">
        <v>38642.22</v>
      </c>
      <c r="D47" s="88">
        <v>36799.86</v>
      </c>
      <c r="F47" s="44">
        <v>1432708.78</v>
      </c>
      <c r="G47" s="44">
        <v>263289.84999999998</v>
      </c>
      <c r="H47" s="231">
        <v>50105.69</v>
      </c>
      <c r="I47" s="231">
        <v>28450</v>
      </c>
      <c r="K47" s="231">
        <v>543.20000000000005</v>
      </c>
      <c r="N47" s="44">
        <v>-55242.28</v>
      </c>
      <c r="O47" s="44">
        <v>2017007.85</v>
      </c>
      <c r="Q47" s="73">
        <v>2924075.32</v>
      </c>
      <c r="R47" s="73">
        <v>526450</v>
      </c>
      <c r="S47" s="73">
        <v>2998.91</v>
      </c>
      <c r="T47" s="73">
        <v>1421443.1</v>
      </c>
      <c r="U47" s="73">
        <v>32500</v>
      </c>
      <c r="V47" s="89">
        <v>2580148.1</v>
      </c>
      <c r="Y47" s="89">
        <v>1961722.21</v>
      </c>
      <c r="Z47" s="89">
        <v>329374.49</v>
      </c>
    </row>
    <row r="48" spans="1:28" x14ac:dyDescent="0.2">
      <c r="A48" s="44" t="s">
        <v>2978</v>
      </c>
      <c r="B48" s="88">
        <v>332470.40000000002</v>
      </c>
      <c r="C48" s="88">
        <v>252.46</v>
      </c>
      <c r="D48" s="88">
        <v>13345.82</v>
      </c>
      <c r="F48" s="44">
        <v>1269473.45</v>
      </c>
      <c r="G48" s="44">
        <v>162788.38</v>
      </c>
      <c r="H48" s="231">
        <v>5569.44</v>
      </c>
      <c r="I48" s="231">
        <v>16000</v>
      </c>
      <c r="K48" s="231">
        <v>1202</v>
      </c>
      <c r="N48" s="44">
        <v>1426476.23</v>
      </c>
      <c r="O48" s="44">
        <v>216270.07999999999</v>
      </c>
      <c r="Q48" s="73">
        <v>1291935.8700000001</v>
      </c>
      <c r="R48" s="73">
        <v>206150</v>
      </c>
      <c r="S48" s="73">
        <v>1645.59</v>
      </c>
      <c r="T48" s="73">
        <v>1674325.2</v>
      </c>
      <c r="U48" s="73">
        <v>38000</v>
      </c>
      <c r="V48" s="89">
        <v>2203489.73</v>
      </c>
      <c r="Y48" s="89">
        <v>637770.4</v>
      </c>
      <c r="Z48" s="89">
        <v>257983.77</v>
      </c>
    </row>
    <row r="49" spans="1:28" x14ac:dyDescent="0.2">
      <c r="A49" s="44" t="s">
        <v>2979</v>
      </c>
      <c r="B49" s="88">
        <v>356734.18</v>
      </c>
      <c r="C49" s="88">
        <v>4031.58</v>
      </c>
      <c r="D49" s="88">
        <v>72671</v>
      </c>
      <c r="F49" s="44">
        <v>1355173.12</v>
      </c>
      <c r="G49" s="44">
        <v>502082.65</v>
      </c>
      <c r="H49" s="231">
        <v>12624.6</v>
      </c>
      <c r="I49" s="231">
        <v>27400</v>
      </c>
      <c r="K49" s="231">
        <v>2343.44</v>
      </c>
      <c r="L49" s="44">
        <v>280000.11</v>
      </c>
      <c r="N49" s="44">
        <v>-311937.57</v>
      </c>
      <c r="O49" s="44">
        <v>2076002.99</v>
      </c>
      <c r="Q49" s="73">
        <v>3163953.31</v>
      </c>
      <c r="R49" s="73">
        <v>223776.62</v>
      </c>
      <c r="S49" s="73">
        <v>2062.1999999999998</v>
      </c>
      <c r="T49" s="73">
        <v>2355300</v>
      </c>
      <c r="U49" s="73">
        <v>186900</v>
      </c>
      <c r="V49" s="89">
        <v>3761815</v>
      </c>
      <c r="W49" s="89">
        <v>20392</v>
      </c>
      <c r="Y49" s="89">
        <v>1584234.74</v>
      </c>
      <c r="Z49" s="89">
        <v>361291.43</v>
      </c>
    </row>
    <row r="50" spans="1:28" x14ac:dyDescent="0.2">
      <c r="A50" s="44" t="s">
        <v>2980</v>
      </c>
      <c r="B50" s="88">
        <v>230198.99</v>
      </c>
      <c r="C50" s="88">
        <v>16506.71</v>
      </c>
      <c r="D50" s="88">
        <v>37599.120000000003</v>
      </c>
      <c r="F50" s="44">
        <v>884972.1</v>
      </c>
      <c r="G50" s="44">
        <v>228108.72</v>
      </c>
      <c r="H50" s="231">
        <v>8003.8</v>
      </c>
      <c r="I50" s="231">
        <v>57250</v>
      </c>
      <c r="K50" s="231">
        <v>1155.8</v>
      </c>
      <c r="N50" s="44">
        <v>-1360831.23</v>
      </c>
      <c r="O50" s="44">
        <v>2700044.99</v>
      </c>
      <c r="Q50" s="73">
        <v>1933945.02</v>
      </c>
      <c r="R50" s="73">
        <v>148345</v>
      </c>
      <c r="S50" s="73">
        <v>723.66</v>
      </c>
      <c r="T50" s="73">
        <v>1067871</v>
      </c>
      <c r="U50" s="73">
        <v>162500</v>
      </c>
      <c r="V50" s="89">
        <v>2059386</v>
      </c>
      <c r="Y50" s="89">
        <v>883123.57</v>
      </c>
      <c r="Z50" s="89">
        <v>379112.83</v>
      </c>
    </row>
    <row r="51" spans="1:28" x14ac:dyDescent="0.2">
      <c r="A51" s="44" t="s">
        <v>2981</v>
      </c>
      <c r="B51" s="88">
        <v>298545.32</v>
      </c>
      <c r="C51" s="88">
        <v>2287.36</v>
      </c>
      <c r="D51" s="88">
        <v>16600</v>
      </c>
      <c r="F51" s="44">
        <v>791932.45</v>
      </c>
      <c r="G51" s="44">
        <v>136589.76000000001</v>
      </c>
      <c r="H51" s="231">
        <v>9578.4</v>
      </c>
      <c r="I51" s="231">
        <v>21800</v>
      </c>
      <c r="K51" s="231">
        <v>979.38</v>
      </c>
      <c r="L51" s="44">
        <v>51511.31</v>
      </c>
      <c r="N51" s="44">
        <v>-483058.41</v>
      </c>
      <c r="O51" s="44">
        <v>1671717.03</v>
      </c>
      <c r="Q51" s="73">
        <v>1756147</v>
      </c>
      <c r="R51" s="73">
        <v>119587.68</v>
      </c>
      <c r="S51" s="73">
        <v>818.77</v>
      </c>
      <c r="T51" s="73">
        <v>726705</v>
      </c>
      <c r="U51" s="73">
        <v>202700</v>
      </c>
      <c r="V51" s="89">
        <v>1586391</v>
      </c>
      <c r="Y51" s="89">
        <v>983522.57</v>
      </c>
      <c r="Z51" s="89">
        <v>262617.7</v>
      </c>
    </row>
    <row r="52" spans="1:28" x14ac:dyDescent="0.2">
      <c r="A52" s="44" t="s">
        <v>2982</v>
      </c>
      <c r="B52" s="88">
        <v>456521.61</v>
      </c>
      <c r="C52" s="88">
        <v>1937</v>
      </c>
      <c r="D52" s="88">
        <v>37304</v>
      </c>
      <c r="F52" s="44">
        <v>928421.34</v>
      </c>
      <c r="G52" s="44">
        <v>215057.68</v>
      </c>
      <c r="H52" s="231">
        <v>14421.4</v>
      </c>
      <c r="I52" s="231">
        <v>22500</v>
      </c>
      <c r="K52" s="231">
        <v>0</v>
      </c>
      <c r="N52" s="44">
        <v>779443.88</v>
      </c>
      <c r="O52" s="44">
        <v>579857.57999999996</v>
      </c>
      <c r="Q52" s="73">
        <v>1984751.61</v>
      </c>
      <c r="R52" s="73">
        <v>526800</v>
      </c>
      <c r="S52" s="73">
        <v>2522.29</v>
      </c>
      <c r="T52" s="73">
        <v>736676.5</v>
      </c>
      <c r="U52" s="73">
        <v>56200</v>
      </c>
      <c r="V52" s="89">
        <v>1413910.06</v>
      </c>
      <c r="X52" s="89">
        <v>2040</v>
      </c>
      <c r="Y52" s="89">
        <v>1401068.47</v>
      </c>
      <c r="Z52" s="89">
        <v>246913.1</v>
      </c>
    </row>
    <row r="53" spans="1:28" x14ac:dyDescent="0.2">
      <c r="A53" s="44" t="s">
        <v>2983</v>
      </c>
      <c r="B53" s="88">
        <v>430277.08</v>
      </c>
      <c r="C53" s="88">
        <v>3652.17</v>
      </c>
      <c r="D53" s="88">
        <v>51007</v>
      </c>
      <c r="F53" s="44">
        <v>1290192.79</v>
      </c>
      <c r="G53" s="44">
        <v>221372.12</v>
      </c>
      <c r="H53" s="231">
        <v>12136.37</v>
      </c>
      <c r="I53" s="231">
        <v>23590</v>
      </c>
      <c r="K53" s="231">
        <v>622.1</v>
      </c>
      <c r="N53" s="44">
        <v>1353410.91</v>
      </c>
      <c r="O53" s="44">
        <v>446722.69</v>
      </c>
      <c r="Q53" s="73">
        <v>1638955.24</v>
      </c>
      <c r="R53" s="73">
        <v>16000</v>
      </c>
      <c r="S53" s="73">
        <v>1279.74</v>
      </c>
      <c r="T53" s="73">
        <v>1843608</v>
      </c>
      <c r="U53" s="73">
        <v>7200</v>
      </c>
      <c r="V53" s="89">
        <v>2397024</v>
      </c>
      <c r="Y53" s="89">
        <v>642432.25</v>
      </c>
      <c r="Z53" s="89">
        <v>307567.64</v>
      </c>
    </row>
    <row r="54" spans="1:28" ht="15" customHeight="1" x14ac:dyDescent="0.2">
      <c r="A54" s="44" t="s">
        <v>2986</v>
      </c>
      <c r="B54" s="88">
        <v>158525.46</v>
      </c>
      <c r="C54" s="88">
        <v>23750</v>
      </c>
      <c r="D54" s="88">
        <v>48325.27</v>
      </c>
      <c r="F54" s="44">
        <v>4</v>
      </c>
      <c r="G54" s="44">
        <v>608217.89</v>
      </c>
      <c r="H54" s="231">
        <v>0</v>
      </c>
      <c r="I54" s="231">
        <v>47193.89</v>
      </c>
      <c r="K54" s="231">
        <v>205.61</v>
      </c>
      <c r="M54" s="44">
        <v>8348.7199999999993</v>
      </c>
      <c r="N54" s="44">
        <v>280408.09999999998</v>
      </c>
      <c r="O54" s="44">
        <v>1557377.06</v>
      </c>
      <c r="Q54" s="73">
        <v>925289.3</v>
      </c>
      <c r="R54" s="73">
        <v>77500</v>
      </c>
      <c r="S54" s="73">
        <v>588.22</v>
      </c>
      <c r="T54" s="73">
        <v>1340837</v>
      </c>
      <c r="U54" s="73">
        <v>79627</v>
      </c>
      <c r="V54" s="89">
        <v>1800622</v>
      </c>
      <c r="W54" s="89">
        <v>1280</v>
      </c>
      <c r="X54" s="89">
        <v>2620</v>
      </c>
      <c r="Y54" s="89">
        <v>452409.02</v>
      </c>
      <c r="Z54" s="89">
        <v>1221621.26</v>
      </c>
    </row>
    <row r="55" spans="1:28" x14ac:dyDescent="0.2">
      <c r="A55" s="44" t="s">
        <v>2987</v>
      </c>
      <c r="B55" s="88">
        <v>142536.98000000001</v>
      </c>
      <c r="C55" s="88">
        <v>8400</v>
      </c>
      <c r="D55" s="88">
        <v>76260.960000000006</v>
      </c>
      <c r="F55" s="44">
        <v>987777.95</v>
      </c>
      <c r="G55" s="44">
        <v>472436.1</v>
      </c>
      <c r="H55" s="231">
        <v>0</v>
      </c>
      <c r="I55" s="231">
        <v>137746.56</v>
      </c>
      <c r="K55" s="231">
        <v>97.96</v>
      </c>
      <c r="N55" s="44">
        <v>353407.32</v>
      </c>
      <c r="O55" s="44">
        <v>1296912.72</v>
      </c>
      <c r="Q55" s="73">
        <v>1056354.45</v>
      </c>
      <c r="R55" s="73">
        <v>154900</v>
      </c>
      <c r="S55" s="73">
        <v>496.95</v>
      </c>
      <c r="T55" s="73">
        <v>1516505</v>
      </c>
      <c r="U55" s="73">
        <v>943000</v>
      </c>
      <c r="V55" s="89">
        <v>1937914.4</v>
      </c>
      <c r="W55" s="89">
        <v>21690</v>
      </c>
      <c r="X55" s="89">
        <v>7880</v>
      </c>
      <c r="Y55" s="89">
        <v>757264.86</v>
      </c>
      <c r="Z55" s="89">
        <v>1040289.71</v>
      </c>
      <c r="AB55" s="89">
        <v>6970</v>
      </c>
    </row>
    <row r="56" spans="1:28" x14ac:dyDescent="0.2">
      <c r="A56" s="44" t="s">
        <v>2988</v>
      </c>
      <c r="B56" s="88">
        <v>363343.45</v>
      </c>
      <c r="C56" s="88">
        <v>16400</v>
      </c>
      <c r="D56" s="88">
        <v>49783.97</v>
      </c>
      <c r="F56" s="44">
        <v>510972.61</v>
      </c>
      <c r="G56" s="44">
        <v>179694.48</v>
      </c>
      <c r="I56" s="231">
        <v>50083.39</v>
      </c>
      <c r="K56" s="231">
        <v>0</v>
      </c>
      <c r="N56" s="44">
        <v>540591.01</v>
      </c>
      <c r="O56" s="44">
        <v>1593000.06</v>
      </c>
      <c r="Q56" s="73">
        <v>1715940.25</v>
      </c>
      <c r="R56" s="73">
        <v>139175</v>
      </c>
      <c r="S56" s="73">
        <v>1637.01</v>
      </c>
      <c r="T56" s="73">
        <v>1722182.6</v>
      </c>
      <c r="U56" s="73">
        <v>11250</v>
      </c>
      <c r="V56" s="89">
        <v>2578331.08</v>
      </c>
      <c r="W56" s="89">
        <v>2760</v>
      </c>
      <c r="X56" s="89">
        <v>5632</v>
      </c>
      <c r="Y56" s="89">
        <v>966828.72</v>
      </c>
      <c r="Z56" s="89">
        <v>1092858.01</v>
      </c>
      <c r="AB56" s="89">
        <v>7255</v>
      </c>
    </row>
    <row r="57" spans="1:28" x14ac:dyDescent="0.2">
      <c r="A57" s="44" t="s">
        <v>2989</v>
      </c>
      <c r="B57" s="88">
        <v>176723.35</v>
      </c>
      <c r="C57" s="88">
        <v>76795</v>
      </c>
      <c r="D57" s="88">
        <v>37438.589999999997</v>
      </c>
      <c r="F57" s="44">
        <v>2</v>
      </c>
      <c r="G57" s="44">
        <v>143195.38</v>
      </c>
      <c r="H57" s="231">
        <v>0</v>
      </c>
      <c r="I57" s="231">
        <v>68199.86</v>
      </c>
      <c r="K57" s="231">
        <v>37.380000000000003</v>
      </c>
      <c r="N57" s="44">
        <v>365229.58</v>
      </c>
      <c r="O57" s="44">
        <v>1261656.71</v>
      </c>
      <c r="Q57" s="73">
        <v>1454686.44</v>
      </c>
      <c r="R57" s="73">
        <v>105860</v>
      </c>
      <c r="S57" s="73">
        <v>1053.06</v>
      </c>
      <c r="T57" s="73">
        <v>1551319</v>
      </c>
      <c r="U57" s="73">
        <v>16510</v>
      </c>
      <c r="V57" s="89">
        <v>2374516.5</v>
      </c>
      <c r="W57" s="89">
        <v>1440</v>
      </c>
      <c r="X57" s="89">
        <v>3528</v>
      </c>
      <c r="Y57" s="89">
        <v>647999.37</v>
      </c>
      <c r="Z57" s="89">
        <v>1328393.8400000001</v>
      </c>
      <c r="AB57" s="89">
        <v>34520</v>
      </c>
    </row>
    <row r="58" spans="1:28" x14ac:dyDescent="0.2">
      <c r="A58" s="44" t="s">
        <v>3013</v>
      </c>
      <c r="B58" s="88">
        <v>53867.63</v>
      </c>
      <c r="C58" s="88">
        <v>14950</v>
      </c>
      <c r="D58" s="88">
        <v>43744.86</v>
      </c>
      <c r="F58" s="44">
        <v>3</v>
      </c>
      <c r="G58" s="44">
        <v>341358.26</v>
      </c>
      <c r="H58" s="231">
        <v>450</v>
      </c>
      <c r="I58" s="231">
        <v>11564.83</v>
      </c>
      <c r="K58" s="231">
        <v>28.04</v>
      </c>
      <c r="N58" s="44">
        <v>-705294.88</v>
      </c>
      <c r="O58" s="44">
        <v>2075132.5</v>
      </c>
      <c r="Q58" s="73">
        <v>731849.86</v>
      </c>
      <c r="R58" s="73">
        <v>49545</v>
      </c>
      <c r="S58" s="73">
        <v>380.66</v>
      </c>
      <c r="T58" s="73">
        <v>933849</v>
      </c>
      <c r="U58" s="73">
        <v>2400</v>
      </c>
      <c r="V58" s="89">
        <v>1229754</v>
      </c>
      <c r="W58" s="89">
        <v>5128</v>
      </c>
      <c r="X58" s="89">
        <v>7652</v>
      </c>
      <c r="Y58" s="89">
        <v>432846.58</v>
      </c>
      <c r="Z58" s="89">
        <v>970600.68</v>
      </c>
    </row>
    <row r="59" spans="1:28" ht="12" customHeight="1" x14ac:dyDescent="0.2">
      <c r="A59" s="44" t="s">
        <v>3014</v>
      </c>
      <c r="B59" s="88">
        <v>841826.57</v>
      </c>
      <c r="C59" s="88">
        <v>0</v>
      </c>
      <c r="D59" s="88">
        <v>19716.39</v>
      </c>
      <c r="F59" s="44">
        <v>406870.86</v>
      </c>
      <c r="G59" s="44">
        <v>120814.39999999999</v>
      </c>
      <c r="H59" s="231">
        <v>0</v>
      </c>
      <c r="I59" s="231">
        <v>93551.78</v>
      </c>
      <c r="K59" s="231">
        <v>26.63</v>
      </c>
      <c r="N59" s="44">
        <v>-1041006.31</v>
      </c>
      <c r="O59" s="44">
        <v>3409443.43</v>
      </c>
      <c r="Q59" s="73">
        <v>1058853.57</v>
      </c>
      <c r="R59" s="73">
        <v>179050</v>
      </c>
      <c r="S59" s="73">
        <v>2110.61</v>
      </c>
      <c r="T59" s="73">
        <v>1560517.9</v>
      </c>
      <c r="U59" s="73">
        <v>650</v>
      </c>
      <c r="V59" s="89">
        <v>2136365.9</v>
      </c>
      <c r="W59" s="89">
        <v>9700</v>
      </c>
      <c r="Y59" s="89">
        <v>521615.89</v>
      </c>
      <c r="Z59" s="89">
        <v>1082287.6000000001</v>
      </c>
      <c r="AB59" s="89">
        <v>124000</v>
      </c>
    </row>
    <row r="60" spans="1:28" x14ac:dyDescent="0.2">
      <c r="A60" s="44" t="s">
        <v>2993</v>
      </c>
      <c r="B60" s="88">
        <v>199154.75</v>
      </c>
      <c r="C60" s="88">
        <v>0</v>
      </c>
      <c r="D60" s="88">
        <v>12391.72</v>
      </c>
      <c r="F60" s="44">
        <v>200004</v>
      </c>
      <c r="G60" s="44">
        <v>331532.73</v>
      </c>
      <c r="N60" s="44">
        <v>216682.13</v>
      </c>
      <c r="O60" s="44">
        <v>280935.62</v>
      </c>
      <c r="Q60" s="73">
        <v>954770.17</v>
      </c>
      <c r="R60" s="73">
        <v>335000</v>
      </c>
      <c r="S60" s="73">
        <v>514.66999999999996</v>
      </c>
      <c r="T60" s="73">
        <v>1473080</v>
      </c>
      <c r="U60" s="73">
        <v>200</v>
      </c>
      <c r="V60" s="89">
        <v>1945426</v>
      </c>
      <c r="W60" s="89">
        <v>1040</v>
      </c>
      <c r="X60" s="89">
        <v>10944</v>
      </c>
      <c r="Y60" s="89">
        <v>537656.86</v>
      </c>
      <c r="Z60" s="89">
        <v>19132.53</v>
      </c>
      <c r="AB60" s="89">
        <v>3900</v>
      </c>
    </row>
    <row r="61" spans="1:28" x14ac:dyDescent="0.2">
      <c r="A61" s="44" t="s">
        <v>2994</v>
      </c>
      <c r="B61" s="88">
        <v>186229.11</v>
      </c>
      <c r="C61" s="88">
        <v>0</v>
      </c>
      <c r="D61" s="88">
        <v>12653.18</v>
      </c>
      <c r="F61" s="44">
        <v>289124.06</v>
      </c>
      <c r="G61" s="44">
        <v>92172.18</v>
      </c>
      <c r="N61" s="44">
        <v>432772.61</v>
      </c>
      <c r="O61" s="44">
        <v>179132.84</v>
      </c>
      <c r="Q61" s="73">
        <v>1244470.72</v>
      </c>
      <c r="R61" s="73">
        <v>2000</v>
      </c>
      <c r="S61" s="73">
        <v>27.48</v>
      </c>
      <c r="T61" s="73">
        <v>2045800</v>
      </c>
      <c r="V61" s="89">
        <v>2500892</v>
      </c>
      <c r="Y61" s="89">
        <v>701629.33</v>
      </c>
      <c r="Z61" s="89">
        <v>109503.79</v>
      </c>
      <c r="AB61" s="89">
        <v>12000</v>
      </c>
    </row>
    <row r="62" spans="1:28" x14ac:dyDescent="0.2">
      <c r="A62" s="44" t="s">
        <v>2995</v>
      </c>
      <c r="B62" s="88">
        <v>132201.66</v>
      </c>
      <c r="C62" s="88">
        <v>0</v>
      </c>
      <c r="D62" s="88">
        <v>2164.71</v>
      </c>
      <c r="F62" s="44">
        <v>364030.94</v>
      </c>
      <c r="G62" s="44">
        <v>125722</v>
      </c>
      <c r="N62" s="44">
        <v>-2029868.39</v>
      </c>
      <c r="O62" s="44">
        <v>2768470.84</v>
      </c>
      <c r="Q62" s="73">
        <v>1251597.24</v>
      </c>
      <c r="S62" s="73">
        <v>427.74</v>
      </c>
      <c r="T62" s="73">
        <v>1120790</v>
      </c>
      <c r="V62" s="89">
        <v>1858486</v>
      </c>
      <c r="X62" s="89">
        <v>1960</v>
      </c>
      <c r="Y62" s="89">
        <v>491671.38</v>
      </c>
      <c r="Z62" s="89">
        <v>127680.74</v>
      </c>
      <c r="AB62" s="89">
        <v>7500</v>
      </c>
    </row>
    <row r="63" spans="1:28" x14ac:dyDescent="0.2">
      <c r="A63" s="44" t="s">
        <v>2996</v>
      </c>
      <c r="B63" s="88">
        <v>322376.43</v>
      </c>
      <c r="C63" s="88">
        <v>0</v>
      </c>
      <c r="D63" s="88">
        <v>20079.939999999999</v>
      </c>
      <c r="F63" s="44">
        <v>400039.56</v>
      </c>
      <c r="G63" s="44">
        <v>257720.95999999999</v>
      </c>
      <c r="N63" s="44">
        <v>-1377858.9</v>
      </c>
      <c r="O63" s="44">
        <v>2027508.56</v>
      </c>
      <c r="Q63" s="73">
        <v>2821407.57</v>
      </c>
      <c r="R63" s="73">
        <v>389087</v>
      </c>
      <c r="S63" s="73">
        <v>470.89</v>
      </c>
      <c r="T63" s="73">
        <v>1462320</v>
      </c>
      <c r="V63" s="89">
        <v>2854075</v>
      </c>
      <c r="W63" s="89">
        <v>19000</v>
      </c>
      <c r="X63" s="89">
        <v>17650</v>
      </c>
      <c r="Y63" s="89">
        <v>1255029.8600000001</v>
      </c>
      <c r="Z63" s="89">
        <v>136363.37</v>
      </c>
      <c r="AB63" s="89">
        <v>40600</v>
      </c>
    </row>
    <row r="64" spans="1:28" x14ac:dyDescent="0.2">
      <c r="A64" s="44" t="s">
        <v>2997</v>
      </c>
      <c r="B64" s="88">
        <v>102156.25</v>
      </c>
      <c r="C64" s="88">
        <v>0</v>
      </c>
      <c r="D64" s="88">
        <v>23731.02</v>
      </c>
      <c r="F64" s="44">
        <v>682525.23</v>
      </c>
      <c r="G64" s="44">
        <v>102256.79</v>
      </c>
      <c r="N64" s="44">
        <v>826545.29</v>
      </c>
      <c r="O64" s="44">
        <v>179132.84</v>
      </c>
      <c r="Q64" s="73">
        <v>2384727.84</v>
      </c>
      <c r="R64" s="73">
        <v>174900</v>
      </c>
      <c r="S64" s="73">
        <v>491.2</v>
      </c>
      <c r="T64" s="73">
        <v>1041400</v>
      </c>
      <c r="V64" s="89">
        <v>1617913</v>
      </c>
      <c r="W64" s="89">
        <v>3744</v>
      </c>
      <c r="X64" s="89">
        <v>17280</v>
      </c>
      <c r="Y64" s="89">
        <v>1914301.3</v>
      </c>
      <c r="Z64" s="89">
        <v>137289.57999999999</v>
      </c>
      <c r="AB64" s="89">
        <v>6000</v>
      </c>
    </row>
    <row r="65" spans="1:28" x14ac:dyDescent="0.2">
      <c r="A65" s="44" t="s">
        <v>2998</v>
      </c>
      <c r="B65" s="88">
        <v>444183.48</v>
      </c>
      <c r="C65" s="88">
        <v>31015.3</v>
      </c>
      <c r="D65" s="88">
        <v>90536.68</v>
      </c>
      <c r="F65" s="44">
        <v>1753144.48</v>
      </c>
      <c r="G65" s="44">
        <v>311399.15999999997</v>
      </c>
      <c r="H65" s="231">
        <v>0</v>
      </c>
      <c r="I65" s="231">
        <v>0</v>
      </c>
      <c r="K65" s="231">
        <v>16900</v>
      </c>
      <c r="N65" s="44">
        <v>-197721.66</v>
      </c>
      <c r="O65" s="44">
        <v>2752937.45</v>
      </c>
      <c r="Q65" s="73">
        <v>1419778.27</v>
      </c>
      <c r="R65" s="73">
        <v>313250</v>
      </c>
      <c r="S65" s="73">
        <v>2325.7399999999998</v>
      </c>
      <c r="T65" s="73">
        <v>2264361</v>
      </c>
      <c r="U65" s="73">
        <v>224980</v>
      </c>
      <c r="V65" s="89">
        <v>2728660</v>
      </c>
      <c r="W65" s="89">
        <v>320</v>
      </c>
      <c r="X65" s="89">
        <v>1020</v>
      </c>
      <c r="Y65" s="89">
        <v>1077628.95</v>
      </c>
      <c r="Z65" s="89">
        <v>358902.75</v>
      </c>
    </row>
    <row r="66" spans="1:28" x14ac:dyDescent="0.2">
      <c r="A66" s="44" t="s">
        <v>2999</v>
      </c>
      <c r="B66" s="88">
        <v>457907.11</v>
      </c>
      <c r="C66" s="88">
        <v>5100</v>
      </c>
      <c r="D66" s="88">
        <v>49339.53</v>
      </c>
      <c r="F66" s="44">
        <v>786289.73</v>
      </c>
      <c r="G66" s="44">
        <v>1526699.24</v>
      </c>
      <c r="H66" s="231">
        <v>0</v>
      </c>
      <c r="I66" s="231">
        <v>0</v>
      </c>
      <c r="K66" s="231">
        <v>5473</v>
      </c>
      <c r="N66" s="44">
        <v>-203216.37</v>
      </c>
      <c r="O66" s="44">
        <v>3437556.74</v>
      </c>
      <c r="Q66" s="73">
        <v>1299491.96</v>
      </c>
      <c r="R66" s="73">
        <v>100200</v>
      </c>
      <c r="S66" s="73">
        <v>1314.48</v>
      </c>
      <c r="T66" s="73">
        <v>1961562</v>
      </c>
      <c r="U66" s="73">
        <v>264200</v>
      </c>
      <c r="V66" s="89">
        <v>2520635</v>
      </c>
      <c r="W66" s="89">
        <v>1600</v>
      </c>
      <c r="X66" s="89">
        <v>2952</v>
      </c>
      <c r="Y66" s="89">
        <v>754536.15</v>
      </c>
      <c r="Z66" s="89">
        <v>761523.05</v>
      </c>
    </row>
    <row r="67" spans="1:28" x14ac:dyDescent="0.2">
      <c r="A67" s="44" t="s">
        <v>3000</v>
      </c>
      <c r="B67" s="88">
        <v>625581.43999999994</v>
      </c>
      <c r="C67" s="88">
        <v>81751.600000000006</v>
      </c>
      <c r="D67" s="88">
        <v>43000.41</v>
      </c>
      <c r="F67" s="44">
        <v>1395630.95</v>
      </c>
      <c r="G67" s="44">
        <v>305713.78000000003</v>
      </c>
      <c r="H67" s="231">
        <v>0</v>
      </c>
      <c r="I67" s="231">
        <v>0</v>
      </c>
      <c r="K67" s="231">
        <v>13134</v>
      </c>
      <c r="N67" s="44">
        <v>1529048.97</v>
      </c>
      <c r="O67" s="44">
        <v>785641.8</v>
      </c>
      <c r="Q67" s="73">
        <v>1478959.36</v>
      </c>
      <c r="R67" s="73">
        <v>176570</v>
      </c>
      <c r="S67" s="73">
        <v>2001.4</v>
      </c>
      <c r="T67" s="73">
        <v>1469138.29</v>
      </c>
      <c r="U67" s="73">
        <v>229050</v>
      </c>
      <c r="V67" s="89">
        <v>2078582.7</v>
      </c>
      <c r="W67" s="89">
        <v>5200</v>
      </c>
      <c r="X67" s="89">
        <v>14340</v>
      </c>
      <c r="Y67" s="89">
        <v>865921.33</v>
      </c>
      <c r="Z67" s="89">
        <v>267821.61</v>
      </c>
    </row>
    <row r="68" spans="1:28" x14ac:dyDescent="0.2">
      <c r="A68" s="44" t="s">
        <v>3001</v>
      </c>
      <c r="B68" s="88">
        <v>634236.57999999996</v>
      </c>
      <c r="C68" s="88">
        <v>0</v>
      </c>
      <c r="D68" s="88">
        <v>0</v>
      </c>
      <c r="F68" s="44">
        <v>381311.36</v>
      </c>
      <c r="G68" s="44">
        <v>179509.67</v>
      </c>
      <c r="H68" s="231">
        <v>486</v>
      </c>
      <c r="I68" s="231">
        <v>5812.73</v>
      </c>
      <c r="K68" s="231">
        <v>344.52</v>
      </c>
      <c r="N68" s="44">
        <v>-2532085.23</v>
      </c>
      <c r="O68" s="44">
        <v>2929218.73</v>
      </c>
      <c r="Q68" s="73">
        <v>3958312.57</v>
      </c>
      <c r="S68" s="73">
        <v>3624.56</v>
      </c>
      <c r="T68" s="73">
        <v>1077489</v>
      </c>
      <c r="V68" s="89">
        <v>2752534</v>
      </c>
      <c r="W68" s="89">
        <v>900</v>
      </c>
      <c r="X68" s="89">
        <v>2056</v>
      </c>
      <c r="Y68" s="89">
        <v>970779.77</v>
      </c>
      <c r="Z68" s="89">
        <v>443472</v>
      </c>
      <c r="AB68" s="89">
        <v>78403.5</v>
      </c>
    </row>
    <row r="69" spans="1:28" x14ac:dyDescent="0.2">
      <c r="A69" s="44" t="s">
        <v>3002</v>
      </c>
      <c r="B69" s="88">
        <v>133197.91</v>
      </c>
      <c r="C69" s="88">
        <v>203880</v>
      </c>
      <c r="D69" s="88">
        <v>29817.360000000001</v>
      </c>
      <c r="F69" s="44">
        <v>1528036.46</v>
      </c>
      <c r="G69" s="44">
        <v>162538.17000000001</v>
      </c>
      <c r="H69" s="231">
        <v>0</v>
      </c>
      <c r="I69" s="231">
        <v>0</v>
      </c>
      <c r="K69" s="231">
        <v>20.399999999999999</v>
      </c>
      <c r="N69" s="44">
        <v>1177564.07</v>
      </c>
      <c r="O69" s="44">
        <v>574529.34</v>
      </c>
      <c r="Q69" s="73">
        <v>2051757.02</v>
      </c>
      <c r="S69" s="73">
        <v>1646.83</v>
      </c>
      <c r="T69" s="73">
        <v>897108.25</v>
      </c>
      <c r="V69" s="89">
        <v>1499060.25</v>
      </c>
      <c r="X69" s="89">
        <v>0</v>
      </c>
      <c r="Y69" s="89">
        <v>880204.80000000005</v>
      </c>
      <c r="Z69" s="89">
        <v>215382.21</v>
      </c>
      <c r="AB69" s="89">
        <v>50508.75</v>
      </c>
    </row>
    <row r="70" spans="1:28" x14ac:dyDescent="0.2">
      <c r="A70" s="44" t="s">
        <v>3003</v>
      </c>
      <c r="B70" s="88">
        <v>158244.92000000001</v>
      </c>
      <c r="C70" s="88">
        <v>0</v>
      </c>
      <c r="D70" s="88">
        <v>6602</v>
      </c>
      <c r="F70" s="44">
        <v>134625.29999999999</v>
      </c>
      <c r="G70" s="44">
        <v>351222.57</v>
      </c>
      <c r="K70" s="231">
        <v>182.33</v>
      </c>
      <c r="N70" s="44">
        <v>-1610977.71</v>
      </c>
      <c r="O70" s="44">
        <v>2183187.2799999998</v>
      </c>
      <c r="Q70" s="73">
        <v>3104723.76</v>
      </c>
      <c r="S70" s="73">
        <v>3809.54</v>
      </c>
      <c r="T70" s="73">
        <v>2379489</v>
      </c>
      <c r="V70" s="89">
        <v>3426924</v>
      </c>
      <c r="X70" s="89">
        <v>4555.1000000000004</v>
      </c>
      <c r="Y70" s="89">
        <v>1592716.9</v>
      </c>
      <c r="Z70" s="89">
        <v>242887.67999999999</v>
      </c>
      <c r="AB70" s="89">
        <v>142635.73000000001</v>
      </c>
    </row>
    <row r="71" spans="1:28" x14ac:dyDescent="0.2">
      <c r="A71" s="44" t="s">
        <v>3004</v>
      </c>
      <c r="B71" s="88">
        <v>1667369.69</v>
      </c>
      <c r="C71" s="88">
        <v>0</v>
      </c>
      <c r="D71" s="88">
        <v>16632.25</v>
      </c>
      <c r="F71" s="44">
        <v>1550161.02</v>
      </c>
      <c r="G71" s="44">
        <v>181636.11</v>
      </c>
      <c r="I71" s="231">
        <v>15680</v>
      </c>
      <c r="K71" s="231">
        <v>0</v>
      </c>
      <c r="N71" s="44">
        <v>1910601.45</v>
      </c>
      <c r="O71" s="44">
        <v>1562778.07</v>
      </c>
      <c r="Q71" s="73">
        <v>2642637.67</v>
      </c>
      <c r="S71" s="73">
        <v>6878.4</v>
      </c>
      <c r="T71" s="73">
        <v>1015340.4</v>
      </c>
      <c r="V71" s="89">
        <v>2131317.9</v>
      </c>
      <c r="W71" s="89">
        <v>1330</v>
      </c>
      <c r="X71" s="89">
        <v>50393.599999999999</v>
      </c>
      <c r="Y71" s="89">
        <v>1099819.48</v>
      </c>
      <c r="Z71" s="89">
        <v>350135.68</v>
      </c>
      <c r="AB71" s="89">
        <v>105120.26</v>
      </c>
    </row>
    <row r="72" spans="1:28" x14ac:dyDescent="0.2">
      <c r="A72" s="44" t="s">
        <v>3005</v>
      </c>
      <c r="B72" s="88">
        <v>934661.29</v>
      </c>
      <c r="C72" s="88">
        <v>0</v>
      </c>
      <c r="D72" s="88">
        <v>7000</v>
      </c>
      <c r="F72" s="44">
        <v>1858949.18</v>
      </c>
      <c r="G72" s="44">
        <v>535119.75</v>
      </c>
      <c r="H72" s="231">
        <v>0</v>
      </c>
      <c r="I72" s="231">
        <v>0</v>
      </c>
      <c r="J72" s="231">
        <v>13000</v>
      </c>
      <c r="K72" s="231">
        <v>380</v>
      </c>
      <c r="N72" s="44">
        <v>527962.36</v>
      </c>
      <c r="O72" s="44">
        <v>1881658.83</v>
      </c>
      <c r="Q72" s="73">
        <v>5353407</v>
      </c>
      <c r="S72" s="73">
        <v>5760.44</v>
      </c>
      <c r="T72" s="73">
        <v>2599560</v>
      </c>
      <c r="V72" s="89">
        <v>4426490</v>
      </c>
      <c r="W72" s="89">
        <v>9068.5</v>
      </c>
      <c r="X72" s="89">
        <v>5720</v>
      </c>
      <c r="Y72" s="89">
        <v>2158926.7000000002</v>
      </c>
      <c r="Z72" s="89">
        <v>315769.46000000002</v>
      </c>
      <c r="AB72" s="89">
        <v>130023.75</v>
      </c>
    </row>
    <row r="73" spans="1:28" x14ac:dyDescent="0.2">
      <c r="A73" s="44" t="s">
        <v>3006</v>
      </c>
      <c r="B73" s="88">
        <v>57983.199999999997</v>
      </c>
      <c r="C73" s="88">
        <v>0</v>
      </c>
      <c r="D73" s="88">
        <v>55348.160000000003</v>
      </c>
      <c r="F73" s="44">
        <v>265144.88</v>
      </c>
      <c r="G73" s="44">
        <v>209472.7</v>
      </c>
      <c r="H73" s="231">
        <v>0</v>
      </c>
      <c r="I73" s="231">
        <v>0</v>
      </c>
      <c r="J73" s="231">
        <v>0</v>
      </c>
      <c r="K73" s="231">
        <v>632</v>
      </c>
      <c r="N73" s="44">
        <v>-320686.58</v>
      </c>
      <c r="O73" s="44">
        <v>1497958.46</v>
      </c>
      <c r="Q73" s="73">
        <v>1685929.86</v>
      </c>
      <c r="T73" s="73">
        <v>1121201</v>
      </c>
      <c r="V73" s="89">
        <v>1629155</v>
      </c>
      <c r="W73" s="89">
        <v>320</v>
      </c>
      <c r="X73" s="89">
        <v>11398.5</v>
      </c>
      <c r="Y73" s="89">
        <v>1001740.09</v>
      </c>
      <c r="Z73" s="89">
        <v>719956.93</v>
      </c>
      <c r="AB73" s="89">
        <v>34515.279999999999</v>
      </c>
    </row>
    <row r="74" spans="1:28" x14ac:dyDescent="0.2">
      <c r="A74" s="44" t="s">
        <v>3007</v>
      </c>
      <c r="B74" s="88">
        <v>239424.48</v>
      </c>
      <c r="C74" s="88">
        <v>0</v>
      </c>
      <c r="D74" s="88">
        <v>0</v>
      </c>
      <c r="F74" s="44">
        <v>1103261.82</v>
      </c>
      <c r="G74" s="44">
        <v>190271.44</v>
      </c>
      <c r="H74" s="231">
        <v>162</v>
      </c>
      <c r="I74" s="231">
        <v>13787.51</v>
      </c>
      <c r="K74" s="231">
        <v>24623.32</v>
      </c>
      <c r="N74" s="44">
        <v>-1276052.3400000001</v>
      </c>
      <c r="O74" s="44">
        <v>2412599.04</v>
      </c>
      <c r="Q74" s="73">
        <v>2107433.02</v>
      </c>
      <c r="S74" s="73">
        <v>911</v>
      </c>
      <c r="T74" s="73">
        <v>755283.8</v>
      </c>
      <c r="V74" s="89">
        <v>1449679.8</v>
      </c>
      <c r="X74" s="89">
        <v>15400</v>
      </c>
      <c r="Y74" s="89">
        <v>701875.48</v>
      </c>
      <c r="Z74" s="89">
        <v>288962.33</v>
      </c>
      <c r="AB74" s="89">
        <v>49872</v>
      </c>
    </row>
    <row r="75" spans="1:28" x14ac:dyDescent="0.2">
      <c r="A75" s="44" t="s">
        <v>3008</v>
      </c>
      <c r="B75" s="88">
        <v>68526.570000000007</v>
      </c>
      <c r="C75" s="88">
        <v>12674.64</v>
      </c>
      <c r="D75" s="88">
        <v>39400</v>
      </c>
      <c r="F75" s="44">
        <v>939230.54</v>
      </c>
      <c r="G75" s="44">
        <v>2086118.54</v>
      </c>
      <c r="H75" s="231">
        <v>25000</v>
      </c>
      <c r="I75" s="231">
        <v>35644.089999999997</v>
      </c>
      <c r="K75" s="231">
        <v>3361.96</v>
      </c>
      <c r="N75" s="44">
        <v>1355232.17</v>
      </c>
      <c r="O75" s="44">
        <v>2174520.91</v>
      </c>
      <c r="Q75" s="73">
        <v>2335967.13</v>
      </c>
      <c r="R75" s="73">
        <v>410000</v>
      </c>
      <c r="S75" s="73">
        <v>1523.36</v>
      </c>
      <c r="T75" s="73">
        <v>1319444</v>
      </c>
      <c r="U75" s="73">
        <v>88200</v>
      </c>
      <c r="V75" s="89">
        <v>2412473</v>
      </c>
      <c r="W75" s="89">
        <v>37129</v>
      </c>
      <c r="X75" s="89">
        <v>2000</v>
      </c>
      <c r="Y75" s="89">
        <v>1509363.91</v>
      </c>
      <c r="Z75" s="89">
        <v>544931.27</v>
      </c>
      <c r="AB75" s="89">
        <v>97046.15</v>
      </c>
    </row>
    <row r="76" spans="1:28" x14ac:dyDescent="0.2">
      <c r="A76" s="44" t="s">
        <v>3009</v>
      </c>
      <c r="B76" s="88">
        <v>368496.01</v>
      </c>
      <c r="C76" s="88">
        <v>22601.5</v>
      </c>
      <c r="D76" s="88">
        <v>134423.71</v>
      </c>
      <c r="F76" s="44">
        <v>1280086.08</v>
      </c>
      <c r="G76" s="44">
        <v>1078548.67</v>
      </c>
      <c r="I76" s="231">
        <v>34023.78</v>
      </c>
      <c r="K76" s="231">
        <v>938.64</v>
      </c>
      <c r="N76" s="44">
        <v>334855.49</v>
      </c>
      <c r="O76" s="44">
        <v>2426315.1</v>
      </c>
      <c r="Q76" s="73">
        <v>2451337.33</v>
      </c>
      <c r="R76" s="73">
        <v>627300</v>
      </c>
      <c r="S76" s="73">
        <v>2626.61</v>
      </c>
      <c r="T76" s="73">
        <v>2075947.33</v>
      </c>
      <c r="U76" s="73">
        <v>73800</v>
      </c>
      <c r="V76" s="89">
        <v>2769808.11</v>
      </c>
      <c r="W76" s="89">
        <v>12190</v>
      </c>
      <c r="X76" s="89">
        <v>20228</v>
      </c>
      <c r="Y76" s="89">
        <v>1869346</v>
      </c>
      <c r="Z76" s="89">
        <v>364797.7</v>
      </c>
      <c r="AB76" s="89">
        <v>106618.5</v>
      </c>
    </row>
    <row r="77" spans="1:28" x14ac:dyDescent="0.2">
      <c r="A77" s="44" t="s">
        <v>3010</v>
      </c>
      <c r="B77" s="88">
        <v>216835.87</v>
      </c>
      <c r="C77" s="88">
        <v>64497.11</v>
      </c>
      <c r="D77" s="88">
        <v>20707.95</v>
      </c>
      <c r="F77" s="44">
        <v>196704.17</v>
      </c>
      <c r="G77" s="44">
        <v>150010.85999999999</v>
      </c>
      <c r="I77" s="231">
        <v>9361</v>
      </c>
      <c r="K77" s="231">
        <v>6664.09</v>
      </c>
      <c r="N77" s="44">
        <v>-687303.34</v>
      </c>
      <c r="O77" s="44">
        <v>1120243.3</v>
      </c>
      <c r="Q77" s="73">
        <v>1895904.32</v>
      </c>
      <c r="R77" s="73">
        <v>267400</v>
      </c>
      <c r="S77" s="73">
        <v>822.15</v>
      </c>
      <c r="T77" s="73">
        <v>461756.7</v>
      </c>
      <c r="U77" s="73">
        <v>82200</v>
      </c>
      <c r="V77" s="89">
        <v>1255425.2</v>
      </c>
      <c r="W77" s="89">
        <v>2720</v>
      </c>
      <c r="X77" s="89">
        <v>5726</v>
      </c>
      <c r="Y77" s="89">
        <v>1001532.75</v>
      </c>
      <c r="Z77" s="89">
        <v>218077.21</v>
      </c>
      <c r="AB77" s="89">
        <v>24811.1</v>
      </c>
    </row>
    <row r="78" spans="1:28" x14ac:dyDescent="0.2">
      <c r="A78" s="44" t="s">
        <v>3011</v>
      </c>
      <c r="B78" s="88">
        <v>239242.07</v>
      </c>
      <c r="C78" s="88">
        <v>83839.48</v>
      </c>
      <c r="D78" s="88">
        <v>69631.259999999995</v>
      </c>
      <c r="F78" s="44">
        <v>1142728.04</v>
      </c>
      <c r="G78" s="44">
        <v>361547.11</v>
      </c>
      <c r="I78" s="231">
        <v>27765.84</v>
      </c>
      <c r="K78" s="231">
        <v>1733.07</v>
      </c>
      <c r="N78" s="44">
        <v>-695424.98</v>
      </c>
      <c r="O78" s="44">
        <v>2732486.08</v>
      </c>
      <c r="Q78" s="73">
        <v>2271510.61</v>
      </c>
      <c r="R78" s="73">
        <v>290150.5</v>
      </c>
      <c r="S78" s="73">
        <v>2004.5</v>
      </c>
      <c r="T78" s="73">
        <v>2279682</v>
      </c>
      <c r="U78" s="73">
        <v>36484</v>
      </c>
      <c r="V78" s="89">
        <v>3256383.32</v>
      </c>
      <c r="W78" s="89">
        <v>7360</v>
      </c>
      <c r="X78" s="89">
        <v>23042</v>
      </c>
      <c r="Y78" s="89">
        <v>1407210.77</v>
      </c>
      <c r="Z78" s="89">
        <v>338223.71</v>
      </c>
      <c r="AB78" s="89">
        <v>17183.86</v>
      </c>
    </row>
    <row r="79" spans="1:28" x14ac:dyDescent="0.2">
      <c r="A79" s="44" t="s">
        <v>3012</v>
      </c>
      <c r="B79" s="88">
        <v>1511906.86</v>
      </c>
      <c r="C79" s="88">
        <v>45393</v>
      </c>
      <c r="D79" s="88">
        <v>4965.37</v>
      </c>
      <c r="F79" s="44">
        <v>1950203.03</v>
      </c>
      <c r="G79" s="44">
        <v>256575.46</v>
      </c>
      <c r="I79" s="231">
        <v>0</v>
      </c>
      <c r="K79" s="231">
        <v>2258</v>
      </c>
      <c r="N79" s="44">
        <v>984739.82</v>
      </c>
      <c r="O79" s="44">
        <v>3283107.89</v>
      </c>
      <c r="Q79" s="73">
        <v>3740555.99</v>
      </c>
      <c r="R79" s="73">
        <v>430490</v>
      </c>
      <c r="S79" s="73">
        <v>3172.06</v>
      </c>
      <c r="T79" s="73">
        <v>885591</v>
      </c>
      <c r="V79" s="89">
        <v>1900831</v>
      </c>
      <c r="W79" s="89">
        <v>13997</v>
      </c>
      <c r="X79" s="89">
        <v>33416</v>
      </c>
      <c r="Y79" s="89">
        <v>1747718.77</v>
      </c>
      <c r="Z79" s="89">
        <v>298636.94</v>
      </c>
      <c r="AB79" s="89">
        <v>1566271.33</v>
      </c>
    </row>
    <row r="80" spans="1:28" x14ac:dyDescent="0.2">
      <c r="A80" s="44" t="s">
        <v>3016</v>
      </c>
      <c r="B80" s="88">
        <v>453295.57</v>
      </c>
      <c r="C80" s="88">
        <v>9122</v>
      </c>
      <c r="D80" s="88">
        <v>14020</v>
      </c>
      <c r="F80" s="44">
        <v>541283.46</v>
      </c>
      <c r="G80" s="44">
        <v>300569.08</v>
      </c>
      <c r="I80" s="231">
        <v>13000</v>
      </c>
      <c r="K80" s="231">
        <v>0</v>
      </c>
      <c r="N80" s="44">
        <v>-342391.19</v>
      </c>
      <c r="O80" s="44">
        <v>1600443.98</v>
      </c>
      <c r="Q80" s="73">
        <v>1748654.8</v>
      </c>
      <c r="R80" s="73">
        <v>265450</v>
      </c>
      <c r="S80" s="73">
        <v>2142.39</v>
      </c>
      <c r="T80" s="73">
        <v>887523.24</v>
      </c>
      <c r="U80" s="73">
        <v>37200</v>
      </c>
      <c r="V80" s="89">
        <v>1641528.74</v>
      </c>
      <c r="W80" s="89">
        <v>26503</v>
      </c>
      <c r="Y80" s="89">
        <v>931916.38</v>
      </c>
      <c r="Z80" s="89">
        <v>264406.57</v>
      </c>
      <c r="AB80" s="89">
        <v>29378.42</v>
      </c>
    </row>
    <row r="81" spans="1:28" x14ac:dyDescent="0.2">
      <c r="A81" s="44" t="s">
        <v>2984</v>
      </c>
      <c r="B81" s="88">
        <v>24885.279999999999</v>
      </c>
      <c r="C81" s="88">
        <v>0</v>
      </c>
      <c r="D81" s="88">
        <v>1572.2</v>
      </c>
      <c r="F81" s="44">
        <v>759489.99</v>
      </c>
      <c r="G81" s="44">
        <v>107510.36</v>
      </c>
      <c r="H81" s="231">
        <v>51330</v>
      </c>
      <c r="I81" s="231">
        <v>5400</v>
      </c>
      <c r="M81" s="44">
        <v>-1361879.87</v>
      </c>
      <c r="N81" s="44">
        <v>-236423.89</v>
      </c>
      <c r="O81" s="44">
        <v>2663000</v>
      </c>
      <c r="Q81" s="73">
        <v>773999.16</v>
      </c>
      <c r="R81" s="73">
        <v>40500</v>
      </c>
      <c r="S81" s="73">
        <v>106.3</v>
      </c>
      <c r="T81" s="73">
        <v>1047960</v>
      </c>
      <c r="V81" s="89">
        <v>1586016.5</v>
      </c>
      <c r="W81" s="89">
        <v>12290</v>
      </c>
      <c r="X81" s="89">
        <v>5928</v>
      </c>
      <c r="Y81" s="89">
        <v>257692.7</v>
      </c>
      <c r="Z81" s="89">
        <v>159676.67000000001</v>
      </c>
      <c r="AB81" s="89">
        <v>68930</v>
      </c>
    </row>
    <row r="82" spans="1:28" x14ac:dyDescent="0.2">
      <c r="A82" s="44" t="s">
        <v>2985</v>
      </c>
      <c r="B82" s="88">
        <v>252801.93</v>
      </c>
      <c r="C82" s="88">
        <v>0</v>
      </c>
      <c r="D82" s="88">
        <v>6305.25</v>
      </c>
      <c r="F82" s="44">
        <v>405130.3</v>
      </c>
      <c r="G82" s="44">
        <v>116545.26</v>
      </c>
      <c r="I82" s="231">
        <v>4800</v>
      </c>
      <c r="N82" s="44">
        <v>-557261.94999999995</v>
      </c>
      <c r="O82" s="44">
        <v>1891796.64</v>
      </c>
      <c r="Q82" s="73">
        <v>2105360.7400000002</v>
      </c>
      <c r="S82" s="73">
        <v>2023.21</v>
      </c>
      <c r="T82" s="73">
        <v>333797.3</v>
      </c>
      <c r="U82" s="73">
        <v>158602</v>
      </c>
      <c r="V82" s="89">
        <v>893754.17</v>
      </c>
      <c r="W82" s="89">
        <v>38770</v>
      </c>
      <c r="Y82" s="89">
        <v>1118522.33</v>
      </c>
      <c r="Z82" s="89">
        <v>151405.70000000001</v>
      </c>
      <c r="AB82" s="89">
        <v>955883</v>
      </c>
    </row>
    <row r="83" spans="1:28" x14ac:dyDescent="0.2">
      <c r="A83" s="44" t="s">
        <v>2990</v>
      </c>
      <c r="B83" s="88">
        <v>263089.09000000003</v>
      </c>
      <c r="C83" s="88">
        <v>0</v>
      </c>
      <c r="D83" s="88">
        <v>11213.22</v>
      </c>
      <c r="F83" s="44">
        <v>792890.73</v>
      </c>
      <c r="G83" s="44">
        <v>236745.8</v>
      </c>
      <c r="I83" s="231">
        <v>13710</v>
      </c>
      <c r="M83" s="44">
        <v>-1145747.33</v>
      </c>
      <c r="N83" s="44">
        <v>918667.48</v>
      </c>
      <c r="O83" s="44">
        <v>1831896.95</v>
      </c>
      <c r="Q83" s="73">
        <v>1737795</v>
      </c>
      <c r="S83" s="73">
        <v>1067.18</v>
      </c>
      <c r="T83" s="73">
        <v>1479988.8</v>
      </c>
      <c r="U83" s="73">
        <v>46650</v>
      </c>
      <c r="V83" s="89">
        <v>2310546.7999999998</v>
      </c>
      <c r="W83" s="89">
        <v>56872</v>
      </c>
      <c r="X83" s="89">
        <v>1064</v>
      </c>
      <c r="Y83" s="89">
        <v>694728.66</v>
      </c>
      <c r="Z83" s="89">
        <v>390094.39</v>
      </c>
      <c r="AB83" s="89">
        <v>126783.39</v>
      </c>
    </row>
    <row r="84" spans="1:28" x14ac:dyDescent="0.2">
      <c r="A84" s="44" t="s">
        <v>2991</v>
      </c>
      <c r="B84" s="88">
        <v>126894.27</v>
      </c>
      <c r="C84" s="88">
        <v>0</v>
      </c>
      <c r="D84" s="88">
        <v>17620.66</v>
      </c>
      <c r="F84" s="44">
        <v>345002.06</v>
      </c>
      <c r="G84" s="44">
        <v>-177160.5</v>
      </c>
      <c r="I84" s="231">
        <v>19705</v>
      </c>
      <c r="N84" s="44">
        <v>-1496127.38</v>
      </c>
      <c r="O84" s="44">
        <v>1831896</v>
      </c>
      <c r="Q84" s="73">
        <v>1468590.72</v>
      </c>
      <c r="S84" s="73">
        <v>75.040000000000006</v>
      </c>
      <c r="T84" s="73">
        <v>1658580</v>
      </c>
      <c r="U84" s="73">
        <v>10800</v>
      </c>
      <c r="V84" s="89">
        <v>2695108</v>
      </c>
      <c r="X84" s="89">
        <v>1920</v>
      </c>
      <c r="Y84" s="89">
        <v>325300.95</v>
      </c>
      <c r="Z84" s="89">
        <v>123833.94</v>
      </c>
      <c r="AB84" s="89">
        <v>35000</v>
      </c>
    </row>
    <row r="85" spans="1:28" x14ac:dyDescent="0.2">
      <c r="A85" s="44" t="s">
        <v>2992</v>
      </c>
      <c r="B85" s="88">
        <v>56029.29</v>
      </c>
      <c r="C85" s="88">
        <v>0</v>
      </c>
      <c r="D85" s="88">
        <v>16592.93</v>
      </c>
      <c r="F85" s="44">
        <v>2560945.21</v>
      </c>
      <c r="G85" s="44">
        <v>107638.3</v>
      </c>
      <c r="I85" s="231">
        <v>30416.32</v>
      </c>
      <c r="N85" s="44">
        <v>-856419.11</v>
      </c>
      <c r="O85" s="44">
        <v>4000000</v>
      </c>
      <c r="Q85" s="73">
        <v>1565251.4</v>
      </c>
      <c r="S85" s="73">
        <v>531.79</v>
      </c>
      <c r="T85" s="73">
        <v>892770.5</v>
      </c>
      <c r="U85" s="73">
        <v>93301</v>
      </c>
      <c r="V85" s="89">
        <v>1783627.5</v>
      </c>
      <c r="W85" s="89">
        <v>10440</v>
      </c>
      <c r="Y85" s="89">
        <v>810005.27</v>
      </c>
      <c r="Z85" s="89">
        <v>225722.4</v>
      </c>
      <c r="AB85" s="89">
        <v>154851</v>
      </c>
    </row>
    <row r="86" spans="1:28" x14ac:dyDescent="0.2">
      <c r="A86" s="44" t="s">
        <v>3015</v>
      </c>
      <c r="B86" s="88">
        <v>6208.65</v>
      </c>
      <c r="D86" s="88">
        <v>30665</v>
      </c>
      <c r="E86" s="88">
        <v>0</v>
      </c>
      <c r="F86" s="44">
        <v>3269700.1</v>
      </c>
      <c r="G86" s="44">
        <v>951956.25</v>
      </c>
      <c r="I86" s="231">
        <v>4471.04</v>
      </c>
      <c r="K86" s="231">
        <v>6000</v>
      </c>
      <c r="N86" s="44">
        <v>1021840.32</v>
      </c>
      <c r="O86" s="44">
        <v>31316.240000000002</v>
      </c>
      <c r="T86" s="73">
        <v>631429.52</v>
      </c>
      <c r="U86" s="73">
        <v>4252994.43</v>
      </c>
      <c r="V86" s="89">
        <v>694629.52</v>
      </c>
      <c r="X86" s="89">
        <v>28934</v>
      </c>
      <c r="Y86" s="89">
        <v>234742.82</v>
      </c>
      <c r="Z86" s="89">
        <v>731215.21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2020-12-01T07:43:17Z</cp:lastPrinted>
  <dcterms:created xsi:type="dcterms:W3CDTF">2018-02-08T06:24:17Z</dcterms:created>
  <dcterms:modified xsi:type="dcterms:W3CDTF">2020-12-02T03:43:32Z</dcterms:modified>
</cp:coreProperties>
</file>