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้อย\Planfin\ปี 63\กำกับติดตามแผน Planfin 63\Q4 Y63\กย.63\สรุปผลการกำกับติดตาม Planfin แผนที่  2-4 เดือน กย.63\"/>
    </mc:Choice>
  </mc:AlternateContent>
  <xr:revisionPtr revIDLastSave="0" documentId="13_ncr:1_{816BA42F-A034-4453-B387-2EC8721A5E71}" xr6:coauthVersionLast="45" xr6:coauthVersionMax="45" xr10:uidLastSave="{00000000-0000-0000-0000-000000000000}"/>
  <bookViews>
    <workbookView xWindow="-108" yWindow="-108" windowWidth="23256" windowHeight="12576" xr2:uid="{F1596E7E-F3CC-44B9-84DA-CC7E0DF0BB30}"/>
  </bookViews>
  <sheets>
    <sheet name="สรุปผลการกำกับติดตาม แผนที่ 2-4" sheetId="3" r:id="rId1"/>
    <sheet name="สรุป 7 จ.เขตสุขภาพที่ 8 " sheetId="2" r:id="rId2"/>
  </sheets>
  <definedNames>
    <definedName name="_xlnm.Print_Area" localSheetId="0">'สรุปผลการกำกับติดตาม แผนที่ 2-4'!$A$1:$I$16</definedName>
    <definedName name="_xlnm.Print_Titles" localSheetId="1">'สรุป 7 จ.เขตสุขภาพที่ 8 '!$A:$C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F15" i="3"/>
  <c r="D15" i="3"/>
  <c r="H14" i="3"/>
  <c r="F14" i="3"/>
  <c r="D14" i="3"/>
  <c r="H13" i="3"/>
  <c r="F13" i="3"/>
  <c r="D13" i="3"/>
  <c r="H12" i="3"/>
  <c r="F12" i="3"/>
  <c r="D12" i="3"/>
  <c r="H11" i="3"/>
  <c r="F11" i="3"/>
  <c r="D11" i="3"/>
  <c r="H10" i="3"/>
  <c r="F10" i="3"/>
  <c r="D10" i="3"/>
  <c r="H9" i="3"/>
  <c r="F9" i="3"/>
  <c r="D9" i="3"/>
  <c r="G12" i="3" l="1"/>
  <c r="G14" i="3" l="1"/>
  <c r="J3" i="2" l="1"/>
  <c r="O3" i="2" s="1"/>
  <c r="T3" i="2" s="1"/>
  <c r="Y3" i="2" s="1"/>
  <c r="AD3" i="2" s="1"/>
  <c r="AI3" i="2" s="1"/>
  <c r="I13" i="3" l="1"/>
  <c r="D16" i="3" l="1"/>
  <c r="F16" i="3" l="1"/>
  <c r="H16" i="3"/>
  <c r="I15" i="3"/>
  <c r="E15" i="3"/>
  <c r="E9" i="3"/>
  <c r="I10" i="3"/>
  <c r="I11" i="3"/>
  <c r="I12" i="3"/>
  <c r="I14" i="3"/>
  <c r="I9" i="3"/>
  <c r="G10" i="3"/>
  <c r="G11" i="3"/>
  <c r="G13" i="3"/>
  <c r="G9" i="3"/>
  <c r="G15" i="3" l="1"/>
  <c r="C16" i="3" l="1"/>
  <c r="E13" i="3"/>
  <c r="E10" i="3"/>
  <c r="E16" i="3" l="1"/>
  <c r="I16" i="3"/>
  <c r="G16" i="3"/>
  <c r="E11" i="3"/>
  <c r="E14" i="3"/>
  <c r="E12" i="3"/>
</calcChain>
</file>

<file path=xl/sharedStrings.xml><?xml version="1.0" encoding="utf-8"?>
<sst xmlns="http://schemas.openxmlformats.org/spreadsheetml/2006/main" count="101" uniqueCount="72">
  <si>
    <t xml:space="preserve">แผนที่ </t>
  </si>
  <si>
    <t>รายการ</t>
  </si>
  <si>
    <t>แผน ปมก.63</t>
  </si>
  <si>
    <t xml:space="preserve">ผลการดำเนินงาน </t>
  </si>
  <si>
    <t xml:space="preserve">ผลต่าง </t>
  </si>
  <si>
    <t xml:space="preserve">ร้อยละ </t>
  </si>
  <si>
    <t xml:space="preserve">แผนจัดซื้อยา เวชภัณฑ์ </t>
  </si>
  <si>
    <t>ยา  (รวมสนับสนุน รพ.สต.)</t>
  </si>
  <si>
    <t xml:space="preserve">วัสดุการแพทย์ </t>
  </si>
  <si>
    <t xml:space="preserve">วชย. และ ว.การแพทย์ </t>
  </si>
  <si>
    <t>วัสดุวิทยาศาสตร์การแพทย์</t>
  </si>
  <si>
    <t xml:space="preserve">วัสดุวิทยาศาสตร์และการแพทย์  </t>
  </si>
  <si>
    <t>รวม แผนที่ 2</t>
  </si>
  <si>
    <t>แผนจัดซื้อวัสดุอื่น</t>
  </si>
  <si>
    <t>ประมาณการจัดซื้อวัสดุอื่น ปี 2563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</si>
  <si>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</si>
  <si>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</si>
  <si>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</si>
  <si>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</si>
  <si>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</si>
  <si>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</si>
  <si>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</si>
  <si>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</si>
  <si>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</si>
  <si>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</si>
  <si>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</si>
  <si>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ค่าครุภัณฑ์มูลค่าต่ำกว่าเกณฑ์</t>
  </si>
  <si>
    <t>รวม แผนที่ 3</t>
  </si>
  <si>
    <t>แผนบริหารจัดการเจ้าหนี้</t>
  </si>
  <si>
    <t>ประมาณการจ่ายชำระหนี้ปี 2563</t>
  </si>
  <si>
    <t>   เจ้าหนี้ยา</t>
  </si>
  <si>
    <t>   เจ้าหนี้ วชภ.</t>
  </si>
  <si>
    <t>   เจ้าหนี้ lab</t>
  </si>
  <si>
    <t>   เจ้าหนี้ตามจ่าย</t>
  </si>
  <si>
    <t>   เจ้าหนี้ค่าแรงค้างจ่าย</t>
  </si>
  <si>
    <t>   เจ้าหนี้ค่าครุภัณฑ์ สิ่งก่อสร้างฯ</t>
  </si>
  <si>
    <t>   เจ้าหนี้วัสดุอื่น</t>
  </si>
  <si>
    <t>   เจ้าหนี้อื่นๆ</t>
  </si>
  <si>
    <t>รวม แผนที่ 4</t>
  </si>
  <si>
    <t>1. จังหวัดนครพนม</t>
  </si>
  <si>
    <t>2. จังหวัดบึงกาฬ</t>
  </si>
  <si>
    <t>3. จังหวัดเลย</t>
  </si>
  <si>
    <t>4. จังหวัดสกลนคร</t>
  </si>
  <si>
    <t>5.จังหวัดหนองคาย</t>
  </si>
  <si>
    <t>6.จังหวัดหนองบัวลำภู</t>
  </si>
  <si>
    <t>7.จังหวัดอุดรธานี</t>
  </si>
  <si>
    <t>สรุปผลการประเมินร้อยละของหน่วยบริการที่มีผลต่างแผนประมาณการ และผลการดำเนินงาน</t>
  </si>
  <si>
    <t xml:space="preserve">ลำดับที่ </t>
  </si>
  <si>
    <t>จังหวัด</t>
  </si>
  <si>
    <t>หน่วยบริการ</t>
  </si>
  <si>
    <t>จำนวน (แห่ง)</t>
  </si>
  <si>
    <t>(แห่ง)</t>
  </si>
  <si>
    <t xml:space="preserve">ผ่าน 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</si>
  <si>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</si>
  <si>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</si>
  <si>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</si>
  <si>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</si>
  <si>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</si>
  <si>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</si>
  <si>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 xml:space="preserve">อุดรธานี </t>
  </si>
  <si>
    <t xml:space="preserve">ผลรวม </t>
  </si>
  <si>
    <t xml:space="preserve">ของแผนที่ 2 จัดซื้อยา เวชภัณฑ์, วัสดุการแพทย์, วัสดุวิทยาศาสตร์การแพทย์ </t>
  </si>
  <si>
    <t xml:space="preserve">แผนที่ 3 จัดซื้อวัสดุอื่น และ แผนที่ 4 แผนบริหารจัดการเจ้าหนี้ </t>
  </si>
  <si>
    <t>แผนที่ 2</t>
  </si>
  <si>
    <t>แผนที่ 3</t>
  </si>
  <si>
    <t>แผนที่ 4</t>
  </si>
  <si>
    <t>สรุปแผนที่ 2 มี รพ.ผ่านเกณฑ์ (แห่ง)</t>
  </si>
  <si>
    <t>สรุปแผนที่ 3 มี รพ.ผ่านเกณฑ์ (แห่ง)</t>
  </si>
  <si>
    <t>สรุปแผนที่ 4 มี รพ.ผ่านเกณฑ์ (แห่ง)</t>
  </si>
  <si>
    <t xml:space="preserve">ไม่เกินร้อยละ +/-5  ข้อมูลวันที่ 30 กันยายน 2563  </t>
  </si>
  <si>
    <t xml:space="preserve">โหลดข้อมูล ณ วันที่ 21 ตุลาคม 2563 เวลา 09.30 น. </t>
  </si>
  <si>
    <t>ค่าควรจะเป็น กย.63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</si>
</sst>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#,##0_ ;[Red]\-#,##0\ "/>
    <numFmt numFmtId="190" formatCode="#,##0.00_ ;[Red]\-#,##0.0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1" xfId="0" applyFont="1" applyBorder="1"/>
    <xf numFmtId="0" fontId="3" fillId="3" borderId="2" xfId="0" applyFont="1" applyFill="1" applyBorder="1" applyAlignment="1">
      <alignment horizontal="center" vertical="center" wrapText="1"/>
    </xf>
    <xf numFmtId="43" fontId="4" fillId="0" borderId="2" xfId="1" applyFont="1" applyFill="1" applyBorder="1"/>
    <xf numFmtId="189" fontId="4" fillId="0" borderId="2" xfId="0" applyNumberFormat="1" applyFont="1" applyBorder="1"/>
    <xf numFmtId="190" fontId="4" fillId="0" borderId="2" xfId="0" applyNumberFormat="1" applyFont="1" applyBorder="1"/>
    <xf numFmtId="189" fontId="3" fillId="4" borderId="2" xfId="0" applyNumberFormat="1" applyFont="1" applyFill="1" applyBorder="1"/>
    <xf numFmtId="190" fontId="3" fillId="4" borderId="2" xfId="0" applyNumberFormat="1" applyFont="1" applyFill="1" applyBorder="1"/>
    <xf numFmtId="43" fontId="4" fillId="0" borderId="6" xfId="1" applyFont="1" applyFill="1" applyBorder="1"/>
    <xf numFmtId="43" fontId="4" fillId="0" borderId="3" xfId="1" applyFont="1" applyFill="1" applyBorder="1" applyAlignment="1" applyProtection="1">
      <alignment horizontal="left"/>
      <protection locked="0"/>
    </xf>
    <xf numFmtId="189" fontId="3" fillId="0" borderId="3" xfId="0" applyNumberFormat="1" applyFont="1" applyBorder="1"/>
    <xf numFmtId="189" fontId="3" fillId="0" borderId="4" xfId="0" applyNumberFormat="1" applyFont="1" applyBorder="1"/>
    <xf numFmtId="190" fontId="3" fillId="0" borderId="4" xfId="0" applyNumberFormat="1" applyFont="1" applyBorder="1"/>
    <xf numFmtId="0" fontId="4" fillId="0" borderId="12" xfId="0" applyFont="1" applyBorder="1"/>
    <xf numFmtId="43" fontId="4" fillId="0" borderId="3" xfId="1" applyFont="1" applyFill="1" applyBorder="1"/>
    <xf numFmtId="43" fontId="4" fillId="0" borderId="8" xfId="1" applyFont="1" applyFill="1" applyBorder="1"/>
    <xf numFmtId="187" fontId="4" fillId="0" borderId="10" xfId="1" applyNumberFormat="1" applyFont="1" applyFill="1" applyBorder="1" applyAlignment="1" applyProtection="1">
      <alignment horizontal="center" vertical="top"/>
      <protection locked="0"/>
    </xf>
    <xf numFmtId="43" fontId="4" fillId="0" borderId="10" xfId="1" applyFont="1" applyFill="1" applyBorder="1"/>
    <xf numFmtId="189" fontId="4" fillId="0" borderId="4" xfId="0" applyNumberFormat="1" applyFont="1" applyBorder="1"/>
    <xf numFmtId="190" fontId="4" fillId="0" borderId="4" xfId="0" applyNumberFormat="1" applyFont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/>
    <xf numFmtId="190" fontId="3" fillId="0" borderId="5" xfId="0" applyNumberFormat="1" applyFont="1" applyBorder="1"/>
    <xf numFmtId="190" fontId="4" fillId="0" borderId="5" xfId="0" applyNumberFormat="1" applyFont="1" applyBorder="1"/>
    <xf numFmtId="187" fontId="4" fillId="0" borderId="2" xfId="1" applyNumberFormat="1" applyFont="1" applyFill="1" applyBorder="1"/>
    <xf numFmtId="187" fontId="3" fillId="4" borderId="2" xfId="1" applyNumberFormat="1" applyFont="1" applyFill="1" applyBorder="1"/>
    <xf numFmtId="187" fontId="4" fillId="0" borderId="10" xfId="1" applyNumberFormat="1" applyFont="1" applyFill="1" applyBorder="1"/>
    <xf numFmtId="190" fontId="4" fillId="0" borderId="2" xfId="1" applyNumberFormat="1" applyFont="1" applyFill="1" applyBorder="1"/>
    <xf numFmtId="190" fontId="3" fillId="4" borderId="2" xfId="1" applyNumberFormat="1" applyFont="1" applyFill="1" applyBorder="1"/>
    <xf numFmtId="190" fontId="4" fillId="0" borderId="10" xfId="1" applyNumberFormat="1" applyFont="1" applyFill="1" applyBorder="1"/>
    <xf numFmtId="189" fontId="4" fillId="0" borderId="2" xfId="1" applyNumberFormat="1" applyFont="1" applyFill="1" applyBorder="1"/>
    <xf numFmtId="189" fontId="3" fillId="4" borderId="2" xfId="1" applyNumberFormat="1" applyFont="1" applyFill="1" applyBorder="1"/>
    <xf numFmtId="189" fontId="4" fillId="0" borderId="10" xfId="1" applyNumberFormat="1" applyFont="1" applyFill="1" applyBorder="1"/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3" fontId="6" fillId="0" borderId="2" xfId="1" applyFont="1" applyBorder="1"/>
    <xf numFmtId="43" fontId="6" fillId="0" borderId="2" xfId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7" fillId="2" borderId="2" xfId="1" applyFont="1" applyFill="1" applyBorder="1"/>
    <xf numFmtId="0" fontId="7" fillId="0" borderId="0" xfId="0" applyFont="1" applyAlignment="1">
      <alignment horizontal="center"/>
    </xf>
    <xf numFmtId="43" fontId="7" fillId="0" borderId="0" xfId="1" applyFont="1" applyFill="1" applyBorder="1"/>
    <xf numFmtId="43" fontId="7" fillId="0" borderId="0" xfId="1" applyFont="1" applyFill="1" applyBorder="1" applyAlignment="1">
      <alignment horizontal="center"/>
    </xf>
    <xf numFmtId="43" fontId="6" fillId="2" borderId="2" xfId="1" applyFont="1" applyFill="1" applyBorder="1" applyAlignment="1">
      <alignment horizontal="center"/>
    </xf>
    <xf numFmtId="188" fontId="4" fillId="0" borderId="7" xfId="1" applyNumberFormat="1" applyFont="1" applyFill="1" applyBorder="1"/>
    <xf numFmtId="188" fontId="4" fillId="0" borderId="9" xfId="1" applyNumberFormat="1" applyFont="1" applyFill="1" applyBorder="1"/>
    <xf numFmtId="188" fontId="4" fillId="0" borderId="11" xfId="1" applyNumberFormat="1" applyFont="1" applyFill="1" applyBorder="1"/>
    <xf numFmtId="43" fontId="3" fillId="6" borderId="6" xfId="1" applyFont="1" applyFill="1" applyBorder="1" applyAlignment="1" applyProtection="1">
      <alignment horizontal="center"/>
      <protection locked="0"/>
    </xf>
    <xf numFmtId="43" fontId="3" fillId="6" borderId="0" xfId="1" applyFont="1" applyFill="1" applyBorder="1" applyAlignment="1" applyProtection="1">
      <alignment horizontal="center" vertical="center"/>
      <protection locked="0"/>
    </xf>
    <xf numFmtId="189" fontId="3" fillId="6" borderId="0" xfId="0" applyNumberFormat="1" applyFont="1" applyFill="1" applyAlignment="1">
      <alignment horizontal="center" vertical="center"/>
    </xf>
    <xf numFmtId="189" fontId="3" fillId="6" borderId="3" xfId="0" applyNumberFormat="1" applyFont="1" applyFill="1" applyBorder="1"/>
    <xf numFmtId="189" fontId="3" fillId="6" borderId="4" xfId="0" applyNumberFormat="1" applyFont="1" applyFill="1" applyBorder="1"/>
    <xf numFmtId="43" fontId="4" fillId="0" borderId="9" xfId="1" applyFont="1" applyFill="1" applyBorder="1"/>
    <xf numFmtId="43" fontId="4" fillId="0" borderId="2" xfId="1" applyFont="1" applyFill="1" applyBorder="1" applyAlignment="1">
      <alignment horizontal="left"/>
    </xf>
    <xf numFmtId="43" fontId="4" fillId="0" borderId="11" xfId="1" applyFont="1" applyFill="1" applyBorder="1"/>
    <xf numFmtId="0" fontId="4" fillId="6" borderId="3" xfId="0" applyFont="1" applyFill="1" applyBorder="1"/>
    <xf numFmtId="43" fontId="3" fillId="6" borderId="4" xfId="1" applyFont="1" applyFill="1" applyBorder="1" applyAlignment="1" applyProtection="1">
      <alignment horizontal="center" vertical="center"/>
      <protection locked="0"/>
    </xf>
    <xf numFmtId="189" fontId="3" fillId="6" borderId="4" xfId="0" applyNumberFormat="1" applyFont="1" applyFill="1" applyBorder="1" applyAlignment="1">
      <alignment horizontal="center" vertical="center"/>
    </xf>
    <xf numFmtId="189" fontId="3" fillId="6" borderId="5" xfId="0" applyNumberFormat="1" applyFont="1" applyFill="1" applyBorder="1"/>
    <xf numFmtId="189" fontId="3" fillId="6" borderId="10" xfId="1" applyNumberFormat="1" applyFont="1" applyFill="1" applyBorder="1"/>
    <xf numFmtId="1" fontId="3" fillId="6" borderId="4" xfId="0" applyNumberFormat="1" applyFont="1" applyFill="1" applyBorder="1" applyAlignment="1">
      <alignment horizontal="center"/>
    </xf>
    <xf numFmtId="0" fontId="3" fillId="6" borderId="4" xfId="0" applyFont="1" applyFill="1" applyBorder="1"/>
    <xf numFmtId="189" fontId="3" fillId="6" borderId="4" xfId="1" applyNumberFormat="1" applyFont="1" applyFill="1" applyBorder="1"/>
    <xf numFmtId="189" fontId="3" fillId="6" borderId="5" xfId="1" applyNumberFormat="1" applyFont="1" applyFill="1" applyBorder="1"/>
    <xf numFmtId="1" fontId="6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3" fillId="4" borderId="2" xfId="1" applyFont="1" applyFill="1" applyBorder="1" applyAlignment="1" applyProtection="1">
      <alignment horizontal="center"/>
      <protection locked="0"/>
    </xf>
    <xf numFmtId="187" fontId="4" fillId="0" borderId="6" xfId="1" applyNumberFormat="1" applyFont="1" applyFill="1" applyBorder="1" applyAlignment="1">
      <alignment horizontal="center" vertical="top"/>
    </xf>
    <xf numFmtId="187" fontId="4" fillId="0" borderId="8" xfId="1" applyNumberFormat="1" applyFont="1" applyFill="1" applyBorder="1" applyAlignment="1">
      <alignment horizontal="center" vertical="top"/>
    </xf>
    <xf numFmtId="187" fontId="4" fillId="0" borderId="10" xfId="1" applyNumberFormat="1" applyFont="1" applyFill="1" applyBorder="1" applyAlignment="1">
      <alignment horizontal="center" vertical="top"/>
    </xf>
    <xf numFmtId="187" fontId="4" fillId="0" borderId="6" xfId="1" applyNumberFormat="1" applyFont="1" applyFill="1" applyBorder="1" applyAlignment="1" applyProtection="1">
      <alignment horizontal="center" vertical="top"/>
      <protection locked="0"/>
    </xf>
    <xf numFmtId="187" fontId="4" fillId="0" borderId="8" xfId="1" applyNumberFormat="1" applyFont="1" applyFill="1" applyBorder="1" applyAlignment="1" applyProtection="1">
      <alignment horizontal="center" vertical="top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08B6-2CE0-4DE4-ABE9-79C6DB0BBBE3}">
  <dimension ref="A1:I17"/>
  <sheetViews>
    <sheetView tabSelected="1" view="pageBreakPreview" zoomScale="80" zoomScaleNormal="100" zoomScaleSheetLayoutView="80" workbookViewId="0">
      <selection activeCell="S12" sqref="S12"/>
    </sheetView>
  </sheetViews>
  <sheetFormatPr defaultRowHeight="13.8" x14ac:dyDescent="0.25"/>
  <cols>
    <col min="2" max="3" width="14.59765625" customWidth="1"/>
    <col min="4" max="9" width="11.296875" customWidth="1"/>
  </cols>
  <sheetData>
    <row r="1" spans="1:9" ht="25.8" x14ac:dyDescent="0.25">
      <c r="A1" s="70" t="s">
        <v>46</v>
      </c>
      <c r="B1" s="70"/>
      <c r="C1" s="70"/>
      <c r="D1" s="70"/>
      <c r="E1" s="70"/>
      <c r="F1" s="70"/>
      <c r="G1" s="70"/>
      <c r="H1" s="70"/>
      <c r="I1" s="70"/>
    </row>
    <row r="2" spans="1:9" ht="25.8" x14ac:dyDescent="0.25">
      <c r="A2" s="70" t="s">
        <v>61</v>
      </c>
      <c r="B2" s="70"/>
      <c r="C2" s="70"/>
      <c r="D2" s="70"/>
      <c r="E2" s="70"/>
      <c r="F2" s="70"/>
      <c r="G2" s="70"/>
      <c r="H2" s="70"/>
      <c r="I2" s="70"/>
    </row>
    <row r="3" spans="1:9" ht="25.8" x14ac:dyDescent="0.25">
      <c r="A3" s="70" t="s">
        <v>62</v>
      </c>
      <c r="B3" s="70"/>
      <c r="C3" s="70"/>
      <c r="D3" s="70"/>
      <c r="E3" s="70"/>
      <c r="F3" s="70"/>
      <c r="G3" s="70"/>
      <c r="H3" s="70"/>
      <c r="I3" s="70"/>
    </row>
    <row r="4" spans="1:9" ht="25.8" x14ac:dyDescent="0.25">
      <c r="A4" s="70" t="s">
        <v>69</v>
      </c>
      <c r="B4" s="70"/>
      <c r="C4" s="70"/>
      <c r="D4" s="70"/>
      <c r="E4" s="70"/>
      <c r="F4" s="70"/>
      <c r="G4" s="70"/>
      <c r="H4" s="70"/>
      <c r="I4" s="70"/>
    </row>
    <row r="5" spans="1:9" ht="25.8" x14ac:dyDescent="0.25">
      <c r="A5" s="77" t="s">
        <v>70</v>
      </c>
      <c r="B5" s="77"/>
      <c r="C5" s="77"/>
      <c r="D5" s="77"/>
      <c r="E5" s="77"/>
      <c r="F5" s="77"/>
      <c r="G5" s="77"/>
      <c r="H5" s="77"/>
      <c r="I5" s="77"/>
    </row>
    <row r="6" spans="1:9" ht="25.8" x14ac:dyDescent="0.25">
      <c r="A6" s="71" t="s">
        <v>47</v>
      </c>
      <c r="B6" s="71" t="s">
        <v>48</v>
      </c>
      <c r="C6" s="75" t="s">
        <v>49</v>
      </c>
      <c r="D6" s="72" t="s">
        <v>50</v>
      </c>
      <c r="E6" s="74"/>
      <c r="F6" s="74"/>
      <c r="G6" s="74"/>
      <c r="H6" s="74"/>
      <c r="I6" s="73"/>
    </row>
    <row r="7" spans="1:9" ht="25.8" x14ac:dyDescent="0.25">
      <c r="A7" s="71"/>
      <c r="B7" s="71"/>
      <c r="C7" s="76"/>
      <c r="D7" s="72" t="s">
        <v>63</v>
      </c>
      <c r="E7" s="73"/>
      <c r="F7" s="72" t="s">
        <v>64</v>
      </c>
      <c r="G7" s="73"/>
      <c r="H7" s="72" t="s">
        <v>65</v>
      </c>
      <c r="I7" s="73"/>
    </row>
    <row r="8" spans="1:9" ht="25.8" x14ac:dyDescent="0.25">
      <c r="A8" s="71"/>
      <c r="B8" s="71"/>
      <c r="C8" s="35" t="s">
        <v>51</v>
      </c>
      <c r="D8" s="36" t="s">
        <v>52</v>
      </c>
      <c r="E8" s="36" t="s">
        <v>5</v>
      </c>
      <c r="F8" s="36" t="s">
        <v>52</v>
      </c>
      <c r="G8" s="36" t="s">
        <v>5</v>
      </c>
      <c r="H8" s="36" t="s">
        <v>52</v>
      </c>
      <c r="I8" s="36" t="s">
        <v>5</v>
      </c>
    </row>
    <row r="9" spans="1:9" ht="23.4" x14ac:dyDescent="0.45">
      <c r="A9" s="37">
        <v>1</v>
      </c>
      <c r="B9" s="38" t="s">
        <v>53</v>
      </c>
      <c r="C9" s="39">
        <v>12</v>
      </c>
      <c r="D9" s="39">
        <f>'สรุป 7 จ.เขตสุขภาพที่ 8 '!H8</f>
        <v>4</v>
      </c>
      <c r="E9" s="40">
        <f>D9/C9*100</f>
        <v>33.333333333333329</v>
      </c>
      <c r="F9" s="39">
        <f>'สรุป 7 จ.เขตสุขภาพที่ 8 '!H23</f>
        <v>4</v>
      </c>
      <c r="G9" s="41">
        <f>F9/C9*100</f>
        <v>33.333333333333329</v>
      </c>
      <c r="H9" s="39">
        <f>'สรุป 7 จ.เขตสุขภาพที่ 8 '!H34</f>
        <v>1</v>
      </c>
      <c r="I9" s="41">
        <f>H9/C9*100</f>
        <v>8.3333333333333321</v>
      </c>
    </row>
    <row r="10" spans="1:9" ht="23.4" x14ac:dyDescent="0.45">
      <c r="A10" s="37">
        <v>2</v>
      </c>
      <c r="B10" s="38" t="s">
        <v>54</v>
      </c>
      <c r="C10" s="39">
        <v>8</v>
      </c>
      <c r="D10" s="39">
        <f>'สรุป 7 จ.เขตสุขภาพที่ 8 '!M8</f>
        <v>4</v>
      </c>
      <c r="E10" s="40">
        <f t="shared" ref="E10:E14" si="0">D10/C10*100</f>
        <v>50</v>
      </c>
      <c r="F10" s="39">
        <f>'สรุป 7 จ.เขตสุขภาพที่ 8 '!M23</f>
        <v>1</v>
      </c>
      <c r="G10" s="41">
        <f t="shared" ref="G10:G16" si="1">F10/C10*100</f>
        <v>12.5</v>
      </c>
      <c r="H10" s="39">
        <f>'สรุป 7 จ.เขตสุขภาพที่ 8 '!M34</f>
        <v>2</v>
      </c>
      <c r="I10" s="41">
        <f t="shared" ref="I10:I16" si="2">H10/C10*100</f>
        <v>25</v>
      </c>
    </row>
    <row r="11" spans="1:9" ht="23.4" x14ac:dyDescent="0.45">
      <c r="A11" s="37">
        <v>3</v>
      </c>
      <c r="B11" s="38" t="s">
        <v>55</v>
      </c>
      <c r="C11" s="39">
        <v>14</v>
      </c>
      <c r="D11" s="68">
        <f>'สรุป 7 จ.เขตสุขภาพที่ 8 '!R8</f>
        <v>3</v>
      </c>
      <c r="E11" s="40">
        <f t="shared" si="0"/>
        <v>21.428571428571427</v>
      </c>
      <c r="F11" s="68">
        <f>'สรุป 7 จ.เขตสุขภาพที่ 8 '!R23</f>
        <v>4</v>
      </c>
      <c r="G11" s="41">
        <f t="shared" si="1"/>
        <v>28.571428571428569</v>
      </c>
      <c r="H11" s="68">
        <f>'สรุป 7 จ.เขตสุขภาพที่ 8 '!R34</f>
        <v>1</v>
      </c>
      <c r="I11" s="41">
        <f t="shared" si="2"/>
        <v>7.1428571428571423</v>
      </c>
    </row>
    <row r="12" spans="1:9" ht="23.4" x14ac:dyDescent="0.45">
      <c r="A12" s="37">
        <v>4</v>
      </c>
      <c r="B12" s="38" t="s">
        <v>56</v>
      </c>
      <c r="C12" s="39">
        <v>18</v>
      </c>
      <c r="D12" s="39">
        <f>'สรุป 7 จ.เขตสุขภาพที่ 8 '!W8</f>
        <v>6</v>
      </c>
      <c r="E12" s="40">
        <f t="shared" si="0"/>
        <v>33.333333333333329</v>
      </c>
      <c r="F12" s="39">
        <f>'สรุป 7 จ.เขตสุขภาพที่ 8 '!W23</f>
        <v>5</v>
      </c>
      <c r="G12" s="41">
        <f t="shared" si="1"/>
        <v>27.777777777777779</v>
      </c>
      <c r="H12" s="39">
        <f>'สรุป 7 จ.เขตสุขภาพที่ 8 '!W34</f>
        <v>6</v>
      </c>
      <c r="I12" s="41">
        <f t="shared" si="2"/>
        <v>33.333333333333329</v>
      </c>
    </row>
    <row r="13" spans="1:9" ht="23.4" x14ac:dyDescent="0.45">
      <c r="A13" s="37">
        <v>5</v>
      </c>
      <c r="B13" s="38" t="s">
        <v>57</v>
      </c>
      <c r="C13" s="39">
        <v>9</v>
      </c>
      <c r="D13" s="39">
        <f>'สรุป 7 จ.เขตสุขภาพที่ 8 '!AB8</f>
        <v>3</v>
      </c>
      <c r="E13" s="40">
        <f t="shared" si="0"/>
        <v>33.333333333333329</v>
      </c>
      <c r="F13" s="39">
        <f>'สรุป 7 จ.เขตสุขภาพที่ 8 '!AB23</f>
        <v>4</v>
      </c>
      <c r="G13" s="41">
        <f t="shared" si="1"/>
        <v>44.444444444444443</v>
      </c>
      <c r="H13" s="39">
        <f>'สรุป 7 จ.เขตสุขภาพที่ 8 '!AB34</f>
        <v>1</v>
      </c>
      <c r="I13" s="41">
        <f>H13/C13*100</f>
        <v>11.111111111111111</v>
      </c>
    </row>
    <row r="14" spans="1:9" ht="23.4" x14ac:dyDescent="0.45">
      <c r="A14" s="37">
        <v>6</v>
      </c>
      <c r="B14" s="38" t="s">
        <v>58</v>
      </c>
      <c r="C14" s="39">
        <v>6</v>
      </c>
      <c r="D14" s="39">
        <f>'สรุป 7 จ.เขตสุขภาพที่ 8 '!AG8</f>
        <v>1</v>
      </c>
      <c r="E14" s="40">
        <f t="shared" si="0"/>
        <v>16.666666666666664</v>
      </c>
      <c r="F14" s="39">
        <f>'สรุป 7 จ.เขตสุขภาพที่ 8 '!AG23</f>
        <v>1</v>
      </c>
      <c r="G14" s="41">
        <f>F14/C14*100</f>
        <v>16.666666666666664</v>
      </c>
      <c r="H14" s="39">
        <f>'สรุป 7 จ.เขตสุขภาพที่ 8 '!AG34</f>
        <v>2</v>
      </c>
      <c r="I14" s="41">
        <f t="shared" si="2"/>
        <v>33.333333333333329</v>
      </c>
    </row>
    <row r="15" spans="1:9" ht="23.4" x14ac:dyDescent="0.45">
      <c r="A15" s="37">
        <v>7</v>
      </c>
      <c r="B15" s="38" t="s">
        <v>59</v>
      </c>
      <c r="C15" s="39">
        <v>21</v>
      </c>
      <c r="D15" s="39">
        <f>'สรุป 7 จ.เขตสุขภาพที่ 8 '!AL8</f>
        <v>9</v>
      </c>
      <c r="E15" s="40">
        <f>D15/C15*100</f>
        <v>42.857142857142854</v>
      </c>
      <c r="F15" s="39">
        <f>'สรุป 7 จ.เขตสุขภาพที่ 8 '!AL23</f>
        <v>3</v>
      </c>
      <c r="G15" s="41">
        <f t="shared" si="1"/>
        <v>14.285714285714285</v>
      </c>
      <c r="H15" s="39">
        <f>'สรุป 7 จ.เขตสุขภาพที่ 8 '!AL34</f>
        <v>5</v>
      </c>
      <c r="I15" s="41">
        <f t="shared" si="2"/>
        <v>23.809523809523807</v>
      </c>
    </row>
    <row r="16" spans="1:9" ht="23.4" x14ac:dyDescent="0.45">
      <c r="A16" s="69" t="s">
        <v>60</v>
      </c>
      <c r="B16" s="69"/>
      <c r="C16" s="42">
        <f>SUM(C9:C15)</f>
        <v>88</v>
      </c>
      <c r="D16" s="42">
        <f>SUM(D9:D15)</f>
        <v>30</v>
      </c>
      <c r="E16" s="43">
        <f>D16/C16*100</f>
        <v>34.090909090909086</v>
      </c>
      <c r="F16" s="42">
        <f>SUM(F9:F15)</f>
        <v>22</v>
      </c>
      <c r="G16" s="47">
        <f t="shared" si="1"/>
        <v>25</v>
      </c>
      <c r="H16" s="42">
        <f>SUM(H9:H15)</f>
        <v>18</v>
      </c>
      <c r="I16" s="47">
        <f t="shared" si="2"/>
        <v>20.454545454545457</v>
      </c>
    </row>
    <row r="17" spans="1:9" ht="23.4" x14ac:dyDescent="0.45">
      <c r="A17" s="44"/>
      <c r="B17" s="44"/>
      <c r="C17" s="44"/>
      <c r="D17" s="44"/>
      <c r="E17" s="45"/>
      <c r="F17" s="44"/>
      <c r="G17" s="46"/>
      <c r="H17" s="44"/>
      <c r="I17" s="44"/>
    </row>
  </sheetData>
  <mergeCells count="13">
    <mergeCell ref="A16:B16"/>
    <mergeCell ref="A1:I1"/>
    <mergeCell ref="A2:I2"/>
    <mergeCell ref="A3:I3"/>
    <mergeCell ref="A4:I4"/>
    <mergeCell ref="A6:A8"/>
    <mergeCell ref="B6:B8"/>
    <mergeCell ref="D7:E7"/>
    <mergeCell ref="F7:G7"/>
    <mergeCell ref="H7:I7"/>
    <mergeCell ref="D6:I6"/>
    <mergeCell ref="C6:C7"/>
    <mergeCell ref="A5:I5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5E1C-9B4D-49CF-BC7D-47A5D54D2D3D}">
  <dimension ref="A1:AL65"/>
  <sheetViews>
    <sheetView view="pageBreakPreview" zoomScale="50" zoomScaleNormal="60" zoomScaleSheetLayoutView="50" workbookViewId="0">
      <selection activeCell="N38" sqref="N38"/>
    </sheetView>
  </sheetViews>
  <sheetFormatPr defaultRowHeight="19.8" x14ac:dyDescent="0.4"/>
  <cols>
    <col min="1" max="1" width="6.19921875" style="20" customWidth="1"/>
    <col min="2" max="2" width="25.5" style="20" customWidth="1"/>
    <col min="3" max="3" width="24.5" style="20" customWidth="1"/>
    <col min="4" max="7" width="13.296875" style="20" customWidth="1"/>
    <col min="8" max="8" width="10.59765625" style="20" customWidth="1"/>
    <col min="9" max="12" width="13.296875" style="20" customWidth="1"/>
    <col min="13" max="13" width="9.5" style="20" customWidth="1"/>
    <col min="14" max="17" width="13.296875" style="20" customWidth="1"/>
    <col min="18" max="18" width="10.09765625" style="20" customWidth="1"/>
    <col min="19" max="19" width="13.296875" style="20" customWidth="1"/>
    <col min="20" max="20" width="15.09765625" style="20" customWidth="1"/>
    <col min="21" max="22" width="13.296875" style="20" customWidth="1"/>
    <col min="23" max="23" width="9.296875" style="20" customWidth="1"/>
    <col min="24" max="27" width="13.296875" style="20" customWidth="1"/>
    <col min="28" max="28" width="10.296875" style="20" customWidth="1"/>
    <col min="29" max="29" width="15.3984375" style="20" customWidth="1"/>
    <col min="30" max="30" width="13.69921875" style="20" customWidth="1"/>
    <col min="31" max="31" width="15.3984375" style="20" customWidth="1"/>
    <col min="32" max="32" width="13.19921875" style="20" customWidth="1"/>
    <col min="33" max="33" width="9.8984375" style="20" customWidth="1"/>
    <col min="34" max="34" width="15.296875" style="20" customWidth="1"/>
    <col min="35" max="35" width="14.8984375" style="20" customWidth="1"/>
    <col min="36" max="36" width="15.296875" style="20" customWidth="1"/>
    <col min="37" max="37" width="13.296875" style="20" customWidth="1"/>
    <col min="38" max="38" width="10.796875" style="20" customWidth="1"/>
    <col min="39" max="16384" width="8.796875" style="20"/>
  </cols>
  <sheetData>
    <row r="1" spans="1:38" ht="2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38" s="21" customFormat="1" x14ac:dyDescent="0.25">
      <c r="A2" s="93" t="s">
        <v>0</v>
      </c>
      <c r="B2" s="95" t="s">
        <v>1</v>
      </c>
      <c r="C2" s="96"/>
      <c r="D2" s="90" t="s">
        <v>39</v>
      </c>
      <c r="E2" s="91"/>
      <c r="F2" s="91"/>
      <c r="G2" s="91"/>
      <c r="H2" s="91"/>
      <c r="I2" s="99" t="s">
        <v>40</v>
      </c>
      <c r="J2" s="99"/>
      <c r="K2" s="99"/>
      <c r="L2" s="99"/>
      <c r="M2" s="99"/>
      <c r="N2" s="91" t="s">
        <v>41</v>
      </c>
      <c r="O2" s="91"/>
      <c r="P2" s="91"/>
      <c r="Q2" s="91"/>
      <c r="R2" s="91"/>
      <c r="S2" s="88" t="s">
        <v>42</v>
      </c>
      <c r="T2" s="88"/>
      <c r="U2" s="88"/>
      <c r="V2" s="88"/>
      <c r="W2" s="89"/>
      <c r="X2" s="84" t="s">
        <v>43</v>
      </c>
      <c r="Y2" s="85"/>
      <c r="Z2" s="85"/>
      <c r="AA2" s="85"/>
      <c r="AB2" s="86"/>
      <c r="AC2" s="87" t="s">
        <v>44</v>
      </c>
      <c r="AD2" s="88"/>
      <c r="AE2" s="88"/>
      <c r="AF2" s="88"/>
      <c r="AG2" s="89"/>
      <c r="AH2" s="90" t="s">
        <v>45</v>
      </c>
      <c r="AI2" s="91"/>
      <c r="AJ2" s="91"/>
      <c r="AK2" s="91"/>
      <c r="AL2" s="92"/>
    </row>
    <row r="3" spans="1:38" s="21" customFormat="1" ht="43.8" customHeight="1" x14ac:dyDescent="0.25">
      <c r="A3" s="94"/>
      <c r="B3" s="97"/>
      <c r="C3" s="98"/>
      <c r="D3" s="2" t="s">
        <v>2</v>
      </c>
      <c r="E3" s="2" t="s">
        <v>71</v>
      </c>
      <c r="F3" s="2" t="s">
        <v>3</v>
      </c>
      <c r="G3" s="2" t="s">
        <v>4</v>
      </c>
      <c r="H3" s="2" t="s">
        <v>5</v>
      </c>
      <c r="I3" s="22" t="s">
        <v>2</v>
      </c>
      <c r="J3" s="22" t="str">
        <f>E3</f>
        <v>ค่าควรจะเป็น กย.63</v>
      </c>
      <c r="K3" s="22" t="s">
        <v>3</v>
      </c>
      <c r="L3" s="22" t="s">
        <v>4</v>
      </c>
      <c r="M3" s="22" t="s">
        <v>5</v>
      </c>
      <c r="N3" s="2" t="s">
        <v>2</v>
      </c>
      <c r="O3" s="2" t="str">
        <f>J3</f>
        <v>ค่าควรจะเป็น กย.63</v>
      </c>
      <c r="P3" s="2" t="s">
        <v>3</v>
      </c>
      <c r="Q3" s="2" t="s">
        <v>4</v>
      </c>
      <c r="R3" s="2" t="s">
        <v>5</v>
      </c>
      <c r="S3" s="22" t="s">
        <v>2</v>
      </c>
      <c r="T3" s="22" t="str">
        <f>O3</f>
        <v>ค่าควรจะเป็น กย.63</v>
      </c>
      <c r="U3" s="22" t="s">
        <v>3</v>
      </c>
      <c r="V3" s="22" t="s">
        <v>4</v>
      </c>
      <c r="W3" s="22" t="s">
        <v>5</v>
      </c>
      <c r="X3" s="2" t="s">
        <v>2</v>
      </c>
      <c r="Y3" s="2" t="str">
        <f>T3</f>
        <v>ค่าควรจะเป็น กย.63</v>
      </c>
      <c r="Z3" s="2" t="s">
        <v>3</v>
      </c>
      <c r="AA3" s="2" t="s">
        <v>4</v>
      </c>
      <c r="AB3" s="2" t="s">
        <v>5</v>
      </c>
      <c r="AC3" s="22" t="s">
        <v>2</v>
      </c>
      <c r="AD3" s="22" t="str">
        <f>Y3</f>
        <v>ค่าควรจะเป็น กย.63</v>
      </c>
      <c r="AE3" s="22" t="s">
        <v>3</v>
      </c>
      <c r="AF3" s="22" t="s">
        <v>4</v>
      </c>
      <c r="AG3" s="22" t="s">
        <v>5</v>
      </c>
      <c r="AH3" s="2" t="s">
        <v>2</v>
      </c>
      <c r="AI3" s="2" t="str">
        <f>AD3</f>
        <v>ค่าควรจะเป็น กย.63</v>
      </c>
      <c r="AJ3" s="2" t="s">
        <v>3</v>
      </c>
      <c r="AK3" s="2" t="s">
        <v>4</v>
      </c>
      <c r="AL3" s="2" t="s">
        <v>5</v>
      </c>
    </row>
    <row r="4" spans="1:38" x14ac:dyDescent="0.4">
      <c r="A4" s="79">
        <v>2</v>
      </c>
      <c r="B4" s="48" t="s">
        <v>6</v>
      </c>
      <c r="C4" s="3" t="s">
        <v>7</v>
      </c>
      <c r="D4" s="4">
        <v>252863837.40000001</v>
      </c>
      <c r="E4" s="4">
        <v>252863837.39999998</v>
      </c>
      <c r="F4" s="4">
        <v>241675254.94999999</v>
      </c>
      <c r="G4" s="4">
        <v>-11188582.449999988</v>
      </c>
      <c r="H4" s="5">
        <v>-4.4247459680448511</v>
      </c>
      <c r="I4" s="4">
        <v>143618465.44999999</v>
      </c>
      <c r="J4" s="4">
        <v>143618465.44999999</v>
      </c>
      <c r="K4" s="4">
        <v>140874465.94999999</v>
      </c>
      <c r="L4" s="4">
        <v>-2743999.5</v>
      </c>
      <c r="M4" s="5">
        <v>-1.9106174762431987</v>
      </c>
      <c r="N4" s="4">
        <v>333321256.29999995</v>
      </c>
      <c r="O4" s="4">
        <v>333321256.29999995</v>
      </c>
      <c r="P4" s="4">
        <v>282021707.15000004</v>
      </c>
      <c r="Q4" s="4">
        <v>-51299549.149999917</v>
      </c>
      <c r="R4" s="5">
        <v>-15.390422356931433</v>
      </c>
      <c r="S4" s="4">
        <v>637241104.72000003</v>
      </c>
      <c r="T4" s="4">
        <v>637241104.72000003</v>
      </c>
      <c r="U4" s="4">
        <v>651880354.75</v>
      </c>
      <c r="V4" s="4">
        <v>14639250.029999971</v>
      </c>
      <c r="W4" s="5">
        <v>2.2972858972166228</v>
      </c>
      <c r="X4" s="4">
        <v>305161302.19999999</v>
      </c>
      <c r="Y4" s="4">
        <v>305161302.19999999</v>
      </c>
      <c r="Z4" s="4">
        <v>290566613.31</v>
      </c>
      <c r="AA4" s="4">
        <v>-14594688.889999986</v>
      </c>
      <c r="AB4" s="5">
        <v>-4.7826145663891406</v>
      </c>
      <c r="AC4" s="4">
        <v>165250337.68999997</v>
      </c>
      <c r="AD4" s="4">
        <v>165250337.68999997</v>
      </c>
      <c r="AE4" s="4">
        <v>162811150.94</v>
      </c>
      <c r="AF4" s="4">
        <v>-2439186.7499999702</v>
      </c>
      <c r="AG4" s="5">
        <v>-1.4760555313210573</v>
      </c>
      <c r="AH4" s="26">
        <v>971848769.7299999</v>
      </c>
      <c r="AI4" s="26">
        <v>971848769.7299999</v>
      </c>
      <c r="AJ4" s="26">
        <v>983929681.63999999</v>
      </c>
      <c r="AK4" s="32">
        <v>12080911.910000086</v>
      </c>
      <c r="AL4" s="29">
        <v>1.2430855793907543</v>
      </c>
    </row>
    <row r="5" spans="1:38" x14ac:dyDescent="0.4">
      <c r="A5" s="80"/>
      <c r="B5" s="49" t="s">
        <v>8</v>
      </c>
      <c r="C5" s="3" t="s">
        <v>9</v>
      </c>
      <c r="D5" s="4">
        <v>120680341.19000001</v>
      </c>
      <c r="E5" s="4">
        <v>120680341.19</v>
      </c>
      <c r="F5" s="4">
        <v>124825856.67000002</v>
      </c>
      <c r="G5" s="4">
        <v>4145515.4800000191</v>
      </c>
      <c r="H5" s="5">
        <v>3.4351207819948817</v>
      </c>
      <c r="I5" s="4">
        <v>92279329.969999999</v>
      </c>
      <c r="J5" s="4">
        <v>92279329.969999999</v>
      </c>
      <c r="K5" s="4">
        <v>89113354.729999989</v>
      </c>
      <c r="L5" s="4">
        <v>-3165975.2400000095</v>
      </c>
      <c r="M5" s="5">
        <v>-3.4308606716469092</v>
      </c>
      <c r="N5" s="4">
        <v>154090019.41999999</v>
      </c>
      <c r="O5" s="4">
        <v>154090019.41999999</v>
      </c>
      <c r="P5" s="4">
        <v>177636850.77000004</v>
      </c>
      <c r="Q5" s="4">
        <v>23546831.350000054</v>
      </c>
      <c r="R5" s="5">
        <v>15.281217718468151</v>
      </c>
      <c r="S5" s="4">
        <v>336424717.65000004</v>
      </c>
      <c r="T5" s="4">
        <v>336424717.65000004</v>
      </c>
      <c r="U5" s="4">
        <v>396800166.43000007</v>
      </c>
      <c r="V5" s="4">
        <v>60375448.780000031</v>
      </c>
      <c r="W5" s="5">
        <v>17.94619884107675</v>
      </c>
      <c r="X5" s="4">
        <v>175942591.78</v>
      </c>
      <c r="Y5" s="4">
        <v>175942591.78</v>
      </c>
      <c r="Z5" s="4">
        <v>192549928.27000001</v>
      </c>
      <c r="AA5" s="4">
        <v>16607336.49000001</v>
      </c>
      <c r="AB5" s="5">
        <v>9.4390655053927777</v>
      </c>
      <c r="AC5" s="4">
        <v>102074828.15000001</v>
      </c>
      <c r="AD5" s="4">
        <v>102074828.15000001</v>
      </c>
      <c r="AE5" s="4">
        <v>106361768.25999999</v>
      </c>
      <c r="AF5" s="4">
        <v>4286940.1099999845</v>
      </c>
      <c r="AG5" s="5">
        <v>4.1998014473267418</v>
      </c>
      <c r="AH5" s="26">
        <v>518126993.21999997</v>
      </c>
      <c r="AI5" s="26">
        <v>518126993.21999991</v>
      </c>
      <c r="AJ5" s="26">
        <v>704381741.97999978</v>
      </c>
      <c r="AK5" s="32">
        <v>186254748.75999987</v>
      </c>
      <c r="AL5" s="29">
        <v>35.947702242356435</v>
      </c>
    </row>
    <row r="6" spans="1:38" x14ac:dyDescent="0.4">
      <c r="A6" s="81"/>
      <c r="B6" s="50" t="s">
        <v>10</v>
      </c>
      <c r="C6" s="3" t="s">
        <v>11</v>
      </c>
      <c r="D6" s="4">
        <v>76450717.180000007</v>
      </c>
      <c r="E6" s="4">
        <v>76450717.180000007</v>
      </c>
      <c r="F6" s="4">
        <v>74799424.099999994</v>
      </c>
      <c r="G6" s="4">
        <v>-1651293.0800000131</v>
      </c>
      <c r="H6" s="5">
        <v>-2.1599445249311562</v>
      </c>
      <c r="I6" s="4">
        <v>48468442.309999995</v>
      </c>
      <c r="J6" s="4">
        <v>48468442.309999995</v>
      </c>
      <c r="K6" s="4">
        <v>47245981.020000003</v>
      </c>
      <c r="L6" s="4">
        <v>-1222461.2899999917</v>
      </c>
      <c r="M6" s="5">
        <v>-2.5221798591777187</v>
      </c>
      <c r="N6" s="4">
        <v>91932518.069999993</v>
      </c>
      <c r="O6" s="4">
        <v>91932518.069999993</v>
      </c>
      <c r="P6" s="4">
        <v>78119254.210000008</v>
      </c>
      <c r="Q6" s="4">
        <v>-13813263.859999985</v>
      </c>
      <c r="R6" s="5">
        <v>-15.025438386754706</v>
      </c>
      <c r="S6" s="4">
        <v>159558392.69</v>
      </c>
      <c r="T6" s="4">
        <v>159558392.69</v>
      </c>
      <c r="U6" s="4">
        <v>145317964.42000002</v>
      </c>
      <c r="V6" s="4">
        <v>-14240428.269999981</v>
      </c>
      <c r="W6" s="5">
        <v>-8.9249008027219059</v>
      </c>
      <c r="X6" s="4">
        <v>68042372.5</v>
      </c>
      <c r="Y6" s="4">
        <v>68042372.5</v>
      </c>
      <c r="Z6" s="4">
        <v>65321195.540000007</v>
      </c>
      <c r="AA6" s="4">
        <v>-2721176.9599999934</v>
      </c>
      <c r="AB6" s="5">
        <v>-3.9992387978534896</v>
      </c>
      <c r="AC6" s="4">
        <v>53593032.240000002</v>
      </c>
      <c r="AD6" s="4">
        <v>53593032.24000001</v>
      </c>
      <c r="AE6" s="4">
        <v>46727634.300000004</v>
      </c>
      <c r="AF6" s="4">
        <v>-6865397.9400000051</v>
      </c>
      <c r="AG6" s="5">
        <v>-12.810243520567038</v>
      </c>
      <c r="AH6" s="26">
        <v>197526642.88000003</v>
      </c>
      <c r="AI6" s="26">
        <v>197526642.88000003</v>
      </c>
      <c r="AJ6" s="26">
        <v>197889929.03</v>
      </c>
      <c r="AK6" s="32">
        <v>363286.14999997616</v>
      </c>
      <c r="AL6" s="29">
        <v>0.18391754383264497</v>
      </c>
    </row>
    <row r="7" spans="1:38" s="23" customFormat="1" x14ac:dyDescent="0.4">
      <c r="A7" s="78" t="s">
        <v>12</v>
      </c>
      <c r="B7" s="78"/>
      <c r="C7" s="78"/>
      <c r="D7" s="6">
        <v>449994895.77000004</v>
      </c>
      <c r="E7" s="6">
        <v>449994895.76999998</v>
      </c>
      <c r="F7" s="6">
        <v>441300535.72000003</v>
      </c>
      <c r="G7" s="6">
        <v>-8694360.0499999821</v>
      </c>
      <c r="H7" s="7">
        <v>-1.9321019264280315</v>
      </c>
      <c r="I7" s="6">
        <v>284366237.72999996</v>
      </c>
      <c r="J7" s="6">
        <v>284366237.72999996</v>
      </c>
      <c r="K7" s="6">
        <v>277233801.69999999</v>
      </c>
      <c r="L7" s="6">
        <v>-7132436.0300000012</v>
      </c>
      <c r="M7" s="7">
        <v>-2.5081866563822204</v>
      </c>
      <c r="N7" s="6">
        <v>579343793.78999996</v>
      </c>
      <c r="O7" s="6">
        <v>579343793.78999996</v>
      </c>
      <c r="P7" s="6">
        <v>537777812.13000011</v>
      </c>
      <c r="Q7" s="6">
        <v>-41565981.659999847</v>
      </c>
      <c r="R7" s="7">
        <v>-7.1746659074536741</v>
      </c>
      <c r="S7" s="6">
        <v>1133224215.0600002</v>
      </c>
      <c r="T7" s="6">
        <v>1133224215.0600002</v>
      </c>
      <c r="U7" s="6">
        <v>1193998485.6000001</v>
      </c>
      <c r="V7" s="6">
        <v>60774270.540000021</v>
      </c>
      <c r="W7" s="7">
        <v>5.3629519853475989</v>
      </c>
      <c r="X7" s="6">
        <v>549146266.48000002</v>
      </c>
      <c r="Y7" s="6">
        <v>549146266.48000002</v>
      </c>
      <c r="Z7" s="6">
        <v>548437737.12</v>
      </c>
      <c r="AA7" s="6">
        <v>-708529.3599999696</v>
      </c>
      <c r="AB7" s="7">
        <v>-0.12902379625406674</v>
      </c>
      <c r="AC7" s="6">
        <v>320918198.07999998</v>
      </c>
      <c r="AD7" s="6">
        <v>320918198.07999998</v>
      </c>
      <c r="AE7" s="6">
        <v>315900553.5</v>
      </c>
      <c r="AF7" s="6">
        <v>-5017644.5799999908</v>
      </c>
      <c r="AG7" s="7">
        <v>-1.563527593642156</v>
      </c>
      <c r="AH7" s="27">
        <v>1687502405.8299999</v>
      </c>
      <c r="AI7" s="27">
        <v>1687502405.8299999</v>
      </c>
      <c r="AJ7" s="27">
        <v>1886201352.6499999</v>
      </c>
      <c r="AK7" s="33">
        <v>198698946.81999993</v>
      </c>
      <c r="AL7" s="30">
        <v>11.774735617177958</v>
      </c>
    </row>
    <row r="8" spans="1:38" s="23" customFormat="1" x14ac:dyDescent="0.4">
      <c r="A8" s="51"/>
      <c r="B8" s="52" t="s">
        <v>66</v>
      </c>
      <c r="C8" s="53"/>
      <c r="D8" s="54"/>
      <c r="E8" s="55"/>
      <c r="F8" s="55"/>
      <c r="G8" s="55"/>
      <c r="H8" s="55">
        <v>4</v>
      </c>
      <c r="I8" s="55"/>
      <c r="J8" s="55"/>
      <c r="K8" s="55"/>
      <c r="L8" s="55"/>
      <c r="M8" s="55">
        <v>4</v>
      </c>
      <c r="N8" s="54"/>
      <c r="O8" s="55"/>
      <c r="P8" s="55"/>
      <c r="Q8" s="55"/>
      <c r="R8" s="64">
        <v>3</v>
      </c>
      <c r="S8" s="55"/>
      <c r="T8" s="55"/>
      <c r="U8" s="55"/>
      <c r="V8" s="55"/>
      <c r="W8" s="62">
        <v>6</v>
      </c>
      <c r="X8" s="55"/>
      <c r="Y8" s="55"/>
      <c r="Z8" s="55"/>
      <c r="AA8" s="55"/>
      <c r="AB8" s="62">
        <v>3</v>
      </c>
      <c r="AC8" s="55"/>
      <c r="AD8" s="55"/>
      <c r="AE8" s="55"/>
      <c r="AF8" s="55"/>
      <c r="AG8" s="62">
        <v>1</v>
      </c>
      <c r="AH8" s="63"/>
      <c r="AI8" s="63"/>
      <c r="AJ8" s="63"/>
      <c r="AK8" s="63"/>
      <c r="AL8" s="63">
        <v>9</v>
      </c>
    </row>
    <row r="9" spans="1:38" s="23" customFormat="1" x14ac:dyDescent="0.4">
      <c r="A9" s="82">
        <v>3</v>
      </c>
      <c r="B9" s="8" t="s">
        <v>13</v>
      </c>
      <c r="C9" s="9" t="s">
        <v>14</v>
      </c>
      <c r="D9" s="10"/>
      <c r="E9" s="11"/>
      <c r="F9" s="11"/>
      <c r="G9" s="11"/>
      <c r="H9" s="12"/>
      <c r="I9" s="11"/>
      <c r="J9" s="11"/>
      <c r="K9" s="11"/>
      <c r="L9" s="11"/>
      <c r="M9" s="12"/>
      <c r="N9" s="10"/>
      <c r="O9" s="11"/>
      <c r="P9" s="11"/>
      <c r="Q9" s="11"/>
      <c r="R9" s="12"/>
      <c r="S9" s="11"/>
      <c r="T9" s="11"/>
      <c r="U9" s="11"/>
      <c r="V9" s="11"/>
      <c r="W9" s="24"/>
      <c r="X9" s="11"/>
      <c r="Y9" s="11"/>
      <c r="Z9" s="11"/>
      <c r="AA9" s="11"/>
      <c r="AB9" s="24"/>
      <c r="AC9" s="11"/>
      <c r="AD9" s="11"/>
      <c r="AE9" s="11"/>
      <c r="AF9" s="11"/>
      <c r="AG9" s="24"/>
      <c r="AH9" s="28"/>
      <c r="AI9" s="28"/>
      <c r="AJ9" s="28"/>
      <c r="AK9" s="34"/>
      <c r="AL9" s="31"/>
    </row>
    <row r="10" spans="1:38" x14ac:dyDescent="0.4">
      <c r="A10" s="83"/>
      <c r="B10" s="13"/>
      <c r="C10" s="14" t="s">
        <v>15</v>
      </c>
      <c r="D10" s="4">
        <v>12027815.879999999</v>
      </c>
      <c r="E10" s="4">
        <v>12027815.879999999</v>
      </c>
      <c r="F10" s="4">
        <v>10786174.01</v>
      </c>
      <c r="G10" s="4">
        <v>-1241641.8699999992</v>
      </c>
      <c r="H10" s="5">
        <v>-10.323086771428025</v>
      </c>
      <c r="I10" s="4">
        <v>8038321.3799999999</v>
      </c>
      <c r="J10" s="4">
        <v>8038321.3799999999</v>
      </c>
      <c r="K10" s="4">
        <v>6383560.5499999998</v>
      </c>
      <c r="L10" s="4">
        <v>-1654760.83</v>
      </c>
      <c r="M10" s="5">
        <v>-20.585900361202032</v>
      </c>
      <c r="N10" s="4">
        <v>14720884.620000001</v>
      </c>
      <c r="O10" s="4">
        <v>14720884.620000001</v>
      </c>
      <c r="P10" s="4">
        <v>16481103.150000002</v>
      </c>
      <c r="Q10" s="4">
        <v>1760218.5300000012</v>
      </c>
      <c r="R10" s="5">
        <v>11.957287727182806</v>
      </c>
      <c r="S10" s="4">
        <v>27771680.759999998</v>
      </c>
      <c r="T10" s="4">
        <v>27771680.759999998</v>
      </c>
      <c r="U10" s="4">
        <v>29702249.529999997</v>
      </c>
      <c r="V10" s="4">
        <v>1930568.7699999996</v>
      </c>
      <c r="W10" s="5">
        <v>6.9515733911957867</v>
      </c>
      <c r="X10" s="4">
        <v>9647433.3300000001</v>
      </c>
      <c r="Y10" s="4">
        <v>9647433.3300000001</v>
      </c>
      <c r="Z10" s="4">
        <v>9843194.4900000002</v>
      </c>
      <c r="AA10" s="4">
        <v>195761.16000000015</v>
      </c>
      <c r="AB10" s="5">
        <v>2.0291527632666226</v>
      </c>
      <c r="AC10" s="4">
        <v>9524753.1999999993</v>
      </c>
      <c r="AD10" s="4">
        <v>9524753.1999999993</v>
      </c>
      <c r="AE10" s="4">
        <v>9124839.8900000006</v>
      </c>
      <c r="AF10" s="4">
        <v>-399913.30999999866</v>
      </c>
      <c r="AG10" s="5">
        <v>-4.19867372521525</v>
      </c>
      <c r="AH10" s="26">
        <v>32836295.540000003</v>
      </c>
      <c r="AI10" s="26">
        <v>32836295.540000003</v>
      </c>
      <c r="AJ10" s="26">
        <v>26759644.989999998</v>
      </c>
      <c r="AK10" s="32">
        <v>-6076650.5500000045</v>
      </c>
      <c r="AL10" s="29">
        <v>-18.50589553440231</v>
      </c>
    </row>
    <row r="11" spans="1:38" x14ac:dyDescent="0.4">
      <c r="A11" s="83"/>
      <c r="B11" s="15"/>
      <c r="C11" s="14" t="s">
        <v>16</v>
      </c>
      <c r="D11" s="4">
        <v>567662</v>
      </c>
      <c r="E11" s="4">
        <v>567662</v>
      </c>
      <c r="F11" s="4">
        <v>73000</v>
      </c>
      <c r="G11" s="4">
        <v>-494662</v>
      </c>
      <c r="H11" s="5">
        <v>-87.140234858066947</v>
      </c>
      <c r="I11" s="4">
        <v>639519</v>
      </c>
      <c r="J11" s="4">
        <v>639519</v>
      </c>
      <c r="K11" s="4">
        <v>284664</v>
      </c>
      <c r="L11" s="4">
        <v>-354855</v>
      </c>
      <c r="M11" s="5">
        <v>-55.487796296904392</v>
      </c>
      <c r="N11" s="4">
        <v>2597340</v>
      </c>
      <c r="O11" s="4">
        <v>2597340</v>
      </c>
      <c r="P11" s="4">
        <v>1841927.8</v>
      </c>
      <c r="Q11" s="4">
        <v>-755412.2</v>
      </c>
      <c r="R11" s="5">
        <v>-29.084070626102086</v>
      </c>
      <c r="S11" s="4">
        <v>1959136.25</v>
      </c>
      <c r="T11" s="4">
        <v>1959136.25</v>
      </c>
      <c r="U11" s="4">
        <v>1112139.8</v>
      </c>
      <c r="V11" s="4">
        <v>-846996.45</v>
      </c>
      <c r="W11" s="5">
        <v>-43.233156958838364</v>
      </c>
      <c r="X11" s="4">
        <v>870371</v>
      </c>
      <c r="Y11" s="4">
        <v>870371</v>
      </c>
      <c r="Z11" s="4">
        <v>418070.69</v>
      </c>
      <c r="AA11" s="4">
        <v>-452300.31</v>
      </c>
      <c r="AB11" s="5">
        <v>-51.96638100304353</v>
      </c>
      <c r="AC11" s="4">
        <v>355000</v>
      </c>
      <c r="AD11" s="4">
        <v>355000</v>
      </c>
      <c r="AE11" s="4">
        <v>183558.03</v>
      </c>
      <c r="AF11" s="4">
        <v>-171441.97</v>
      </c>
      <c r="AG11" s="5">
        <v>-48.293512676056338</v>
      </c>
      <c r="AH11" s="26">
        <v>1533978.5</v>
      </c>
      <c r="AI11" s="26">
        <v>1533978.5</v>
      </c>
      <c r="AJ11" s="26">
        <v>855143.62</v>
      </c>
      <c r="AK11" s="32">
        <v>-678834.88</v>
      </c>
      <c r="AL11" s="29">
        <v>-44.253219976681549</v>
      </c>
    </row>
    <row r="12" spans="1:38" x14ac:dyDescent="0.4">
      <c r="A12" s="83"/>
      <c r="B12" s="15"/>
      <c r="C12" s="14" t="s">
        <v>17</v>
      </c>
      <c r="D12" s="4">
        <v>10258037.25</v>
      </c>
      <c r="E12" s="4">
        <v>10258037.25</v>
      </c>
      <c r="F12" s="4">
        <v>9242445.4800000004</v>
      </c>
      <c r="G12" s="4">
        <v>-1015591.7699999996</v>
      </c>
      <c r="H12" s="5">
        <v>-9.900449230675191</v>
      </c>
      <c r="I12" s="4">
        <v>7075527.5300000003</v>
      </c>
      <c r="J12" s="4">
        <v>7075527.5300000003</v>
      </c>
      <c r="K12" s="4">
        <v>5423848.8199999994</v>
      </c>
      <c r="L12" s="4">
        <v>-1651678.7100000009</v>
      </c>
      <c r="M12" s="5">
        <v>-23.343541566292242</v>
      </c>
      <c r="N12" s="4">
        <v>14169693.359999999</v>
      </c>
      <c r="O12" s="4">
        <v>14169693.359999999</v>
      </c>
      <c r="P12" s="4">
        <v>11736595.27</v>
      </c>
      <c r="Q12" s="4">
        <v>-2433098.09</v>
      </c>
      <c r="R12" s="5">
        <v>-17.171141450869055</v>
      </c>
      <c r="S12" s="4">
        <v>22199106.379999999</v>
      </c>
      <c r="T12" s="4">
        <v>22199106.379999999</v>
      </c>
      <c r="U12" s="4">
        <v>17910640.309999999</v>
      </c>
      <c r="V12" s="4">
        <v>-4288466.07</v>
      </c>
      <c r="W12" s="5">
        <v>-19.318192347884953</v>
      </c>
      <c r="X12" s="4">
        <v>6230827.0700000003</v>
      </c>
      <c r="Y12" s="4">
        <v>6230827.0700000003</v>
      </c>
      <c r="Z12" s="4">
        <v>5763781.6900000004</v>
      </c>
      <c r="AA12" s="4">
        <v>-467045.37999999989</v>
      </c>
      <c r="AB12" s="5">
        <v>-7.4957204678126281</v>
      </c>
      <c r="AC12" s="4">
        <v>6225201.3199999994</v>
      </c>
      <c r="AD12" s="4">
        <v>6225201.3199999994</v>
      </c>
      <c r="AE12" s="4">
        <v>4994672.08</v>
      </c>
      <c r="AF12" s="4">
        <v>-1230529.2399999993</v>
      </c>
      <c r="AG12" s="5">
        <v>-19.76689871934936</v>
      </c>
      <c r="AH12" s="26">
        <v>21544270.77</v>
      </c>
      <c r="AI12" s="26">
        <v>21544270.77</v>
      </c>
      <c r="AJ12" s="26">
        <v>17626174.580000002</v>
      </c>
      <c r="AK12" s="32">
        <v>-3918096.1899999976</v>
      </c>
      <c r="AL12" s="29">
        <v>-18.186255788503523</v>
      </c>
    </row>
    <row r="13" spans="1:38" x14ac:dyDescent="0.4">
      <c r="A13" s="83"/>
      <c r="B13" s="15"/>
      <c r="C13" s="14" t="s">
        <v>18</v>
      </c>
      <c r="D13" s="4">
        <v>2496601</v>
      </c>
      <c r="E13" s="4">
        <v>2496601</v>
      </c>
      <c r="F13" s="4">
        <v>2821156.2</v>
      </c>
      <c r="G13" s="4">
        <v>324555.20000000019</v>
      </c>
      <c r="H13" s="5">
        <v>12.999882640437946</v>
      </c>
      <c r="I13" s="4">
        <v>1908345.52</v>
      </c>
      <c r="J13" s="4">
        <v>1908345.52</v>
      </c>
      <c r="K13" s="4">
        <v>1939259.6</v>
      </c>
      <c r="L13" s="4">
        <v>30914.080000000075</v>
      </c>
      <c r="M13" s="5">
        <v>1.6199414454045027</v>
      </c>
      <c r="N13" s="4">
        <v>5775592.4800000004</v>
      </c>
      <c r="O13" s="4">
        <v>5775592.4800000004</v>
      </c>
      <c r="P13" s="4">
        <v>6591680.46</v>
      </c>
      <c r="Q13" s="4">
        <v>816087.97999999952</v>
      </c>
      <c r="R13" s="5">
        <v>14.129943946460703</v>
      </c>
      <c r="S13" s="4">
        <v>6502084.5999999996</v>
      </c>
      <c r="T13" s="4">
        <v>6502084.5999999996</v>
      </c>
      <c r="U13" s="4">
        <v>5305744.8</v>
      </c>
      <c r="V13" s="4">
        <v>-1196339.7999999998</v>
      </c>
      <c r="W13" s="5">
        <v>-18.399326886641862</v>
      </c>
      <c r="X13" s="4">
        <v>2364759</v>
      </c>
      <c r="Y13" s="4">
        <v>2364759</v>
      </c>
      <c r="Z13" s="4">
        <v>2506131.87</v>
      </c>
      <c r="AA13" s="4">
        <v>141372.87000000011</v>
      </c>
      <c r="AB13" s="5">
        <v>5.978320412354921</v>
      </c>
      <c r="AC13" s="4">
        <v>1378365.96</v>
      </c>
      <c r="AD13" s="4">
        <v>1378365.96</v>
      </c>
      <c r="AE13" s="4">
        <v>1028686</v>
      </c>
      <c r="AF13" s="4">
        <v>-349679.95999999996</v>
      </c>
      <c r="AG13" s="5">
        <v>-25.369166835779954</v>
      </c>
      <c r="AH13" s="26">
        <v>6288994.1600000001</v>
      </c>
      <c r="AI13" s="26">
        <v>6288994.1600000001</v>
      </c>
      <c r="AJ13" s="26">
        <v>5354414.2399999993</v>
      </c>
      <c r="AK13" s="32">
        <v>-934579.92000000086</v>
      </c>
      <c r="AL13" s="29">
        <v>-14.86056269449614</v>
      </c>
    </row>
    <row r="14" spans="1:38" x14ac:dyDescent="0.4">
      <c r="A14" s="83"/>
      <c r="B14" s="15"/>
      <c r="C14" s="14" t="s">
        <v>19</v>
      </c>
      <c r="D14" s="4">
        <v>862856</v>
      </c>
      <c r="E14" s="4">
        <v>862856</v>
      </c>
      <c r="F14" s="4">
        <v>545342</v>
      </c>
      <c r="G14" s="4">
        <v>-317514</v>
      </c>
      <c r="H14" s="5">
        <v>-36.798028871561414</v>
      </c>
      <c r="I14" s="4">
        <v>272410</v>
      </c>
      <c r="J14" s="4">
        <v>272410</v>
      </c>
      <c r="K14" s="4">
        <v>206377</v>
      </c>
      <c r="L14" s="4">
        <v>-66033</v>
      </c>
      <c r="M14" s="5">
        <v>-24.240299548474724</v>
      </c>
      <c r="N14" s="4">
        <v>851230</v>
      </c>
      <c r="O14" s="4">
        <v>851230</v>
      </c>
      <c r="P14" s="4">
        <v>959385.9</v>
      </c>
      <c r="Q14" s="4">
        <v>108155.90000000002</v>
      </c>
      <c r="R14" s="5">
        <v>12.705837435240772</v>
      </c>
      <c r="S14" s="4">
        <v>1069579</v>
      </c>
      <c r="T14" s="4">
        <v>1069579</v>
      </c>
      <c r="U14" s="4">
        <v>570503.69999999995</v>
      </c>
      <c r="V14" s="4">
        <v>-499075.30000000005</v>
      </c>
      <c r="W14" s="5">
        <v>-46.660910507779235</v>
      </c>
      <c r="X14" s="4">
        <v>435542</v>
      </c>
      <c r="Y14" s="4">
        <v>435542</v>
      </c>
      <c r="Z14" s="4">
        <v>537242</v>
      </c>
      <c r="AA14" s="4">
        <v>101700</v>
      </c>
      <c r="AB14" s="5">
        <v>23.350216511840419</v>
      </c>
      <c r="AC14" s="4">
        <v>785401</v>
      </c>
      <c r="AD14" s="4">
        <v>785401</v>
      </c>
      <c r="AE14" s="4">
        <v>624458.5</v>
      </c>
      <c r="AF14" s="4">
        <v>-160942.5</v>
      </c>
      <c r="AG14" s="5">
        <v>-20.491761533280449</v>
      </c>
      <c r="AH14" s="26">
        <v>1828852.2</v>
      </c>
      <c r="AI14" s="26">
        <v>1828852.2</v>
      </c>
      <c r="AJ14" s="26">
        <v>1168389.2999999998</v>
      </c>
      <c r="AK14" s="32">
        <v>-660462.90000000014</v>
      </c>
      <c r="AL14" s="29">
        <v>-36.113519725650882</v>
      </c>
    </row>
    <row r="15" spans="1:38" x14ac:dyDescent="0.4">
      <c r="A15" s="83"/>
      <c r="B15" s="15"/>
      <c r="C15" s="14" t="s">
        <v>20</v>
      </c>
      <c r="D15" s="4">
        <v>4843908</v>
      </c>
      <c r="E15" s="4">
        <v>4843908</v>
      </c>
      <c r="F15" s="4">
        <v>4526175</v>
      </c>
      <c r="G15" s="4">
        <v>-317733</v>
      </c>
      <c r="H15" s="5">
        <v>-6.5594350677180486</v>
      </c>
      <c r="I15" s="4">
        <v>4415236</v>
      </c>
      <c r="J15" s="4">
        <v>4415236</v>
      </c>
      <c r="K15" s="4">
        <v>2932939</v>
      </c>
      <c r="L15" s="4">
        <v>-1482297</v>
      </c>
      <c r="M15" s="5">
        <v>-33.572316406189842</v>
      </c>
      <c r="N15" s="4">
        <v>7762816.0700000003</v>
      </c>
      <c r="O15" s="4">
        <v>7762816.0700000003</v>
      </c>
      <c r="P15" s="4">
        <v>6688536.3699999992</v>
      </c>
      <c r="Q15" s="4">
        <v>-1074279.7000000011</v>
      </c>
      <c r="R15" s="5">
        <v>-13.838788531286186</v>
      </c>
      <c r="S15" s="4">
        <v>15881916.5</v>
      </c>
      <c r="T15" s="4">
        <v>15881916.5</v>
      </c>
      <c r="U15" s="4">
        <v>14843607.370000001</v>
      </c>
      <c r="V15" s="4">
        <v>-1038309.129999999</v>
      </c>
      <c r="W15" s="5">
        <v>-6.537681582698152</v>
      </c>
      <c r="X15" s="4">
        <v>4253220</v>
      </c>
      <c r="Y15" s="4">
        <v>4253220</v>
      </c>
      <c r="Z15" s="4">
        <v>4201505.8</v>
      </c>
      <c r="AA15" s="4">
        <v>-51714.200000000186</v>
      </c>
      <c r="AB15" s="5">
        <v>-1.2158834953282498</v>
      </c>
      <c r="AC15" s="4">
        <v>4767822</v>
      </c>
      <c r="AD15" s="4">
        <v>4767822</v>
      </c>
      <c r="AE15" s="4">
        <v>2786816</v>
      </c>
      <c r="AF15" s="4">
        <v>-1981006</v>
      </c>
      <c r="AG15" s="5">
        <v>-41.549495765571784</v>
      </c>
      <c r="AH15" s="26">
        <v>12549294.440000001</v>
      </c>
      <c r="AI15" s="26">
        <v>12549294.440000001</v>
      </c>
      <c r="AJ15" s="26">
        <v>12902792.49</v>
      </c>
      <c r="AK15" s="32">
        <v>353498.04999999888</v>
      </c>
      <c r="AL15" s="29">
        <v>2.8168758944188008</v>
      </c>
    </row>
    <row r="16" spans="1:38" x14ac:dyDescent="0.4">
      <c r="A16" s="83"/>
      <c r="B16" s="15"/>
      <c r="C16" s="14" t="s">
        <v>21</v>
      </c>
      <c r="D16" s="4">
        <v>12596978.5</v>
      </c>
      <c r="E16" s="4">
        <v>12596978.5</v>
      </c>
      <c r="F16" s="4">
        <v>14705006.84</v>
      </c>
      <c r="G16" s="4">
        <v>2108028.34</v>
      </c>
      <c r="H16" s="5">
        <v>16.734396585657425</v>
      </c>
      <c r="I16" s="4">
        <v>12396625.449999999</v>
      </c>
      <c r="J16" s="4">
        <v>12396625.449999999</v>
      </c>
      <c r="K16" s="4">
        <v>13243575.140000001</v>
      </c>
      <c r="L16" s="4">
        <v>846949.69000000134</v>
      </c>
      <c r="M16" s="5">
        <v>6.8320987305460728</v>
      </c>
      <c r="N16" s="4">
        <v>20889064.440000001</v>
      </c>
      <c r="O16" s="4">
        <v>20889064.440000001</v>
      </c>
      <c r="P16" s="4">
        <v>25230808.120000001</v>
      </c>
      <c r="Q16" s="4">
        <v>4341743.68</v>
      </c>
      <c r="R16" s="5">
        <v>20.784768472857461</v>
      </c>
      <c r="S16" s="4">
        <v>27248773.469999995</v>
      </c>
      <c r="T16" s="4">
        <v>27248773.469999995</v>
      </c>
      <c r="U16" s="4">
        <v>27688863.850000005</v>
      </c>
      <c r="V16" s="4">
        <v>440090.38000001013</v>
      </c>
      <c r="W16" s="5">
        <v>1.6150832641496145</v>
      </c>
      <c r="X16" s="4">
        <v>16284288</v>
      </c>
      <c r="Y16" s="4">
        <v>16284288</v>
      </c>
      <c r="Z16" s="4">
        <v>16433033.000000002</v>
      </c>
      <c r="AA16" s="4">
        <v>148745.00000000186</v>
      </c>
      <c r="AB16" s="5">
        <v>0.91342648815841299</v>
      </c>
      <c r="AC16" s="4">
        <v>10399196.15</v>
      </c>
      <c r="AD16" s="4">
        <v>10399196.15</v>
      </c>
      <c r="AE16" s="4">
        <v>9557306.120000001</v>
      </c>
      <c r="AF16" s="4">
        <v>-841890.02999999933</v>
      </c>
      <c r="AG16" s="5">
        <v>-8.0957221871423144</v>
      </c>
      <c r="AH16" s="26">
        <v>44611859.57</v>
      </c>
      <c r="AI16" s="26">
        <v>44611859.57</v>
      </c>
      <c r="AJ16" s="26">
        <v>48653789.639999993</v>
      </c>
      <c r="AK16" s="32">
        <v>4041930.0699999928</v>
      </c>
      <c r="AL16" s="29">
        <v>9.0602142770082086</v>
      </c>
    </row>
    <row r="17" spans="1:38" x14ac:dyDescent="0.4">
      <c r="A17" s="83"/>
      <c r="B17" s="15"/>
      <c r="C17" s="14" t="s">
        <v>22</v>
      </c>
      <c r="D17" s="4">
        <v>18846089.039999999</v>
      </c>
      <c r="E17" s="4">
        <v>18846089.039999999</v>
      </c>
      <c r="F17" s="4">
        <v>18488510.039999999</v>
      </c>
      <c r="G17" s="4">
        <v>-357579</v>
      </c>
      <c r="H17" s="5">
        <v>-1.8973644836393071</v>
      </c>
      <c r="I17" s="4">
        <v>11887259.52</v>
      </c>
      <c r="J17" s="4">
        <v>11887259.52</v>
      </c>
      <c r="K17" s="4">
        <v>9466636.6400000006</v>
      </c>
      <c r="L17" s="4">
        <v>-2420622.879999999</v>
      </c>
      <c r="M17" s="5">
        <v>-20.363170131243162</v>
      </c>
      <c r="N17" s="4">
        <v>24071424.5</v>
      </c>
      <c r="O17" s="4">
        <v>24071424.5</v>
      </c>
      <c r="P17" s="4">
        <v>23295300.77</v>
      </c>
      <c r="Q17" s="4">
        <v>-776123.73000000045</v>
      </c>
      <c r="R17" s="5">
        <v>-3.224253429621502</v>
      </c>
      <c r="S17" s="4">
        <v>46015263.410000004</v>
      </c>
      <c r="T17" s="4">
        <v>46015263.410000004</v>
      </c>
      <c r="U17" s="4">
        <v>43792625.759999998</v>
      </c>
      <c r="V17" s="4">
        <v>-2222637.650000006</v>
      </c>
      <c r="W17" s="5">
        <v>-4.8302182477933702</v>
      </c>
      <c r="X17" s="4">
        <v>14613697</v>
      </c>
      <c r="Y17" s="4">
        <v>14613697</v>
      </c>
      <c r="Z17" s="4">
        <v>14022181.5</v>
      </c>
      <c r="AA17" s="4">
        <v>-591515.5</v>
      </c>
      <c r="AB17" s="5">
        <v>-4.0476786948572974</v>
      </c>
      <c r="AC17" s="4">
        <v>10782457.4</v>
      </c>
      <c r="AD17" s="4">
        <v>10782457.4</v>
      </c>
      <c r="AE17" s="4">
        <v>8098708.5799999991</v>
      </c>
      <c r="AF17" s="4">
        <v>-2683748.8200000012</v>
      </c>
      <c r="AG17" s="5">
        <v>-24.889955234138007</v>
      </c>
      <c r="AH17" s="26">
        <v>57331957.420000002</v>
      </c>
      <c r="AI17" s="26">
        <v>57331957.420000002</v>
      </c>
      <c r="AJ17" s="26">
        <v>52206993.579999998</v>
      </c>
      <c r="AK17" s="32">
        <v>-5124963.8400000036</v>
      </c>
      <c r="AL17" s="29">
        <v>-8.9391049436107046</v>
      </c>
    </row>
    <row r="18" spans="1:38" x14ac:dyDescent="0.4">
      <c r="A18" s="83"/>
      <c r="B18" s="15"/>
      <c r="C18" s="14" t="s">
        <v>23</v>
      </c>
      <c r="D18" s="4">
        <v>4684001</v>
      </c>
      <c r="E18" s="4">
        <v>4684001</v>
      </c>
      <c r="F18" s="4">
        <v>3217225</v>
      </c>
      <c r="G18" s="4">
        <v>-1466776</v>
      </c>
      <c r="H18" s="5">
        <v>-31.314596218062295</v>
      </c>
      <c r="I18" s="4">
        <v>2676400</v>
      </c>
      <c r="J18" s="4">
        <v>2676400</v>
      </c>
      <c r="K18" s="4">
        <v>1082318</v>
      </c>
      <c r="L18" s="4">
        <v>-1594082</v>
      </c>
      <c r="M18" s="5">
        <v>-59.560678523389633</v>
      </c>
      <c r="N18" s="4">
        <v>3503510</v>
      </c>
      <c r="O18" s="4">
        <v>3503510</v>
      </c>
      <c r="P18" s="4">
        <v>3510712</v>
      </c>
      <c r="Q18" s="4">
        <v>7202</v>
      </c>
      <c r="R18" s="5">
        <v>0.20556527596610258</v>
      </c>
      <c r="S18" s="4">
        <v>8683555</v>
      </c>
      <c r="T18" s="4">
        <v>8683555</v>
      </c>
      <c r="U18" s="4">
        <v>9980923.5</v>
      </c>
      <c r="V18" s="4">
        <v>1297368.5</v>
      </c>
      <c r="W18" s="5">
        <v>14.940522631571977</v>
      </c>
      <c r="X18" s="4">
        <v>3396454</v>
      </c>
      <c r="Y18" s="4">
        <v>3396454</v>
      </c>
      <c r="Z18" s="4">
        <v>2302608.98</v>
      </c>
      <c r="AA18" s="4">
        <v>-1093845.02</v>
      </c>
      <c r="AB18" s="5">
        <v>-32.205500795830005</v>
      </c>
      <c r="AC18" s="4">
        <v>3873420</v>
      </c>
      <c r="AD18" s="4">
        <v>3873420</v>
      </c>
      <c r="AE18" s="4">
        <v>3482870.3</v>
      </c>
      <c r="AF18" s="4">
        <v>-390549.70000000019</v>
      </c>
      <c r="AG18" s="5">
        <v>-10.082813121221044</v>
      </c>
      <c r="AH18" s="26">
        <v>19970869.5</v>
      </c>
      <c r="AI18" s="26">
        <v>19970869.5</v>
      </c>
      <c r="AJ18" s="26">
        <v>10556860.51</v>
      </c>
      <c r="AK18" s="32">
        <v>-9414008.9900000002</v>
      </c>
      <c r="AL18" s="29">
        <v>-47.1387036503343</v>
      </c>
    </row>
    <row r="19" spans="1:38" x14ac:dyDescent="0.4">
      <c r="A19" s="83"/>
      <c r="B19" s="15"/>
      <c r="C19" s="14" t="s">
        <v>24</v>
      </c>
      <c r="D19" s="4">
        <v>2788490</v>
      </c>
      <c r="E19" s="4">
        <v>2788490</v>
      </c>
      <c r="F19" s="4">
        <v>2792365.5</v>
      </c>
      <c r="G19" s="4">
        <v>3875.5</v>
      </c>
      <c r="H19" s="5">
        <v>0.13898202970066237</v>
      </c>
      <c r="I19" s="4">
        <v>2768165.11</v>
      </c>
      <c r="J19" s="4">
        <v>2768165.11</v>
      </c>
      <c r="K19" s="4">
        <v>2700478.52</v>
      </c>
      <c r="L19" s="4">
        <v>-67686.589999999851</v>
      </c>
      <c r="M19" s="5">
        <v>-2.4451789293739004</v>
      </c>
      <c r="N19" s="4">
        <v>11772078.359999999</v>
      </c>
      <c r="O19" s="4">
        <v>11772078.359999999</v>
      </c>
      <c r="P19" s="4">
        <v>11749197.200000001</v>
      </c>
      <c r="Q19" s="4">
        <v>-22881.159999998286</v>
      </c>
      <c r="R19" s="5">
        <v>-0.19436805719664174</v>
      </c>
      <c r="S19" s="4">
        <v>8946798</v>
      </c>
      <c r="T19" s="4">
        <v>8946798</v>
      </c>
      <c r="U19" s="4">
        <v>7852887.6399999997</v>
      </c>
      <c r="V19" s="4">
        <v>-1093910.3600000003</v>
      </c>
      <c r="W19" s="5">
        <v>-12.22683646149159</v>
      </c>
      <c r="X19" s="4">
        <v>2034074</v>
      </c>
      <c r="Y19" s="4">
        <v>2034074</v>
      </c>
      <c r="Z19" s="4">
        <v>1771851.27</v>
      </c>
      <c r="AA19" s="4">
        <v>-262222.73</v>
      </c>
      <c r="AB19" s="5">
        <v>-12.89150394725069</v>
      </c>
      <c r="AC19" s="4">
        <v>1474852.53</v>
      </c>
      <c r="AD19" s="4">
        <v>1474852.53</v>
      </c>
      <c r="AE19" s="4">
        <v>1997806.6600000001</v>
      </c>
      <c r="AF19" s="4">
        <v>522954.13000000012</v>
      </c>
      <c r="AG19" s="5">
        <v>35.458062373191993</v>
      </c>
      <c r="AH19" s="26">
        <v>6669602.5800000001</v>
      </c>
      <c r="AI19" s="26">
        <v>6669602.5800000001</v>
      </c>
      <c r="AJ19" s="26">
        <v>7721094.4500000002</v>
      </c>
      <c r="AK19" s="32">
        <v>1051491.8700000001</v>
      </c>
      <c r="AL19" s="29">
        <v>15.765435157307381</v>
      </c>
    </row>
    <row r="20" spans="1:38" x14ac:dyDescent="0.4">
      <c r="A20" s="83"/>
      <c r="B20" s="15"/>
      <c r="C20" s="14" t="s">
        <v>25</v>
      </c>
      <c r="D20" s="4">
        <v>3051316</v>
      </c>
      <c r="E20" s="4">
        <v>3051316</v>
      </c>
      <c r="F20" s="4">
        <v>2569867.0600000005</v>
      </c>
      <c r="G20" s="4">
        <v>-481448.93999999948</v>
      </c>
      <c r="H20" s="5">
        <v>-15.77840315457329</v>
      </c>
      <c r="I20" s="4">
        <v>219652</v>
      </c>
      <c r="J20" s="4">
        <v>219652</v>
      </c>
      <c r="K20" s="4">
        <v>394051</v>
      </c>
      <c r="L20" s="4">
        <v>174399</v>
      </c>
      <c r="M20" s="5">
        <v>79.397865714858057</v>
      </c>
      <c r="N20" s="4">
        <v>2560913.0300000003</v>
      </c>
      <c r="O20" s="4">
        <v>2560913.0300000003</v>
      </c>
      <c r="P20" s="4">
        <v>1463552.2</v>
      </c>
      <c r="Q20" s="4">
        <v>-1097360.8300000003</v>
      </c>
      <c r="R20" s="5">
        <v>-42.850374735295098</v>
      </c>
      <c r="S20" s="4">
        <v>9869810.3599999994</v>
      </c>
      <c r="T20" s="4">
        <v>9869810.3599999994</v>
      </c>
      <c r="U20" s="4">
        <v>4814524.6100000003</v>
      </c>
      <c r="V20" s="4">
        <v>-5055285.7499999991</v>
      </c>
      <c r="W20" s="5">
        <v>-51.219684731612205</v>
      </c>
      <c r="X20" s="4">
        <v>1669525</v>
      </c>
      <c r="Y20" s="4">
        <v>1669525</v>
      </c>
      <c r="Z20" s="4">
        <v>720557.6</v>
      </c>
      <c r="AA20" s="4">
        <v>-948967.4</v>
      </c>
      <c r="AB20" s="5">
        <v>-56.840562435423244</v>
      </c>
      <c r="AC20" s="4">
        <v>2115181</v>
      </c>
      <c r="AD20" s="4">
        <v>2115181</v>
      </c>
      <c r="AE20" s="4">
        <v>1096987.47</v>
      </c>
      <c r="AF20" s="4">
        <v>-1018193.53</v>
      </c>
      <c r="AG20" s="5">
        <v>-48.137418499882514</v>
      </c>
      <c r="AH20" s="26">
        <v>4187027.5999999996</v>
      </c>
      <c r="AI20" s="26">
        <v>4187027.5999999996</v>
      </c>
      <c r="AJ20" s="26">
        <v>3199379.29</v>
      </c>
      <c r="AK20" s="32">
        <v>-987648.30999999959</v>
      </c>
      <c r="AL20" s="29">
        <v>-23.588292324607547</v>
      </c>
    </row>
    <row r="21" spans="1:38" x14ac:dyDescent="0.4">
      <c r="A21" s="16"/>
      <c r="B21" s="17"/>
      <c r="C21" s="14" t="s">
        <v>26</v>
      </c>
      <c r="D21" s="4">
        <v>650000</v>
      </c>
      <c r="E21" s="4">
        <v>650000</v>
      </c>
      <c r="F21" s="4">
        <v>5390945</v>
      </c>
      <c r="G21" s="4">
        <v>4740945</v>
      </c>
      <c r="H21" s="5">
        <v>729.37615384615378</v>
      </c>
      <c r="I21" s="4">
        <v>671000</v>
      </c>
      <c r="J21" s="4">
        <v>671000</v>
      </c>
      <c r="K21" s="4">
        <v>4767681.8999999994</v>
      </c>
      <c r="L21" s="4">
        <v>4096681.8999999994</v>
      </c>
      <c r="M21" s="5">
        <v>610.53381520119217</v>
      </c>
      <c r="N21" s="4">
        <v>900001</v>
      </c>
      <c r="O21" s="4">
        <v>900001</v>
      </c>
      <c r="P21" s="4">
        <v>7941758</v>
      </c>
      <c r="Q21" s="4">
        <v>7041757</v>
      </c>
      <c r="R21" s="5">
        <v>782.4165750926943</v>
      </c>
      <c r="S21" s="4">
        <v>9688888.0999999996</v>
      </c>
      <c r="T21" s="4">
        <v>9688888.0999999996</v>
      </c>
      <c r="U21" s="4">
        <v>13858024.65</v>
      </c>
      <c r="V21" s="4">
        <v>4169136.5500000007</v>
      </c>
      <c r="W21" s="5">
        <v>43.030082574697097</v>
      </c>
      <c r="X21" s="4">
        <v>600007</v>
      </c>
      <c r="Y21" s="4">
        <v>600007</v>
      </c>
      <c r="Z21" s="4">
        <v>8841467.1600000001</v>
      </c>
      <c r="AA21" s="4">
        <v>8241460.1600000001</v>
      </c>
      <c r="AB21" s="5">
        <v>1373.5606684588679</v>
      </c>
      <c r="AC21" s="4">
        <v>0</v>
      </c>
      <c r="AD21" s="4">
        <v>0</v>
      </c>
      <c r="AE21" s="4">
        <v>5037307.96</v>
      </c>
      <c r="AF21" s="4">
        <v>5037307.96</v>
      </c>
      <c r="AG21" s="5"/>
      <c r="AH21" s="26">
        <v>15112935.68</v>
      </c>
      <c r="AI21" s="26">
        <v>15112935.68</v>
      </c>
      <c r="AJ21" s="26">
        <v>18593327.649999999</v>
      </c>
      <c r="AK21" s="32">
        <v>3480391.9699999988</v>
      </c>
      <c r="AL21" s="29">
        <v>23.029225053910896</v>
      </c>
    </row>
    <row r="22" spans="1:38" s="23" customFormat="1" x14ac:dyDescent="0.4">
      <c r="A22" s="78" t="s">
        <v>27</v>
      </c>
      <c r="B22" s="78"/>
      <c r="C22" s="78"/>
      <c r="D22" s="6">
        <v>73673754.669999987</v>
      </c>
      <c r="E22" s="6">
        <v>73673754.669999987</v>
      </c>
      <c r="F22" s="6">
        <v>75158212.129999995</v>
      </c>
      <c r="G22" s="6">
        <v>1484457.4600000018</v>
      </c>
      <c r="H22" s="7">
        <v>2.014906755667869</v>
      </c>
      <c r="I22" s="6">
        <v>52968461.50999999</v>
      </c>
      <c r="J22" s="6">
        <v>52968461.50999999</v>
      </c>
      <c r="K22" s="6">
        <v>48825390.170000002</v>
      </c>
      <c r="L22" s="6">
        <v>-4143071.3399999989</v>
      </c>
      <c r="M22" s="7">
        <v>-7.8217702041767296</v>
      </c>
      <c r="N22" s="6">
        <v>109574547.86</v>
      </c>
      <c r="O22" s="6">
        <v>109574547.86</v>
      </c>
      <c r="P22" s="6">
        <v>117490557.23999999</v>
      </c>
      <c r="Q22" s="6">
        <v>7916009.3800000008</v>
      </c>
      <c r="R22" s="7">
        <v>7.2243139803908116</v>
      </c>
      <c r="S22" s="6">
        <v>185836591.83000001</v>
      </c>
      <c r="T22" s="6">
        <v>185836591.83000001</v>
      </c>
      <c r="U22" s="6">
        <v>177432735.52000001</v>
      </c>
      <c r="V22" s="6">
        <v>-8403856.3099999949</v>
      </c>
      <c r="W22" s="7">
        <v>-4.52217522245979</v>
      </c>
      <c r="X22" s="6">
        <v>62400197.399999999</v>
      </c>
      <c r="Y22" s="6">
        <v>62400197.399999999</v>
      </c>
      <c r="Z22" s="6">
        <v>67361626.050000012</v>
      </c>
      <c r="AA22" s="6">
        <v>4961428.6500000022</v>
      </c>
      <c r="AB22" s="7">
        <v>7.9509822992963848</v>
      </c>
      <c r="AC22" s="6">
        <v>51681650.560000002</v>
      </c>
      <c r="AD22" s="6">
        <v>51681650.560000002</v>
      </c>
      <c r="AE22" s="6">
        <v>48014017.589999996</v>
      </c>
      <c r="AF22" s="6">
        <v>-3667632.9699999979</v>
      </c>
      <c r="AG22" s="7">
        <v>-7.0965863710990531</v>
      </c>
      <c r="AH22" s="27">
        <v>224465937.96000004</v>
      </c>
      <c r="AI22" s="27">
        <v>224465937.96000004</v>
      </c>
      <c r="AJ22" s="27">
        <v>205598004.33999997</v>
      </c>
      <c r="AK22" s="33">
        <v>-18867933.620000012</v>
      </c>
      <c r="AL22" s="30">
        <v>-8.405700121575812</v>
      </c>
    </row>
    <row r="23" spans="1:38" s="23" customFormat="1" x14ac:dyDescent="0.4">
      <c r="A23" s="51"/>
      <c r="B23" s="52" t="s">
        <v>67</v>
      </c>
      <c r="C23" s="53"/>
      <c r="D23" s="55"/>
      <c r="E23" s="55"/>
      <c r="F23" s="55"/>
      <c r="G23" s="55"/>
      <c r="H23" s="55">
        <v>4</v>
      </c>
      <c r="I23" s="55"/>
      <c r="J23" s="55"/>
      <c r="K23" s="55"/>
      <c r="L23" s="55"/>
      <c r="M23" s="55">
        <v>1</v>
      </c>
      <c r="N23" s="55"/>
      <c r="O23" s="55"/>
      <c r="P23" s="55"/>
      <c r="Q23" s="55"/>
      <c r="R23" s="64">
        <v>4</v>
      </c>
      <c r="S23" s="55"/>
      <c r="T23" s="55"/>
      <c r="U23" s="55"/>
      <c r="V23" s="55"/>
      <c r="W23" s="62">
        <v>5</v>
      </c>
      <c r="X23" s="55"/>
      <c r="Y23" s="55"/>
      <c r="Z23" s="55"/>
      <c r="AA23" s="55"/>
      <c r="AB23" s="62">
        <v>4</v>
      </c>
      <c r="AC23" s="55"/>
      <c r="AD23" s="55"/>
      <c r="AE23" s="55"/>
      <c r="AF23" s="55"/>
      <c r="AG23" s="62">
        <v>1</v>
      </c>
      <c r="AH23" s="63"/>
      <c r="AI23" s="63"/>
      <c r="AJ23" s="63"/>
      <c r="AK23" s="63"/>
      <c r="AL23" s="63">
        <v>3</v>
      </c>
    </row>
    <row r="24" spans="1:38" x14ac:dyDescent="0.4">
      <c r="A24" s="79">
        <v>4</v>
      </c>
      <c r="B24" s="8" t="s">
        <v>28</v>
      </c>
      <c r="C24" s="14" t="s">
        <v>29</v>
      </c>
      <c r="D24" s="18"/>
      <c r="E24" s="18"/>
      <c r="F24" s="18"/>
      <c r="G24" s="18"/>
      <c r="H24" s="19"/>
      <c r="I24" s="18"/>
      <c r="J24" s="18"/>
      <c r="K24" s="18"/>
      <c r="L24" s="18"/>
      <c r="M24" s="19"/>
      <c r="N24" s="18"/>
      <c r="O24" s="18"/>
      <c r="P24" s="18"/>
      <c r="Q24" s="18"/>
      <c r="R24" s="19"/>
      <c r="S24" s="18"/>
      <c r="T24" s="18"/>
      <c r="U24" s="18"/>
      <c r="V24" s="18"/>
      <c r="W24" s="25"/>
      <c r="X24" s="18"/>
      <c r="Y24" s="18"/>
      <c r="Z24" s="18"/>
      <c r="AA24" s="18"/>
      <c r="AB24" s="25"/>
      <c r="AC24" s="18"/>
      <c r="AD24" s="18"/>
      <c r="AE24" s="18"/>
      <c r="AF24" s="18"/>
      <c r="AG24" s="25"/>
      <c r="AH24" s="28"/>
      <c r="AI24" s="28"/>
      <c r="AJ24" s="28"/>
      <c r="AK24" s="34"/>
      <c r="AL24" s="31"/>
    </row>
    <row r="25" spans="1:38" x14ac:dyDescent="0.4">
      <c r="A25" s="80"/>
      <c r="B25" s="56"/>
      <c r="C25" s="57" t="s">
        <v>30</v>
      </c>
      <c r="D25" s="4">
        <v>261413725.21000001</v>
      </c>
      <c r="E25" s="4">
        <v>261413725.21000001</v>
      </c>
      <c r="F25" s="4">
        <v>265766589.16999999</v>
      </c>
      <c r="G25" s="4">
        <v>4352863.9599999785</v>
      </c>
      <c r="H25" s="5">
        <v>1.6651244904999603</v>
      </c>
      <c r="I25" s="4">
        <v>141570047.71000001</v>
      </c>
      <c r="J25" s="4">
        <v>141570047.71000001</v>
      </c>
      <c r="K25" s="4">
        <v>144792889.18000001</v>
      </c>
      <c r="L25" s="4">
        <v>3222841.4699999988</v>
      </c>
      <c r="M25" s="5">
        <v>2.2764995294780483</v>
      </c>
      <c r="N25" s="4">
        <v>304558361.47999996</v>
      </c>
      <c r="O25" s="4">
        <v>304558361.47999996</v>
      </c>
      <c r="P25" s="4">
        <v>281150542.31</v>
      </c>
      <c r="Q25" s="4">
        <v>-23407819.169999957</v>
      </c>
      <c r="R25" s="5">
        <v>-7.6858238454691463</v>
      </c>
      <c r="S25" s="4">
        <v>643897580.29000008</v>
      </c>
      <c r="T25" s="4">
        <v>643897580.29000008</v>
      </c>
      <c r="U25" s="4">
        <v>645858748.79000008</v>
      </c>
      <c r="V25" s="4">
        <v>1961168.5</v>
      </c>
      <c r="W25" s="5">
        <v>0.30457770925567457</v>
      </c>
      <c r="X25" s="4">
        <v>300592810.88999993</v>
      </c>
      <c r="Y25" s="4">
        <v>300592810.88999993</v>
      </c>
      <c r="Z25" s="4">
        <v>291664039.48999995</v>
      </c>
      <c r="AA25" s="4">
        <v>-8928771.3999999762</v>
      </c>
      <c r="AB25" s="5">
        <v>-2.9703875397297526</v>
      </c>
      <c r="AC25" s="4">
        <v>171378857.66999999</v>
      </c>
      <c r="AD25" s="4">
        <v>171378857.66999999</v>
      </c>
      <c r="AE25" s="4">
        <v>155750449.03999999</v>
      </c>
      <c r="AF25" s="4">
        <v>-15628408.629999995</v>
      </c>
      <c r="AG25" s="5">
        <v>-9.1192162455029369</v>
      </c>
      <c r="AH25" s="26">
        <v>1006443967.3699999</v>
      </c>
      <c r="AI25" s="26">
        <v>1006443967.3699999</v>
      </c>
      <c r="AJ25" s="26">
        <v>935109975.03999984</v>
      </c>
      <c r="AK25" s="32">
        <v>-71333992.330000043</v>
      </c>
      <c r="AL25" s="29">
        <v>-7.0877261569173342</v>
      </c>
    </row>
    <row r="26" spans="1:38" x14ac:dyDescent="0.4">
      <c r="A26" s="80"/>
      <c r="B26" s="56"/>
      <c r="C26" s="57" t="s">
        <v>31</v>
      </c>
      <c r="D26" s="4">
        <v>130118733.98000002</v>
      </c>
      <c r="E26" s="4">
        <v>130118733.98000002</v>
      </c>
      <c r="F26" s="4">
        <v>131473012.36</v>
      </c>
      <c r="G26" s="4">
        <v>1354278.3799999803</v>
      </c>
      <c r="H26" s="5">
        <v>1.0408019956666199</v>
      </c>
      <c r="I26" s="4">
        <v>76027243.649999991</v>
      </c>
      <c r="J26" s="4">
        <v>76027243.649999991</v>
      </c>
      <c r="K26" s="4">
        <v>91598924.120000005</v>
      </c>
      <c r="L26" s="4">
        <v>15571680.470000014</v>
      </c>
      <c r="M26" s="5">
        <v>20.481711189854526</v>
      </c>
      <c r="N26" s="4">
        <v>151479820.55000001</v>
      </c>
      <c r="O26" s="4">
        <v>151479820.55000001</v>
      </c>
      <c r="P26" s="4">
        <v>182062618.87</v>
      </c>
      <c r="Q26" s="4">
        <v>30582798.319999993</v>
      </c>
      <c r="R26" s="5">
        <v>20.189354733164151</v>
      </c>
      <c r="S26" s="4">
        <v>332837274.45999998</v>
      </c>
      <c r="T26" s="4">
        <v>332837274.45999998</v>
      </c>
      <c r="U26" s="4">
        <v>364151259.70000005</v>
      </c>
      <c r="V26" s="4">
        <v>31313985.240000069</v>
      </c>
      <c r="W26" s="5">
        <v>9.4081966302615392</v>
      </c>
      <c r="X26" s="4">
        <v>177237524.61999997</v>
      </c>
      <c r="Y26" s="4">
        <v>177237524.61999997</v>
      </c>
      <c r="Z26" s="4">
        <v>208019285.09</v>
      </c>
      <c r="AA26" s="4">
        <v>30781760.470000029</v>
      </c>
      <c r="AB26" s="5">
        <v>17.367518834398417</v>
      </c>
      <c r="AC26" s="4">
        <v>110980678.38000001</v>
      </c>
      <c r="AD26" s="4">
        <v>110980678.38</v>
      </c>
      <c r="AE26" s="4">
        <v>119789869.09</v>
      </c>
      <c r="AF26" s="4">
        <v>8809190.7100000083</v>
      </c>
      <c r="AG26" s="5">
        <v>7.937589532330275</v>
      </c>
      <c r="AH26" s="26">
        <v>544626189.14999998</v>
      </c>
      <c r="AI26" s="26">
        <v>544626189.14999998</v>
      </c>
      <c r="AJ26" s="26">
        <v>718609676.25999975</v>
      </c>
      <c r="AK26" s="32">
        <v>173983487.10999978</v>
      </c>
      <c r="AL26" s="29">
        <v>31.945486753315411</v>
      </c>
    </row>
    <row r="27" spans="1:38" x14ac:dyDescent="0.4">
      <c r="A27" s="80"/>
      <c r="B27" s="56"/>
      <c r="C27" s="57" t="s">
        <v>32</v>
      </c>
      <c r="D27" s="4">
        <v>78435004.780000001</v>
      </c>
      <c r="E27" s="4">
        <v>78435004.780000001</v>
      </c>
      <c r="F27" s="4">
        <v>77964326.820000008</v>
      </c>
      <c r="G27" s="4">
        <v>-470677.95999999344</v>
      </c>
      <c r="H27" s="5">
        <v>-0.60008660842207373</v>
      </c>
      <c r="I27" s="4">
        <v>47033235.380000003</v>
      </c>
      <c r="J27" s="4">
        <v>47033235.380000003</v>
      </c>
      <c r="K27" s="4">
        <v>52099518.75</v>
      </c>
      <c r="L27" s="4">
        <v>5066283.3699999973</v>
      </c>
      <c r="M27" s="5">
        <v>10.771709258500934</v>
      </c>
      <c r="N27" s="4">
        <v>86793238.090000004</v>
      </c>
      <c r="O27" s="4">
        <v>86793238.090000004</v>
      </c>
      <c r="P27" s="4">
        <v>85908288.38000001</v>
      </c>
      <c r="Q27" s="4">
        <v>-884949.70999999344</v>
      </c>
      <c r="R27" s="5">
        <v>-1.0196067452655093</v>
      </c>
      <c r="S27" s="4">
        <v>157381342.73000002</v>
      </c>
      <c r="T27" s="4">
        <v>157381342.73000002</v>
      </c>
      <c r="U27" s="4">
        <v>158500072.81999999</v>
      </c>
      <c r="V27" s="4">
        <v>1118730.0899999738</v>
      </c>
      <c r="W27" s="5">
        <v>0.71084035159062187</v>
      </c>
      <c r="X27" s="4">
        <v>58932996.700000003</v>
      </c>
      <c r="Y27" s="4">
        <v>58932996.700000003</v>
      </c>
      <c r="Z27" s="4">
        <v>64540171.440000005</v>
      </c>
      <c r="AA27" s="4">
        <v>5607174.7400000021</v>
      </c>
      <c r="AB27" s="5">
        <v>9.5144911237815979</v>
      </c>
      <c r="AC27" s="4">
        <v>60632868.490000002</v>
      </c>
      <c r="AD27" s="4">
        <v>60632868.490000002</v>
      </c>
      <c r="AE27" s="4">
        <v>57853247.269999988</v>
      </c>
      <c r="AF27" s="4">
        <v>-2779621.2200000137</v>
      </c>
      <c r="AG27" s="5">
        <v>-4.5843472183052798</v>
      </c>
      <c r="AH27" s="26">
        <v>206330438.65999997</v>
      </c>
      <c r="AI27" s="26">
        <v>206330438.65999997</v>
      </c>
      <c r="AJ27" s="26">
        <v>189934775.13</v>
      </c>
      <c r="AK27" s="32">
        <v>-16395663.529999971</v>
      </c>
      <c r="AL27" s="29">
        <v>-7.9463135136437337</v>
      </c>
    </row>
    <row r="28" spans="1:38" x14ac:dyDescent="0.4">
      <c r="A28" s="80"/>
      <c r="B28" s="56"/>
      <c r="C28" s="57" t="s">
        <v>33</v>
      </c>
      <c r="D28" s="4">
        <v>31025823.98</v>
      </c>
      <c r="E28" s="4">
        <v>31025823.979999997</v>
      </c>
      <c r="F28" s="4">
        <v>33602750.890000001</v>
      </c>
      <c r="G28" s="4">
        <v>2576926.9100000039</v>
      </c>
      <c r="H28" s="5">
        <v>8.3057485005431406</v>
      </c>
      <c r="I28" s="4">
        <v>29760849.810000002</v>
      </c>
      <c r="J28" s="4">
        <v>29760849.810000002</v>
      </c>
      <c r="K28" s="4">
        <v>20337630.52</v>
      </c>
      <c r="L28" s="4">
        <v>-9423219.2900000028</v>
      </c>
      <c r="M28" s="5">
        <v>-31.663139158189253</v>
      </c>
      <c r="N28" s="4">
        <v>55940187.610000007</v>
      </c>
      <c r="O28" s="4">
        <v>55940187.610000014</v>
      </c>
      <c r="P28" s="4">
        <v>51390848.899999999</v>
      </c>
      <c r="Q28" s="4">
        <v>-4549338.7100000158</v>
      </c>
      <c r="R28" s="5">
        <v>-8.1325052781674323</v>
      </c>
      <c r="S28" s="4">
        <v>31268087.060000002</v>
      </c>
      <c r="T28" s="4">
        <v>31268087.060000002</v>
      </c>
      <c r="U28" s="4">
        <v>19311419.940000001</v>
      </c>
      <c r="V28" s="4">
        <v>-11956667.120000001</v>
      </c>
      <c r="W28" s="5">
        <v>-38.239202472017169</v>
      </c>
      <c r="X28" s="4">
        <v>22941924.02</v>
      </c>
      <c r="Y28" s="4">
        <v>22941924.02</v>
      </c>
      <c r="Z28" s="4">
        <v>31724981.490000002</v>
      </c>
      <c r="AA28" s="4">
        <v>8783057.4700000025</v>
      </c>
      <c r="AB28" s="5">
        <v>38.283874806416527</v>
      </c>
      <c r="AC28" s="4">
        <v>58482499.259999998</v>
      </c>
      <c r="AD28" s="4">
        <v>58482499.25999999</v>
      </c>
      <c r="AE28" s="4">
        <v>12983026.969999999</v>
      </c>
      <c r="AF28" s="4">
        <v>-45499472.289999992</v>
      </c>
      <c r="AG28" s="5">
        <v>-77.800150242758278</v>
      </c>
      <c r="AH28" s="26">
        <v>78955471.820000008</v>
      </c>
      <c r="AI28" s="26">
        <v>78955471.820000008</v>
      </c>
      <c r="AJ28" s="26">
        <v>82666259.079999998</v>
      </c>
      <c r="AK28" s="32">
        <v>3710787.2599999905</v>
      </c>
      <c r="AL28" s="29">
        <v>4.6998481225718169</v>
      </c>
    </row>
    <row r="29" spans="1:38" x14ac:dyDescent="0.4">
      <c r="A29" s="80"/>
      <c r="B29" s="56"/>
      <c r="C29" s="57" t="s">
        <v>34</v>
      </c>
      <c r="D29" s="4">
        <v>155781912.48000002</v>
      </c>
      <c r="E29" s="4">
        <v>155781912.48000002</v>
      </c>
      <c r="F29" s="4">
        <v>209925188.44999999</v>
      </c>
      <c r="G29" s="4">
        <v>54143275.969999969</v>
      </c>
      <c r="H29" s="5">
        <v>34.755816710718022</v>
      </c>
      <c r="I29" s="4">
        <v>146294861.48000002</v>
      </c>
      <c r="J29" s="4">
        <v>146294861.48000002</v>
      </c>
      <c r="K29" s="4">
        <v>197903121.46000001</v>
      </c>
      <c r="L29" s="4">
        <v>51608259.979999989</v>
      </c>
      <c r="M29" s="5">
        <v>35.276878119916297</v>
      </c>
      <c r="N29" s="4">
        <v>224848425.59</v>
      </c>
      <c r="O29" s="4">
        <v>224848425.59000003</v>
      </c>
      <c r="P29" s="4">
        <v>321464473.39000005</v>
      </c>
      <c r="Q29" s="4">
        <v>96616047.800000012</v>
      </c>
      <c r="R29" s="5">
        <v>42.969412637193457</v>
      </c>
      <c r="S29" s="4">
        <v>513637934.17000002</v>
      </c>
      <c r="T29" s="4">
        <v>513637934.16999996</v>
      </c>
      <c r="U29" s="4">
        <v>460272106.95000005</v>
      </c>
      <c r="V29" s="4">
        <v>-53365827.219999909</v>
      </c>
      <c r="W29" s="5">
        <v>-10.389775300812829</v>
      </c>
      <c r="X29" s="4">
        <v>166116109</v>
      </c>
      <c r="Y29" s="4">
        <v>166116109</v>
      </c>
      <c r="Z29" s="4">
        <v>262710155.66999999</v>
      </c>
      <c r="AA29" s="4">
        <v>96594046.669999987</v>
      </c>
      <c r="AB29" s="5">
        <v>58.148512658697051</v>
      </c>
      <c r="AC29" s="4">
        <v>155392229</v>
      </c>
      <c r="AD29" s="4">
        <v>155392229</v>
      </c>
      <c r="AE29" s="4">
        <v>201731154.31999999</v>
      </c>
      <c r="AF29" s="4">
        <v>46338925.319999993</v>
      </c>
      <c r="AG29" s="5">
        <v>29.820619485418408</v>
      </c>
      <c r="AH29" s="26">
        <v>358252489.24000001</v>
      </c>
      <c r="AI29" s="26">
        <v>358252489.24000001</v>
      </c>
      <c r="AJ29" s="26">
        <v>815539061.16000009</v>
      </c>
      <c r="AK29" s="32">
        <v>457286571.92000008</v>
      </c>
      <c r="AL29" s="29">
        <v>127.64365514670723</v>
      </c>
    </row>
    <row r="30" spans="1:38" x14ac:dyDescent="0.4">
      <c r="A30" s="80"/>
      <c r="B30" s="56"/>
      <c r="C30" s="57" t="s">
        <v>35</v>
      </c>
      <c r="D30" s="4">
        <v>19963888.25</v>
      </c>
      <c r="E30" s="4">
        <v>19963888.25</v>
      </c>
      <c r="F30" s="4">
        <v>26882834.530000001</v>
      </c>
      <c r="G30" s="4">
        <v>6918946.2800000012</v>
      </c>
      <c r="H30" s="5">
        <v>34.657308202474042</v>
      </c>
      <c r="I30" s="4">
        <v>116563150</v>
      </c>
      <c r="J30" s="4">
        <v>116563150</v>
      </c>
      <c r="K30" s="4">
        <v>28333773.5</v>
      </c>
      <c r="L30" s="4">
        <v>-88229376.5</v>
      </c>
      <c r="M30" s="5">
        <v>-75.692340589628884</v>
      </c>
      <c r="N30" s="4">
        <v>85867008.390000001</v>
      </c>
      <c r="O30" s="4">
        <v>85867008.390000001</v>
      </c>
      <c r="P30" s="4">
        <v>74603429.500000015</v>
      </c>
      <c r="Q30" s="4">
        <v>-11263578.889999986</v>
      </c>
      <c r="R30" s="5">
        <v>-13.117469795665704</v>
      </c>
      <c r="S30" s="4">
        <v>169869471.87000003</v>
      </c>
      <c r="T30" s="4">
        <v>169869471.87000003</v>
      </c>
      <c r="U30" s="4">
        <v>232281380.71000004</v>
      </c>
      <c r="V30" s="4">
        <v>62411908.840000004</v>
      </c>
      <c r="W30" s="5">
        <v>36.741097828198008</v>
      </c>
      <c r="X30" s="4">
        <v>79478020.099999994</v>
      </c>
      <c r="Y30" s="4">
        <v>79478020.099999994</v>
      </c>
      <c r="Z30" s="4">
        <v>143106345.57999998</v>
      </c>
      <c r="AA30" s="4">
        <v>63628325.479999989</v>
      </c>
      <c r="AB30" s="5">
        <v>80.057763643259136</v>
      </c>
      <c r="AC30" s="4">
        <v>30534167.669999998</v>
      </c>
      <c r="AD30" s="4">
        <v>30534167.669999994</v>
      </c>
      <c r="AE30" s="4">
        <v>31569308.530000001</v>
      </c>
      <c r="AF30" s="4">
        <v>1035140.8600000069</v>
      </c>
      <c r="AG30" s="5">
        <v>3.3901066869985099</v>
      </c>
      <c r="AH30" s="26">
        <v>160878268.56</v>
      </c>
      <c r="AI30" s="26">
        <v>160878268.56</v>
      </c>
      <c r="AJ30" s="26">
        <v>153381186.08000001</v>
      </c>
      <c r="AK30" s="32">
        <v>-7497082.4799999893</v>
      </c>
      <c r="AL30" s="29">
        <v>-4.6600964487655032</v>
      </c>
    </row>
    <row r="31" spans="1:38" x14ac:dyDescent="0.4">
      <c r="A31" s="80"/>
      <c r="B31" s="56"/>
      <c r="C31" s="57" t="s">
        <v>36</v>
      </c>
      <c r="D31" s="4">
        <v>71230219.070000008</v>
      </c>
      <c r="E31" s="4">
        <v>71230219.070000008</v>
      </c>
      <c r="F31" s="4">
        <v>67170369.599999994</v>
      </c>
      <c r="G31" s="4">
        <v>-4059849.4700000137</v>
      </c>
      <c r="H31" s="5">
        <v>-5.6996167118484946</v>
      </c>
      <c r="I31" s="4">
        <v>53293311.670000002</v>
      </c>
      <c r="J31" s="4">
        <v>53293311.670000002</v>
      </c>
      <c r="K31" s="4">
        <v>43244326.81000001</v>
      </c>
      <c r="L31" s="4">
        <v>-10048984.859999992</v>
      </c>
      <c r="M31" s="5">
        <v>-18.855996268771548</v>
      </c>
      <c r="N31" s="4">
        <v>101358530.28999999</v>
      </c>
      <c r="O31" s="4">
        <v>101358530.28999999</v>
      </c>
      <c r="P31" s="4">
        <v>110468309.72</v>
      </c>
      <c r="Q31" s="4">
        <v>9109779.4300000072</v>
      </c>
      <c r="R31" s="5">
        <v>8.9876790872319656</v>
      </c>
      <c r="S31" s="4">
        <v>156586952.26000002</v>
      </c>
      <c r="T31" s="4">
        <v>156586952.26000002</v>
      </c>
      <c r="U31" s="4">
        <v>168261530.69</v>
      </c>
      <c r="V31" s="4">
        <v>11674578.429999977</v>
      </c>
      <c r="W31" s="5">
        <v>7.4556521226719328</v>
      </c>
      <c r="X31" s="4">
        <v>53175190.959999993</v>
      </c>
      <c r="Y31" s="4">
        <v>53175190.959999993</v>
      </c>
      <c r="Z31" s="4">
        <v>59912563.850000001</v>
      </c>
      <c r="AA31" s="4">
        <v>6737372.890000008</v>
      </c>
      <c r="AB31" s="5">
        <v>12.670143291197705</v>
      </c>
      <c r="AC31" s="4">
        <v>38599200.949999996</v>
      </c>
      <c r="AD31" s="4">
        <v>38599200.949999996</v>
      </c>
      <c r="AE31" s="4">
        <v>42625276.580000006</v>
      </c>
      <c r="AF31" s="4">
        <v>4026075.6300000101</v>
      </c>
      <c r="AG31" s="5">
        <v>10.430463664818458</v>
      </c>
      <c r="AH31" s="26">
        <v>89826628.610000014</v>
      </c>
      <c r="AI31" s="26">
        <v>89826628.610000014</v>
      </c>
      <c r="AJ31" s="26">
        <v>190594578.29000002</v>
      </c>
      <c r="AK31" s="32">
        <v>100767949.68000001</v>
      </c>
      <c r="AL31" s="29">
        <v>112.1804872778916</v>
      </c>
    </row>
    <row r="32" spans="1:38" x14ac:dyDescent="0.4">
      <c r="A32" s="81"/>
      <c r="B32" s="58"/>
      <c r="C32" s="57" t="s">
        <v>37</v>
      </c>
      <c r="D32" s="4">
        <v>79772516.699999988</v>
      </c>
      <c r="E32" s="4">
        <v>79772516.699999988</v>
      </c>
      <c r="F32" s="4">
        <v>150533451.67000002</v>
      </c>
      <c r="G32" s="4">
        <v>70760934.970000029</v>
      </c>
      <c r="H32" s="5">
        <v>88.703400490810935</v>
      </c>
      <c r="I32" s="4">
        <v>87023561.879999995</v>
      </c>
      <c r="J32" s="4">
        <v>87023561.879999995</v>
      </c>
      <c r="K32" s="4">
        <v>45303691.550000004</v>
      </c>
      <c r="L32" s="4">
        <v>-41719870.329999991</v>
      </c>
      <c r="M32" s="5">
        <v>-47.940890293055418</v>
      </c>
      <c r="N32" s="4">
        <v>83334745.36999999</v>
      </c>
      <c r="O32" s="4">
        <v>83334745.36999999</v>
      </c>
      <c r="P32" s="4">
        <v>123592048.52</v>
      </c>
      <c r="Q32" s="4">
        <v>40257303.150000006</v>
      </c>
      <c r="R32" s="5">
        <v>48.307945228920559</v>
      </c>
      <c r="S32" s="4">
        <v>254807285.21999997</v>
      </c>
      <c r="T32" s="4">
        <v>254807285.21999997</v>
      </c>
      <c r="U32" s="4">
        <v>166281849.59999996</v>
      </c>
      <c r="V32" s="4">
        <v>-88525435.620000005</v>
      </c>
      <c r="W32" s="5">
        <v>-34.742113257698797</v>
      </c>
      <c r="X32" s="4">
        <v>116503218.79000001</v>
      </c>
      <c r="Y32" s="4">
        <v>116503218.79000001</v>
      </c>
      <c r="Z32" s="4">
        <v>306109828.74000001</v>
      </c>
      <c r="AA32" s="4">
        <v>189606609.94999999</v>
      </c>
      <c r="AB32" s="5">
        <v>162.74795831329837</v>
      </c>
      <c r="AC32" s="4">
        <v>47082714.889999993</v>
      </c>
      <c r="AD32" s="4">
        <v>47082714.889999993</v>
      </c>
      <c r="AE32" s="4">
        <v>51870961.579999991</v>
      </c>
      <c r="AF32" s="4">
        <v>4788246.6899999976</v>
      </c>
      <c r="AG32" s="5">
        <v>10.169861065120916</v>
      </c>
      <c r="AH32" s="26">
        <v>498540929.58000004</v>
      </c>
      <c r="AI32" s="26">
        <v>498540929.58000004</v>
      </c>
      <c r="AJ32" s="26">
        <v>505446743.51000011</v>
      </c>
      <c r="AK32" s="32">
        <v>6905813.9300000668</v>
      </c>
      <c r="AL32" s="29">
        <v>1.3852050093094517</v>
      </c>
    </row>
    <row r="33" spans="1:38" x14ac:dyDescent="0.4">
      <c r="A33" s="78" t="s">
        <v>38</v>
      </c>
      <c r="B33" s="78"/>
      <c r="C33" s="78"/>
      <c r="D33" s="6">
        <v>827741824.45000005</v>
      </c>
      <c r="E33" s="6">
        <v>827741824.45000005</v>
      </c>
      <c r="F33" s="6">
        <v>963318523.49000001</v>
      </c>
      <c r="G33" s="6">
        <v>135576699.03999996</v>
      </c>
      <c r="H33" s="7">
        <v>16.379104575280465</v>
      </c>
      <c r="I33" s="6">
        <v>697566261.57999992</v>
      </c>
      <c r="J33" s="6">
        <v>697566261.57999992</v>
      </c>
      <c r="K33" s="6">
        <v>623613875.88999999</v>
      </c>
      <c r="L33" s="6">
        <v>-73952385.689999983</v>
      </c>
      <c r="M33" s="7">
        <v>-10.601485444909065</v>
      </c>
      <c r="N33" s="6">
        <v>1094180317.3699999</v>
      </c>
      <c r="O33" s="6">
        <v>1094180317.3699999</v>
      </c>
      <c r="P33" s="6">
        <v>1230640559.5900002</v>
      </c>
      <c r="Q33" s="6">
        <v>136460242.22000006</v>
      </c>
      <c r="R33" s="7">
        <v>12.471458319411139</v>
      </c>
      <c r="S33" s="6">
        <v>2260285928.0599999</v>
      </c>
      <c r="T33" s="6">
        <v>2260285928.0599999</v>
      </c>
      <c r="U33" s="6">
        <v>2214918369.2000003</v>
      </c>
      <c r="V33" s="6">
        <v>-45367558.859999895</v>
      </c>
      <c r="W33" s="7">
        <v>-2.0071601692861396</v>
      </c>
      <c r="X33" s="6">
        <v>974977795.07999992</v>
      </c>
      <c r="Y33" s="6">
        <v>974977795.07999992</v>
      </c>
      <c r="Z33" s="6">
        <v>1367787371.3499999</v>
      </c>
      <c r="AA33" s="6">
        <v>392809576.27000004</v>
      </c>
      <c r="AB33" s="7">
        <v>40.289079223365164</v>
      </c>
      <c r="AC33" s="6">
        <v>673083216.30999994</v>
      </c>
      <c r="AD33" s="6">
        <v>673083216.30999994</v>
      </c>
      <c r="AE33" s="6">
        <v>674173293.38000011</v>
      </c>
      <c r="AF33" s="6">
        <v>1090077.0700000152</v>
      </c>
      <c r="AG33" s="7">
        <v>0.16195279329294132</v>
      </c>
      <c r="AH33" s="27">
        <v>2943854382.9899998</v>
      </c>
      <c r="AI33" s="27">
        <v>2943854382.9899998</v>
      </c>
      <c r="AJ33" s="27">
        <v>3591282254.5500002</v>
      </c>
      <c r="AK33" s="33">
        <v>647427871.55999994</v>
      </c>
      <c r="AL33" s="30">
        <v>21.9925236554134</v>
      </c>
    </row>
    <row r="34" spans="1:38" x14ac:dyDescent="0.4">
      <c r="A34" s="59"/>
      <c r="B34" s="60" t="s">
        <v>68</v>
      </c>
      <c r="C34" s="61"/>
      <c r="D34" s="55"/>
      <c r="E34" s="55"/>
      <c r="F34" s="55"/>
      <c r="G34" s="55"/>
      <c r="H34" s="55">
        <v>1</v>
      </c>
      <c r="I34" s="55"/>
      <c r="J34" s="55"/>
      <c r="K34" s="55"/>
      <c r="L34" s="55"/>
      <c r="M34" s="55">
        <v>2</v>
      </c>
      <c r="N34" s="65"/>
      <c r="O34" s="65"/>
      <c r="P34" s="65"/>
      <c r="Q34" s="65"/>
      <c r="R34" s="64">
        <v>1</v>
      </c>
      <c r="S34" s="55"/>
      <c r="T34" s="55"/>
      <c r="U34" s="55"/>
      <c r="V34" s="55"/>
      <c r="W34" s="55">
        <v>6</v>
      </c>
      <c r="X34" s="55"/>
      <c r="Y34" s="55"/>
      <c r="Z34" s="55"/>
      <c r="AA34" s="55"/>
      <c r="AB34" s="55">
        <v>1</v>
      </c>
      <c r="AC34" s="55"/>
      <c r="AD34" s="55"/>
      <c r="AE34" s="55"/>
      <c r="AF34" s="55"/>
      <c r="AG34" s="55">
        <v>2</v>
      </c>
      <c r="AH34" s="66"/>
      <c r="AI34" s="66"/>
      <c r="AJ34" s="66"/>
      <c r="AK34" s="66"/>
      <c r="AL34" s="67">
        <v>5</v>
      </c>
    </row>
    <row r="37" spans="1:38" ht="13.8" customHeight="1" x14ac:dyDescent="0.4"/>
    <row r="38" spans="1:38" ht="25.2" customHeight="1" x14ac:dyDescent="0.4"/>
    <row r="39" spans="1:38" ht="16.8" customHeight="1" x14ac:dyDescent="0.4"/>
    <row r="65" ht="60" customHeight="1" x14ac:dyDescent="0.4"/>
  </sheetData>
  <mergeCells count="15">
    <mergeCell ref="X2:AB2"/>
    <mergeCell ref="AC2:AG2"/>
    <mergeCell ref="AH2:AL2"/>
    <mergeCell ref="A2:A3"/>
    <mergeCell ref="B2:C3"/>
    <mergeCell ref="D2:H2"/>
    <mergeCell ref="I2:M2"/>
    <mergeCell ref="N2:R2"/>
    <mergeCell ref="S2:W2"/>
    <mergeCell ref="A22:C22"/>
    <mergeCell ref="A24:A32"/>
    <mergeCell ref="A33:C33"/>
    <mergeCell ref="A4:A6"/>
    <mergeCell ref="A7:C7"/>
    <mergeCell ref="A9:A20"/>
  </mergeCells>
  <conditionalFormatting sqref="R4:R34">
    <cfRule type="cellIs" dxfId="6" priority="6" operator="lessThan">
      <formula>-5</formula>
    </cfRule>
    <cfRule type="cellIs" dxfId="5" priority="7" operator="greaterThan">
      <formula>5</formula>
    </cfRule>
  </conditionalFormatting>
  <conditionalFormatting sqref="H4:H7 H25:H33 M4:M7 M25:M33 W4:W7 W25:W33">
    <cfRule type="cellIs" dxfId="4" priority="5" operator="greaterThan">
      <formula>5</formula>
    </cfRule>
  </conditionalFormatting>
  <conditionalFormatting sqref="AB4:AB7 AB25:AB33 AG4:AG7 AG25:AG33 AL4:AL7 AL25:AL33">
    <cfRule type="cellIs" dxfId="3" priority="4" operator="greaterThan">
      <formula>5</formula>
    </cfRule>
  </conditionalFormatting>
  <conditionalFormatting sqref="H4:H33 M4:M33 R4:R33 W4:W33 AB4:AB33">
    <cfRule type="cellIs" dxfId="2" priority="2" operator="lessThan">
      <formula>-5</formula>
    </cfRule>
    <cfRule type="cellIs" dxfId="1" priority="3" operator="greaterThan">
      <formula>5</formula>
    </cfRule>
  </conditionalFormatting>
  <conditionalFormatting sqref="AG4:AG33 AL4:AL33">
    <cfRule type="cellIs" dxfId="0" priority="1" operator="lessThan">
      <formula>-5</formula>
    </cfRule>
  </conditionalFormatting>
  <pageMargins left="0.39370078740157483" right="0.11811023622047245" top="0.35433070866141736" bottom="0.15748031496062992" header="0.31496062992125984" footer="0.31496062992125984"/>
  <pageSetup paperSize="9" scale="71" orientation="landscape" r:id="rId1"/>
  <headerFooter>
    <oddHeader>&amp;Cกำกับติดตามผลการดำเนินงานตามแผน Planfin ราย Item แผนที่ 2-4 ข้อมูลเดือน กันยายน 2563  โหลดข้อมูล ณ วันที่ 21 ตุลาคม 2563 เวลา 09.30 น.</oddHeader>
  </headerFooter>
  <colBreaks count="3" manualBreakCount="3">
    <brk id="13" max="1048575" man="1"/>
    <brk id="23" max="33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สรุปผลการกำกับติดตาม แผนที่ 2-4</vt:lpstr>
      <vt:lpstr>สรุป 7 จ.เขตสุขภาพที่ 8 </vt:lpstr>
      <vt:lpstr>'สรุปผลการกำกับติดตาม แผนที่ 2-4'!Print_Area</vt:lpstr>
      <vt:lpstr>'สรุป 7 จ.เขตสุขภาพที่ 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cp:lastPrinted>2020-09-16T03:04:02Z</cp:lastPrinted>
  <dcterms:created xsi:type="dcterms:W3CDTF">2020-07-12T09:13:07Z</dcterms:created>
  <dcterms:modified xsi:type="dcterms:W3CDTF">2020-10-21T07:33:03Z</dcterms:modified>
</cp:coreProperties>
</file>