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\Planfin\ปี 63\กำกับติดตามแผน Planfin 63\Q4 Y63\สค.63\สรุปผลการกำกับติดตาม Planfin แผนที่  2-4 เดือน สค.63\"/>
    </mc:Choice>
  </mc:AlternateContent>
  <xr:revisionPtr revIDLastSave="0" documentId="13_ncr:1_{570DD977-9C61-48B5-A327-FE1C5A084D43}" xr6:coauthVersionLast="45" xr6:coauthVersionMax="45" xr10:uidLastSave="{00000000-0000-0000-0000-000000000000}"/>
  <bookViews>
    <workbookView xWindow="-108" yWindow="-108" windowWidth="23256" windowHeight="12576" xr2:uid="{F1596E7E-F3CC-44B9-84DA-CC7E0DF0BB30}"/>
  </bookViews>
  <sheets>
    <sheet name="สรุปผลการกำกับติดตาม แผนที่ 2-4" sheetId="3" r:id="rId1"/>
    <sheet name="สรุป 7 จ.เขตสุขภาพที่ 8 " sheetId="2" r:id="rId2"/>
  </sheets>
  <externalReferences>
    <externalReference r:id="rId3"/>
  </externalReferences>
  <definedNames>
    <definedName name="_xlnm.Print_Area" localSheetId="0">'สรุปผลการกำกับติดตาม แผนที่ 2-4'!$A$1:$I$17</definedName>
    <definedName name="_xlnm.Print_Titles" localSheetId="1">'สรุป 7 จ.เขตสุขภาพที่ 8 '!$A:$C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F16" i="3"/>
  <c r="D16" i="3"/>
  <c r="H15" i="3"/>
  <c r="F15" i="3"/>
  <c r="D15" i="3"/>
  <c r="H14" i="3"/>
  <c r="F14" i="3"/>
  <c r="D14" i="3"/>
  <c r="H13" i="3"/>
  <c r="F13" i="3"/>
  <c r="D13" i="3"/>
  <c r="H12" i="3"/>
  <c r="F12" i="3"/>
  <c r="D12" i="3"/>
  <c r="H11" i="3"/>
  <c r="F11" i="3"/>
  <c r="D11" i="3"/>
  <c r="H10" i="3"/>
  <c r="F10" i="3"/>
  <c r="D10" i="3"/>
  <c r="G13" i="3" l="1"/>
  <c r="G15" i="3" l="1"/>
  <c r="J3" i="2" l="1"/>
  <c r="O3" i="2" s="1"/>
  <c r="T3" i="2" s="1"/>
  <c r="Y3" i="2" s="1"/>
  <c r="AD3" i="2" s="1"/>
  <c r="AI3" i="2" s="1"/>
  <c r="A4" i="3" l="1"/>
  <c r="I14" i="3" l="1"/>
  <c r="D17" i="3" l="1"/>
  <c r="E17" i="3" s="1"/>
  <c r="F17" i="3" l="1"/>
  <c r="G17" i="3" s="1"/>
  <c r="H17" i="3"/>
  <c r="I17" i="3" s="1"/>
  <c r="I16" i="3"/>
  <c r="E16" i="3"/>
  <c r="E10" i="3"/>
  <c r="I11" i="3"/>
  <c r="I12" i="3"/>
  <c r="I13" i="3"/>
  <c r="I15" i="3"/>
  <c r="I10" i="3"/>
  <c r="G11" i="3"/>
  <c r="G12" i="3"/>
  <c r="G14" i="3"/>
  <c r="G10" i="3"/>
  <c r="G16" i="3" l="1"/>
  <c r="C17" i="3" l="1"/>
  <c r="E14" i="3"/>
  <c r="E11" i="3"/>
  <c r="E12" i="3" l="1"/>
  <c r="E15" i="3"/>
  <c r="E13" i="3"/>
</calcChain>
</file>

<file path=xl/sharedStrings.xml><?xml version="1.0" encoding="utf-8"?>
<sst xmlns="http://schemas.openxmlformats.org/spreadsheetml/2006/main" count="101" uniqueCount="72">
  <si>
    <t xml:space="preserve">แผนที่ </t>
  </si>
  <si>
    <t>รายการ</t>
  </si>
  <si>
    <t>แผน ปมก.63</t>
  </si>
  <si>
    <t xml:space="preserve">ผลการดำเนินงาน </t>
  </si>
  <si>
    <t xml:space="preserve">ผลต่าง </t>
  </si>
  <si>
    <t xml:space="preserve">ร้อยละ </t>
  </si>
  <si>
    <t xml:space="preserve">แผนจัดซื้อยา เวชภัณฑ์ </t>
  </si>
  <si>
    <t>ยา  (รวมสนับสนุน รพ.สต.)</t>
  </si>
  <si>
    <t xml:space="preserve">วัสดุการแพทย์ </t>
  </si>
  <si>
    <t xml:space="preserve">วชย. และ ว.การแพทย์ </t>
  </si>
  <si>
    <t>วัสดุวิทยาศาสตร์การแพทย์</t>
  </si>
  <si>
    <t xml:space="preserve">วัสดุวิทยาศาสตร์และการแพทย์  </t>
  </si>
  <si>
    <t>รวม แผนที่ 2</t>
  </si>
  <si>
    <t>แผนจัดซื้อวัสดุอื่น</t>
  </si>
  <si>
    <t>ประมาณการจัดซื้อวัสดุอื่น ปี 2563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</si>
  <si>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</si>
  <si>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</si>
  <si>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</si>
  <si>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</si>
  <si>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</si>
  <si>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</si>
  <si>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</si>
  <si>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</si>
  <si>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</si>
  <si>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</si>
  <si>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</si>
  <si>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ค่าครุภัณฑ์มูลค่าต่ำกว่าเกณฑ์</t>
  </si>
  <si>
    <t>รวม แผนที่ 3</t>
  </si>
  <si>
    <t>แผนบริหารจัดการเจ้าหนี้</t>
  </si>
  <si>
    <t>ประมาณการจ่ายชำระหนี้ปี 2563</t>
  </si>
  <si>
    <t>   เจ้าหนี้ยา</t>
  </si>
  <si>
    <t>   เจ้าหนี้ วชภ.</t>
  </si>
  <si>
    <t>   เจ้าหนี้ lab</t>
  </si>
  <si>
    <t>   เจ้าหนี้ตามจ่าย</t>
  </si>
  <si>
    <t>   เจ้าหนี้ค่าแรงค้างจ่าย</t>
  </si>
  <si>
    <t>   เจ้าหนี้ค่าครุภัณฑ์ สิ่งก่อสร้างฯ</t>
  </si>
  <si>
    <t>   เจ้าหนี้วัสดุอื่น</t>
  </si>
  <si>
    <t>   เจ้าหนี้อื่นๆ</t>
  </si>
  <si>
    <t>รวม แผนที่ 4</t>
  </si>
  <si>
    <t>1. จังหวัดนครพนม</t>
  </si>
  <si>
    <t>2. จังหวัดบึงกาฬ</t>
  </si>
  <si>
    <t>3. จังหวัดเลย</t>
  </si>
  <si>
    <t>4. จังหวัดสกลนคร</t>
  </si>
  <si>
    <t>5.จังหวัดหนองคาย</t>
  </si>
  <si>
    <t>6.จังหวัดหนองบัวลำภู</t>
  </si>
  <si>
    <t>7.จังหวัดอุดรธานี</t>
  </si>
  <si>
    <t>สรุปผลการประเมินร้อยละของหน่วยบริการที่มีผลต่างแผนประมาณการ และผลการดำเนินงาน</t>
  </si>
  <si>
    <t xml:space="preserve">ลำดับที่ </t>
  </si>
  <si>
    <t>จังหวัด</t>
  </si>
  <si>
    <t>หน่วยบริการ</t>
  </si>
  <si>
    <t>จำนวน (แห่ง)</t>
  </si>
  <si>
    <t>(แห่ง)</t>
  </si>
  <si>
    <t xml:space="preserve">ผ่าน 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</si>
  <si>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</si>
  <si>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</si>
  <si>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</si>
  <si>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</si>
  <si>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</si>
  <si>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</si>
  <si>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 xml:space="preserve">อุดรธานี </t>
  </si>
  <si>
    <t xml:space="preserve">ผลรวม </t>
  </si>
  <si>
    <t xml:space="preserve">ของแผนที่ 2 จัดซื้อยา เวชภัณฑ์, วัสดุการแพทย์, วัสดุวิทยาศาสตร์การแพทย์ </t>
  </si>
  <si>
    <t xml:space="preserve">แผนที่ 3 จัดซื้อวัสดุอื่น และ แผนที่ 4 แผนบริหารจัดการเจ้าหนี้ </t>
  </si>
  <si>
    <t>แผนที่ 2</t>
  </si>
  <si>
    <t>แผนที่ 3</t>
  </si>
  <si>
    <t>แผนที่ 4</t>
  </si>
  <si>
    <t>สรุปแผนที่ 2 มี รพ.ผ่านเกณฑ์ (แห่ง)</t>
  </si>
  <si>
    <t>สรุปแผนที่ 3 มี รพ.ผ่านเกณฑ์ (แห่ง)</t>
  </si>
  <si>
    <t>สรุปแผนที่ 4 มี รพ.ผ่านเกณฑ์ (แห่ง)</t>
  </si>
  <si>
    <t>ค่าควรจะเป็น สค.63</t>
  </si>
  <si>
    <t xml:space="preserve">ไม่เกินร้อยละ +/-5  ข้อมูลวันที่ 31 สิงหาคม 2563  </t>
  </si>
  <si>
    <t xml:space="preserve">โหลดข้อมูล ณ วันที่ 11 กันยายน 2563 เวลา 09.30 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</si>
</sst>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_ ;[Red]\-#,##0\ "/>
    <numFmt numFmtId="190" formatCode="#,##0.00_ ;[Red]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43" fontId="4" fillId="0" borderId="2" xfId="1" applyFont="1" applyFill="1" applyBorder="1"/>
    <xf numFmtId="189" fontId="4" fillId="0" borderId="2" xfId="0" applyNumberFormat="1" applyFont="1" applyBorder="1"/>
    <xf numFmtId="190" fontId="4" fillId="0" borderId="2" xfId="0" applyNumberFormat="1" applyFont="1" applyBorder="1"/>
    <xf numFmtId="189" fontId="3" fillId="4" borderId="2" xfId="0" applyNumberFormat="1" applyFont="1" applyFill="1" applyBorder="1"/>
    <xf numFmtId="190" fontId="3" fillId="4" borderId="2" xfId="0" applyNumberFormat="1" applyFont="1" applyFill="1" applyBorder="1"/>
    <xf numFmtId="43" fontId="4" fillId="0" borderId="6" xfId="1" applyFont="1" applyFill="1" applyBorder="1"/>
    <xf numFmtId="43" fontId="4" fillId="0" borderId="3" xfId="1" applyFont="1" applyFill="1" applyBorder="1" applyAlignment="1" applyProtection="1">
      <alignment horizontal="left"/>
      <protection locked="0"/>
    </xf>
    <xf numFmtId="189" fontId="3" fillId="0" borderId="3" xfId="0" applyNumberFormat="1" applyFont="1" applyBorder="1"/>
    <xf numFmtId="189" fontId="3" fillId="0" borderId="4" xfId="0" applyNumberFormat="1" applyFont="1" applyBorder="1"/>
    <xf numFmtId="190" fontId="3" fillId="0" borderId="4" xfId="0" applyNumberFormat="1" applyFont="1" applyBorder="1"/>
    <xf numFmtId="0" fontId="4" fillId="0" borderId="12" xfId="0" applyFont="1" applyBorder="1"/>
    <xf numFmtId="43" fontId="4" fillId="0" borderId="3" xfId="1" applyFont="1" applyFill="1" applyBorder="1"/>
    <xf numFmtId="43" fontId="4" fillId="0" borderId="8" xfId="1" applyFont="1" applyFill="1" applyBorder="1"/>
    <xf numFmtId="187" fontId="4" fillId="0" borderId="10" xfId="1" applyNumberFormat="1" applyFont="1" applyFill="1" applyBorder="1" applyAlignment="1" applyProtection="1">
      <alignment horizontal="center" vertical="top"/>
      <protection locked="0"/>
    </xf>
    <xf numFmtId="43" fontId="4" fillId="0" borderId="10" xfId="1" applyFont="1" applyFill="1" applyBorder="1"/>
    <xf numFmtId="189" fontId="4" fillId="0" borderId="4" xfId="0" applyNumberFormat="1" applyFont="1" applyBorder="1"/>
    <xf numFmtId="190" fontId="4" fillId="0" borderId="4" xfId="0" applyNumberFormat="1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/>
    <xf numFmtId="190" fontId="3" fillId="0" borderId="5" xfId="0" applyNumberFormat="1" applyFont="1" applyBorder="1"/>
    <xf numFmtId="190" fontId="4" fillId="0" borderId="5" xfId="0" applyNumberFormat="1" applyFont="1" applyBorder="1"/>
    <xf numFmtId="187" fontId="4" fillId="0" borderId="2" xfId="1" applyNumberFormat="1" applyFont="1" applyFill="1" applyBorder="1"/>
    <xf numFmtId="187" fontId="3" fillId="4" borderId="2" xfId="1" applyNumberFormat="1" applyFont="1" applyFill="1" applyBorder="1"/>
    <xf numFmtId="187" fontId="4" fillId="0" borderId="10" xfId="1" applyNumberFormat="1" applyFont="1" applyFill="1" applyBorder="1"/>
    <xf numFmtId="190" fontId="4" fillId="0" borderId="2" xfId="1" applyNumberFormat="1" applyFont="1" applyFill="1" applyBorder="1"/>
    <xf numFmtId="190" fontId="3" fillId="4" borderId="2" xfId="1" applyNumberFormat="1" applyFont="1" applyFill="1" applyBorder="1"/>
    <xf numFmtId="190" fontId="4" fillId="0" borderId="10" xfId="1" applyNumberFormat="1" applyFont="1" applyFill="1" applyBorder="1"/>
    <xf numFmtId="189" fontId="4" fillId="0" borderId="2" xfId="1" applyNumberFormat="1" applyFont="1" applyFill="1" applyBorder="1"/>
    <xf numFmtId="189" fontId="3" fillId="4" borderId="2" xfId="1" applyNumberFormat="1" applyFont="1" applyFill="1" applyBorder="1"/>
    <xf numFmtId="189" fontId="4" fillId="0" borderId="10" xfId="1" applyNumberFormat="1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43" fontId="6" fillId="0" borderId="2" xfId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7" fillId="2" borderId="2" xfId="1" applyFont="1" applyFill="1" applyBorder="1"/>
    <xf numFmtId="0" fontId="7" fillId="0" borderId="0" xfId="0" applyFont="1" applyAlignment="1">
      <alignment horizontal="center"/>
    </xf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43" fontId="6" fillId="2" borderId="2" xfId="1" applyFont="1" applyFill="1" applyBorder="1" applyAlignment="1">
      <alignment horizontal="center"/>
    </xf>
    <xf numFmtId="188" fontId="4" fillId="0" borderId="7" xfId="1" applyNumberFormat="1" applyFont="1" applyFill="1" applyBorder="1"/>
    <xf numFmtId="188" fontId="4" fillId="0" borderId="9" xfId="1" applyNumberFormat="1" applyFont="1" applyFill="1" applyBorder="1"/>
    <xf numFmtId="188" fontId="4" fillId="0" borderId="11" xfId="1" applyNumberFormat="1" applyFont="1" applyFill="1" applyBorder="1"/>
    <xf numFmtId="43" fontId="3" fillId="6" borderId="6" xfId="1" applyFont="1" applyFill="1" applyBorder="1" applyAlignment="1" applyProtection="1">
      <alignment horizontal="center"/>
      <protection locked="0"/>
    </xf>
    <xf numFmtId="43" fontId="3" fillId="6" borderId="0" xfId="1" applyFont="1" applyFill="1" applyBorder="1" applyAlignment="1" applyProtection="1">
      <alignment horizontal="center" vertical="center"/>
      <protection locked="0"/>
    </xf>
    <xf numFmtId="189" fontId="3" fillId="6" borderId="0" xfId="0" applyNumberFormat="1" applyFont="1" applyFill="1" applyAlignment="1">
      <alignment horizontal="center" vertical="center"/>
    </xf>
    <xf numFmtId="189" fontId="3" fillId="6" borderId="3" xfId="0" applyNumberFormat="1" applyFont="1" applyFill="1" applyBorder="1"/>
    <xf numFmtId="189" fontId="3" fillId="6" borderId="4" xfId="0" applyNumberFormat="1" applyFont="1" applyFill="1" applyBorder="1"/>
    <xf numFmtId="43" fontId="4" fillId="0" borderId="9" xfId="1" applyFont="1" applyFill="1" applyBorder="1"/>
    <xf numFmtId="43" fontId="4" fillId="0" borderId="2" xfId="1" applyFont="1" applyFill="1" applyBorder="1" applyAlignment="1">
      <alignment horizontal="left"/>
    </xf>
    <xf numFmtId="43" fontId="4" fillId="0" borderId="11" xfId="1" applyFont="1" applyFill="1" applyBorder="1"/>
    <xf numFmtId="0" fontId="4" fillId="6" borderId="3" xfId="0" applyFont="1" applyFill="1" applyBorder="1"/>
    <xf numFmtId="43" fontId="3" fillId="6" borderId="4" xfId="1" applyFont="1" applyFill="1" applyBorder="1" applyAlignment="1" applyProtection="1">
      <alignment horizontal="center" vertical="center"/>
      <protection locked="0"/>
    </xf>
    <xf numFmtId="189" fontId="3" fillId="6" borderId="4" xfId="0" applyNumberFormat="1" applyFont="1" applyFill="1" applyBorder="1" applyAlignment="1">
      <alignment horizontal="center" vertical="center"/>
    </xf>
    <xf numFmtId="189" fontId="3" fillId="6" borderId="5" xfId="0" applyNumberFormat="1" applyFont="1" applyFill="1" applyBorder="1"/>
    <xf numFmtId="189" fontId="3" fillId="6" borderId="10" xfId="1" applyNumberFormat="1" applyFont="1" applyFill="1" applyBorder="1"/>
    <xf numFmtId="1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/>
    <xf numFmtId="189" fontId="3" fillId="6" borderId="4" xfId="1" applyNumberFormat="1" applyFont="1" applyFill="1" applyBorder="1"/>
    <xf numFmtId="189" fontId="3" fillId="6" borderId="5" xfId="1" applyNumberFormat="1" applyFont="1" applyFill="1" applyBorder="1"/>
    <xf numFmtId="1" fontId="6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3" fillId="4" borderId="2" xfId="1" applyFont="1" applyFill="1" applyBorder="1" applyAlignment="1" applyProtection="1">
      <alignment horizontal="center"/>
      <protection locked="0"/>
    </xf>
    <xf numFmtId="187" fontId="4" fillId="0" borderId="6" xfId="1" applyNumberFormat="1" applyFont="1" applyFill="1" applyBorder="1" applyAlignment="1">
      <alignment horizontal="center" vertical="top"/>
    </xf>
    <xf numFmtId="187" fontId="4" fillId="0" borderId="8" xfId="1" applyNumberFormat="1" applyFont="1" applyFill="1" applyBorder="1" applyAlignment="1">
      <alignment horizontal="center" vertical="top"/>
    </xf>
    <xf numFmtId="187" fontId="4" fillId="0" borderId="10" xfId="1" applyNumberFormat="1" applyFont="1" applyFill="1" applyBorder="1" applyAlignment="1">
      <alignment horizontal="center" vertical="top"/>
    </xf>
    <xf numFmtId="187" fontId="4" fillId="0" borderId="6" xfId="1" applyNumberFormat="1" applyFont="1" applyFill="1" applyBorder="1" applyAlignment="1" applyProtection="1">
      <alignment horizontal="center" vertical="top"/>
      <protection locked="0"/>
    </xf>
    <xf numFmtId="187" fontId="4" fillId="0" borderId="8" xfId="1" applyNumberFormat="1" applyFont="1" applyFill="1" applyBorder="1" applyAlignment="1" applyProtection="1">
      <alignment horizontal="center" vertical="top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585;&#3657;&#3629;&#3618;/Planfin/&#3611;&#3637;%2063/&#3585;&#3635;&#3585;&#3633;&#3610;&#3605;&#3636;&#3604;&#3605;&#3634;&#3617;&#3649;&#3612;&#3609;%20Planfin%2063/Q3%20Y63/&#3617;&#3636;&#3618;.63/Planfin%20&#3619;&#3634;&#3618;%20Item%20&#3648;&#3604;&#3639;&#3629;&#3609;%20%20&#3617;&#3636;&#3618;.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กราฟสรุปความต่าง "/>
      <sheetName val="2. กราฟรายได้-ค่าใช้จ่าย"/>
      <sheetName val="3. สรุปผลการเมิน แผนรายได้&amp;คชจ."/>
      <sheetName val="4.สรุปเขต"/>
      <sheetName val="สรุปนครพนม"/>
      <sheetName val="นครพนม ราย Item"/>
      <sheetName val="สรุปบึงกาฬ"/>
      <sheetName val="บึงกาฬ ราย Item"/>
      <sheetName val="สรุปเลย"/>
      <sheetName val="เลย ราย Item"/>
      <sheetName val="สรุปสกลนคร"/>
      <sheetName val="สกลนคร ราย Item"/>
      <sheetName val="สรุปหนองคาย"/>
      <sheetName val="หนองคาย ราย Item"/>
      <sheetName val="สรุปหนองบัวลำภู"/>
      <sheetName val="หนองบัวลำภู ราย Item"/>
      <sheetName val="สรุปอุดร"/>
      <sheetName val="อุดร ราย Item"/>
      <sheetName val="Planfin Item"/>
      <sheetName val="ข้อมูลคำนวณ Planfin"/>
    </sheetNames>
    <sheetDataSet>
      <sheetData sheetId="0"/>
      <sheetData sheetId="1"/>
      <sheetData sheetId="2">
        <row r="4">
          <cell r="A4" t="str">
            <v xml:space="preserve"> แผนค่าใช้จ่าย (ไม่รวมค่าเสื่อมราคาและค่าตัดจำหน่าย &amp; ค่าใช้จ่ายอื่น(ระบบบัญชีบันทึกอัตโนมัติ)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08B6-2CE0-4DE4-ABE9-79C6DB0BBBE3}">
  <dimension ref="A1:I18"/>
  <sheetViews>
    <sheetView tabSelected="1" view="pageBreakPreview" zoomScale="80" zoomScaleNormal="100" zoomScaleSheetLayoutView="80" workbookViewId="0">
      <selection activeCell="O11" sqref="O11"/>
    </sheetView>
  </sheetViews>
  <sheetFormatPr defaultRowHeight="13.8" x14ac:dyDescent="0.25"/>
  <cols>
    <col min="2" max="3" width="14.59765625" customWidth="1"/>
    <col min="4" max="9" width="11.296875" customWidth="1"/>
  </cols>
  <sheetData>
    <row r="1" spans="1:9" ht="25.8" x14ac:dyDescent="0.25">
      <c r="A1" s="70" t="s">
        <v>46</v>
      </c>
      <c r="B1" s="70"/>
      <c r="C1" s="70"/>
      <c r="D1" s="70"/>
      <c r="E1" s="70"/>
      <c r="F1" s="70"/>
      <c r="G1" s="70"/>
      <c r="H1" s="70"/>
      <c r="I1" s="70"/>
    </row>
    <row r="2" spans="1:9" ht="25.8" x14ac:dyDescent="0.25">
      <c r="A2" s="70" t="s">
        <v>61</v>
      </c>
      <c r="B2" s="70"/>
      <c r="C2" s="70"/>
      <c r="D2" s="70"/>
      <c r="E2" s="70"/>
      <c r="F2" s="70"/>
      <c r="G2" s="70"/>
      <c r="H2" s="70"/>
      <c r="I2" s="70"/>
    </row>
    <row r="3" spans="1:9" ht="25.8" x14ac:dyDescent="0.25">
      <c r="A3" s="70" t="s">
        <v>62</v>
      </c>
      <c r="B3" s="70"/>
      <c r="C3" s="70"/>
      <c r="D3" s="70"/>
      <c r="E3" s="70"/>
      <c r="F3" s="70"/>
      <c r="G3" s="70"/>
      <c r="H3" s="70"/>
      <c r="I3" s="70"/>
    </row>
    <row r="4" spans="1:9" ht="25.8" x14ac:dyDescent="0.25">
      <c r="A4" s="70" t="str">
        <f>'[1]3. สรุปผลการเมิน แผนรายได้&amp;คชจ.'!$A$4:$I$4</f>
        <v xml:space="preserve"> แผนค่าใช้จ่าย (ไม่รวมค่าเสื่อมราคาและค่าตัดจำหน่าย &amp; ค่าใช้จ่ายอื่น(ระบบบัญชีบันทึกอัตโนมัติ) </v>
      </c>
      <c r="B4" s="70"/>
      <c r="C4" s="70"/>
      <c r="D4" s="70"/>
      <c r="E4" s="70"/>
      <c r="F4" s="70"/>
      <c r="G4" s="70"/>
      <c r="H4" s="70"/>
      <c r="I4" s="70"/>
    </row>
    <row r="5" spans="1:9" ht="25.8" x14ac:dyDescent="0.25">
      <c r="A5" s="70" t="s">
        <v>70</v>
      </c>
      <c r="B5" s="70"/>
      <c r="C5" s="70"/>
      <c r="D5" s="70"/>
      <c r="E5" s="70"/>
      <c r="F5" s="70"/>
      <c r="G5" s="70"/>
      <c r="H5" s="70"/>
      <c r="I5" s="70"/>
    </row>
    <row r="6" spans="1:9" ht="25.8" x14ac:dyDescent="0.25">
      <c r="A6" s="77" t="s">
        <v>71</v>
      </c>
      <c r="B6" s="77"/>
      <c r="C6" s="77"/>
      <c r="D6" s="77"/>
      <c r="E6" s="77"/>
      <c r="F6" s="77"/>
      <c r="G6" s="77"/>
      <c r="H6" s="77"/>
      <c r="I6" s="77"/>
    </row>
    <row r="7" spans="1:9" ht="25.8" x14ac:dyDescent="0.25">
      <c r="A7" s="71" t="s">
        <v>47</v>
      </c>
      <c r="B7" s="71" t="s">
        <v>48</v>
      </c>
      <c r="C7" s="75" t="s">
        <v>49</v>
      </c>
      <c r="D7" s="72" t="s">
        <v>50</v>
      </c>
      <c r="E7" s="74"/>
      <c r="F7" s="74"/>
      <c r="G7" s="74"/>
      <c r="H7" s="74"/>
      <c r="I7" s="73"/>
    </row>
    <row r="8" spans="1:9" ht="25.8" x14ac:dyDescent="0.25">
      <c r="A8" s="71"/>
      <c r="B8" s="71"/>
      <c r="C8" s="76"/>
      <c r="D8" s="72" t="s">
        <v>63</v>
      </c>
      <c r="E8" s="73"/>
      <c r="F8" s="72" t="s">
        <v>64</v>
      </c>
      <c r="G8" s="73"/>
      <c r="H8" s="72" t="s">
        <v>65</v>
      </c>
      <c r="I8" s="73"/>
    </row>
    <row r="9" spans="1:9" ht="25.8" x14ac:dyDescent="0.25">
      <c r="A9" s="71"/>
      <c r="B9" s="71"/>
      <c r="C9" s="35" t="s">
        <v>51</v>
      </c>
      <c r="D9" s="36" t="s">
        <v>52</v>
      </c>
      <c r="E9" s="36" t="s">
        <v>5</v>
      </c>
      <c r="F9" s="36" t="s">
        <v>52</v>
      </c>
      <c r="G9" s="36" t="s">
        <v>5</v>
      </c>
      <c r="H9" s="36" t="s">
        <v>52</v>
      </c>
      <c r="I9" s="36" t="s">
        <v>5</v>
      </c>
    </row>
    <row r="10" spans="1:9" ht="23.4" x14ac:dyDescent="0.45">
      <c r="A10" s="37">
        <v>1</v>
      </c>
      <c r="B10" s="38" t="s">
        <v>53</v>
      </c>
      <c r="C10" s="39">
        <v>12</v>
      </c>
      <c r="D10" s="39">
        <f>'สรุป 7 จ.เขตสุขภาพที่ 8 '!H8</f>
        <v>4</v>
      </c>
      <c r="E10" s="40">
        <f>D10/C10*100</f>
        <v>33.333333333333329</v>
      </c>
      <c r="F10" s="39">
        <f>'สรุป 7 จ.เขตสุขภาพที่ 8 '!H23</f>
        <v>5</v>
      </c>
      <c r="G10" s="41">
        <f>F10/C10*100</f>
        <v>41.666666666666671</v>
      </c>
      <c r="H10" s="39">
        <f>'สรุป 7 จ.เขตสุขภาพที่ 8 '!H34</f>
        <v>3</v>
      </c>
      <c r="I10" s="41">
        <f>H10/C10*100</f>
        <v>25</v>
      </c>
    </row>
    <row r="11" spans="1:9" ht="23.4" x14ac:dyDescent="0.45">
      <c r="A11" s="37">
        <v>2</v>
      </c>
      <c r="B11" s="38" t="s">
        <v>54</v>
      </c>
      <c r="C11" s="39">
        <v>8</v>
      </c>
      <c r="D11" s="39">
        <f>'สรุป 7 จ.เขตสุขภาพที่ 8 '!M8</f>
        <v>4</v>
      </c>
      <c r="E11" s="40">
        <f t="shared" ref="E11:E15" si="0">D11/C11*100</f>
        <v>50</v>
      </c>
      <c r="F11" s="39">
        <f>'สรุป 7 จ.เขตสุขภาพที่ 8 '!M23</f>
        <v>1</v>
      </c>
      <c r="G11" s="41">
        <f t="shared" ref="G11:G17" si="1">F11/C11*100</f>
        <v>12.5</v>
      </c>
      <c r="H11" s="39">
        <f>'สรุป 7 จ.เขตสุขภาพที่ 8 '!M34</f>
        <v>2</v>
      </c>
      <c r="I11" s="41">
        <f t="shared" ref="I11:I17" si="2">H11/C11*100</f>
        <v>25</v>
      </c>
    </row>
    <row r="12" spans="1:9" ht="23.4" x14ac:dyDescent="0.45">
      <c r="A12" s="37">
        <v>3</v>
      </c>
      <c r="B12" s="38" t="s">
        <v>55</v>
      </c>
      <c r="C12" s="39">
        <v>14</v>
      </c>
      <c r="D12" s="68">
        <f>'สรุป 7 จ.เขตสุขภาพที่ 8 '!R8</f>
        <v>5</v>
      </c>
      <c r="E12" s="40">
        <f t="shared" si="0"/>
        <v>35.714285714285715</v>
      </c>
      <c r="F12" s="68">
        <f>'สรุป 7 จ.เขตสุขภาพที่ 8 '!R23</f>
        <v>5</v>
      </c>
      <c r="G12" s="41">
        <f t="shared" si="1"/>
        <v>35.714285714285715</v>
      </c>
      <c r="H12" s="68">
        <f>'สรุป 7 จ.เขตสุขภาพที่ 8 '!R34</f>
        <v>5</v>
      </c>
      <c r="I12" s="41">
        <f t="shared" si="2"/>
        <v>35.714285714285715</v>
      </c>
    </row>
    <row r="13" spans="1:9" ht="23.4" x14ac:dyDescent="0.45">
      <c r="A13" s="37">
        <v>4</v>
      </c>
      <c r="B13" s="38" t="s">
        <v>56</v>
      </c>
      <c r="C13" s="39">
        <v>18</v>
      </c>
      <c r="D13" s="39">
        <f>'สรุป 7 จ.เขตสุขภาพที่ 8 '!W8</f>
        <v>8</v>
      </c>
      <c r="E13" s="40">
        <f t="shared" si="0"/>
        <v>44.444444444444443</v>
      </c>
      <c r="F13" s="39">
        <f>'สรุป 7 จ.เขตสุขภาพที่ 8 '!W23</f>
        <v>5</v>
      </c>
      <c r="G13" s="41">
        <f t="shared" si="1"/>
        <v>27.777777777777779</v>
      </c>
      <c r="H13" s="39">
        <f>'สรุป 7 จ.เขตสุขภาพที่ 8 '!W34</f>
        <v>5</v>
      </c>
      <c r="I13" s="41">
        <f t="shared" si="2"/>
        <v>27.777777777777779</v>
      </c>
    </row>
    <row r="14" spans="1:9" ht="23.4" x14ac:dyDescent="0.45">
      <c r="A14" s="37">
        <v>5</v>
      </c>
      <c r="B14" s="38" t="s">
        <v>57</v>
      </c>
      <c r="C14" s="39">
        <v>9</v>
      </c>
      <c r="D14" s="39">
        <f>'สรุป 7 จ.เขตสุขภาพที่ 8 '!AB8</f>
        <v>7</v>
      </c>
      <c r="E14" s="40">
        <f t="shared" si="0"/>
        <v>77.777777777777786</v>
      </c>
      <c r="F14" s="39">
        <f>'สรุป 7 จ.เขตสุขภาพที่ 8 '!AB23</f>
        <v>3</v>
      </c>
      <c r="G14" s="41">
        <f t="shared" si="1"/>
        <v>33.333333333333329</v>
      </c>
      <c r="H14" s="39">
        <f>'สรุป 7 จ.เขตสุขภาพที่ 8 '!AB34</f>
        <v>0</v>
      </c>
      <c r="I14" s="41">
        <f>H14/C14*100</f>
        <v>0</v>
      </c>
    </row>
    <row r="15" spans="1:9" ht="23.4" x14ac:dyDescent="0.45">
      <c r="A15" s="37">
        <v>6</v>
      </c>
      <c r="B15" s="38" t="s">
        <v>58</v>
      </c>
      <c r="C15" s="39">
        <v>6</v>
      </c>
      <c r="D15" s="39">
        <f>'สรุป 7 จ.เขตสุขภาพที่ 8 '!AG8</f>
        <v>1</v>
      </c>
      <c r="E15" s="40">
        <f t="shared" si="0"/>
        <v>16.666666666666664</v>
      </c>
      <c r="F15" s="39">
        <f>'สรุป 7 จ.เขตสุขภาพที่ 8 '!AG23</f>
        <v>0</v>
      </c>
      <c r="G15" s="41">
        <f>F15/C15*100</f>
        <v>0</v>
      </c>
      <c r="H15" s="39">
        <f>'สรุป 7 จ.เขตสุขภาพที่ 8 '!AG34</f>
        <v>1</v>
      </c>
      <c r="I15" s="41">
        <f t="shared" si="2"/>
        <v>16.666666666666664</v>
      </c>
    </row>
    <row r="16" spans="1:9" ht="23.4" x14ac:dyDescent="0.45">
      <c r="A16" s="37">
        <v>7</v>
      </c>
      <c r="B16" s="38" t="s">
        <v>59</v>
      </c>
      <c r="C16" s="39">
        <v>21</v>
      </c>
      <c r="D16" s="39">
        <f>'สรุป 7 จ.เขตสุขภาพที่ 8 '!AL8</f>
        <v>8</v>
      </c>
      <c r="E16" s="40">
        <f>D16/C16*100</f>
        <v>38.095238095238095</v>
      </c>
      <c r="F16" s="39">
        <f>'สรุป 7 จ.เขตสุขภาพที่ 8 '!AL23</f>
        <v>4</v>
      </c>
      <c r="G16" s="41">
        <f t="shared" si="1"/>
        <v>19.047619047619047</v>
      </c>
      <c r="H16" s="39">
        <f>'สรุป 7 จ.เขตสุขภาพที่ 8 '!AL34</f>
        <v>4</v>
      </c>
      <c r="I16" s="41">
        <f t="shared" si="2"/>
        <v>19.047619047619047</v>
      </c>
    </row>
    <row r="17" spans="1:9" ht="23.4" x14ac:dyDescent="0.45">
      <c r="A17" s="69" t="s">
        <v>60</v>
      </c>
      <c r="B17" s="69"/>
      <c r="C17" s="42">
        <f>SUM(C10:C16)</f>
        <v>88</v>
      </c>
      <c r="D17" s="42">
        <f>SUM(D10:D16)</f>
        <v>37</v>
      </c>
      <c r="E17" s="43">
        <f>D17/C17*100</f>
        <v>42.045454545454547</v>
      </c>
      <c r="F17" s="42">
        <f>SUM(F10:F16)</f>
        <v>23</v>
      </c>
      <c r="G17" s="47">
        <f t="shared" si="1"/>
        <v>26.136363636363637</v>
      </c>
      <c r="H17" s="42">
        <f>SUM(H10:H16)</f>
        <v>20</v>
      </c>
      <c r="I17" s="47">
        <f t="shared" si="2"/>
        <v>22.727272727272727</v>
      </c>
    </row>
    <row r="18" spans="1:9" ht="23.4" x14ac:dyDescent="0.45">
      <c r="A18" s="44"/>
      <c r="B18" s="44"/>
      <c r="C18" s="44"/>
      <c r="D18" s="44"/>
      <c r="E18" s="45"/>
      <c r="F18" s="44"/>
      <c r="G18" s="46"/>
      <c r="H18" s="44"/>
      <c r="I18" s="44"/>
    </row>
  </sheetData>
  <mergeCells count="14">
    <mergeCell ref="A17:B17"/>
    <mergeCell ref="A1:I1"/>
    <mergeCell ref="A2:I2"/>
    <mergeCell ref="A3:I3"/>
    <mergeCell ref="A4:I4"/>
    <mergeCell ref="A5:I5"/>
    <mergeCell ref="A7:A9"/>
    <mergeCell ref="B7:B9"/>
    <mergeCell ref="D8:E8"/>
    <mergeCell ref="F8:G8"/>
    <mergeCell ref="H8:I8"/>
    <mergeCell ref="D7:I7"/>
    <mergeCell ref="C7:C8"/>
    <mergeCell ref="A6:I6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E1C-9B4D-49CF-BC7D-47A5D54D2D3D}">
  <dimension ref="A1:AL65"/>
  <sheetViews>
    <sheetView view="pageBreakPreview" zoomScale="50" zoomScaleNormal="60" zoomScaleSheetLayoutView="50" workbookViewId="0">
      <selection activeCell="W34" sqref="N1:W34"/>
    </sheetView>
  </sheetViews>
  <sheetFormatPr defaultRowHeight="19.8" x14ac:dyDescent="0.4"/>
  <cols>
    <col min="1" max="1" width="6.19921875" style="20" customWidth="1"/>
    <col min="2" max="2" width="25.5" style="20" customWidth="1"/>
    <col min="3" max="3" width="24.5" style="20" customWidth="1"/>
    <col min="4" max="7" width="13.296875" style="20" customWidth="1"/>
    <col min="8" max="8" width="10.59765625" style="20" customWidth="1"/>
    <col min="9" max="12" width="13.296875" style="20" customWidth="1"/>
    <col min="13" max="13" width="9.5" style="20" customWidth="1"/>
    <col min="14" max="17" width="13.296875" style="20" customWidth="1"/>
    <col min="18" max="18" width="10.09765625" style="20" customWidth="1"/>
    <col min="19" max="19" width="13.296875" style="20" customWidth="1"/>
    <col min="20" max="20" width="15.09765625" style="20" customWidth="1"/>
    <col min="21" max="22" width="13.296875" style="20" customWidth="1"/>
    <col min="23" max="23" width="9.296875" style="20" customWidth="1"/>
    <col min="24" max="27" width="13.296875" style="20" customWidth="1"/>
    <col min="28" max="28" width="10.296875" style="20" customWidth="1"/>
    <col min="29" max="29" width="15.3984375" style="20" customWidth="1"/>
    <col min="30" max="30" width="13.69921875" style="20" customWidth="1"/>
    <col min="31" max="31" width="15.3984375" style="20" customWidth="1"/>
    <col min="32" max="32" width="13.19921875" style="20" customWidth="1"/>
    <col min="33" max="33" width="9.8984375" style="20" customWidth="1"/>
    <col min="34" max="36" width="15.296875" style="20" customWidth="1"/>
    <col min="37" max="37" width="13.296875" style="20" customWidth="1"/>
    <col min="38" max="38" width="10.796875" style="20" customWidth="1"/>
    <col min="39" max="16384" width="8.796875" style="20"/>
  </cols>
  <sheetData>
    <row r="1" spans="1:38" ht="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38" s="21" customFormat="1" x14ac:dyDescent="0.25">
      <c r="A2" s="93" t="s">
        <v>0</v>
      </c>
      <c r="B2" s="95" t="s">
        <v>1</v>
      </c>
      <c r="C2" s="96"/>
      <c r="D2" s="90" t="s">
        <v>39</v>
      </c>
      <c r="E2" s="91"/>
      <c r="F2" s="91"/>
      <c r="G2" s="91"/>
      <c r="H2" s="91"/>
      <c r="I2" s="99" t="s">
        <v>40</v>
      </c>
      <c r="J2" s="99"/>
      <c r="K2" s="99"/>
      <c r="L2" s="99"/>
      <c r="M2" s="99"/>
      <c r="N2" s="91" t="s">
        <v>41</v>
      </c>
      <c r="O2" s="91"/>
      <c r="P2" s="91"/>
      <c r="Q2" s="91"/>
      <c r="R2" s="91"/>
      <c r="S2" s="88" t="s">
        <v>42</v>
      </c>
      <c r="T2" s="88"/>
      <c r="U2" s="88"/>
      <c r="V2" s="88"/>
      <c r="W2" s="89"/>
      <c r="X2" s="84" t="s">
        <v>43</v>
      </c>
      <c r="Y2" s="85"/>
      <c r="Z2" s="85"/>
      <c r="AA2" s="85"/>
      <c r="AB2" s="86"/>
      <c r="AC2" s="87" t="s">
        <v>44</v>
      </c>
      <c r="AD2" s="88"/>
      <c r="AE2" s="88"/>
      <c r="AF2" s="88"/>
      <c r="AG2" s="89"/>
      <c r="AH2" s="90" t="s">
        <v>45</v>
      </c>
      <c r="AI2" s="91"/>
      <c r="AJ2" s="91"/>
      <c r="AK2" s="91"/>
      <c r="AL2" s="92"/>
    </row>
    <row r="3" spans="1:38" s="21" customFormat="1" ht="43.8" customHeight="1" x14ac:dyDescent="0.25">
      <c r="A3" s="94"/>
      <c r="B3" s="97"/>
      <c r="C3" s="98"/>
      <c r="D3" s="2" t="s">
        <v>2</v>
      </c>
      <c r="E3" s="2" t="s">
        <v>69</v>
      </c>
      <c r="F3" s="2" t="s">
        <v>3</v>
      </c>
      <c r="G3" s="2" t="s">
        <v>4</v>
      </c>
      <c r="H3" s="2" t="s">
        <v>5</v>
      </c>
      <c r="I3" s="22" t="s">
        <v>2</v>
      </c>
      <c r="J3" s="22" t="str">
        <f>E3</f>
        <v>ค่าควรจะเป็น สค.63</v>
      </c>
      <c r="K3" s="22" t="s">
        <v>3</v>
      </c>
      <c r="L3" s="22" t="s">
        <v>4</v>
      </c>
      <c r="M3" s="22" t="s">
        <v>5</v>
      </c>
      <c r="N3" s="2" t="s">
        <v>2</v>
      </c>
      <c r="O3" s="2" t="str">
        <f>J3</f>
        <v>ค่าควรจะเป็น สค.63</v>
      </c>
      <c r="P3" s="2" t="s">
        <v>3</v>
      </c>
      <c r="Q3" s="2" t="s">
        <v>4</v>
      </c>
      <c r="R3" s="2" t="s">
        <v>5</v>
      </c>
      <c r="S3" s="22" t="s">
        <v>2</v>
      </c>
      <c r="T3" s="22" t="str">
        <f>O3</f>
        <v>ค่าควรจะเป็น สค.63</v>
      </c>
      <c r="U3" s="22" t="s">
        <v>3</v>
      </c>
      <c r="V3" s="22" t="s">
        <v>4</v>
      </c>
      <c r="W3" s="22" t="s">
        <v>5</v>
      </c>
      <c r="X3" s="2" t="s">
        <v>2</v>
      </c>
      <c r="Y3" s="2" t="str">
        <f>T3</f>
        <v>ค่าควรจะเป็น สค.63</v>
      </c>
      <c r="Z3" s="2" t="s">
        <v>3</v>
      </c>
      <c r="AA3" s="2" t="s">
        <v>4</v>
      </c>
      <c r="AB3" s="2" t="s">
        <v>5</v>
      </c>
      <c r="AC3" s="22" t="s">
        <v>2</v>
      </c>
      <c r="AD3" s="22" t="str">
        <f>Y3</f>
        <v>ค่าควรจะเป็น สค.63</v>
      </c>
      <c r="AE3" s="22" t="s">
        <v>3</v>
      </c>
      <c r="AF3" s="22" t="s">
        <v>4</v>
      </c>
      <c r="AG3" s="22" t="s">
        <v>5</v>
      </c>
      <c r="AH3" s="2" t="s">
        <v>2</v>
      </c>
      <c r="AI3" s="2" t="str">
        <f>AD3</f>
        <v>ค่าควรจะเป็น สค.63</v>
      </c>
      <c r="AJ3" s="2" t="s">
        <v>3</v>
      </c>
      <c r="AK3" s="2" t="s">
        <v>4</v>
      </c>
      <c r="AL3" s="2" t="s">
        <v>5</v>
      </c>
    </row>
    <row r="4" spans="1:38" x14ac:dyDescent="0.4">
      <c r="A4" s="79">
        <v>2</v>
      </c>
      <c r="B4" s="48" t="s">
        <v>6</v>
      </c>
      <c r="C4" s="3" t="s">
        <v>7</v>
      </c>
      <c r="D4" s="4">
        <v>252863837.40000001</v>
      </c>
      <c r="E4" s="4">
        <v>231791850.94999999</v>
      </c>
      <c r="F4" s="4">
        <v>224597898.36999997</v>
      </c>
      <c r="G4" s="4">
        <v>-7193952.5800000131</v>
      </c>
      <c r="H4" s="5">
        <v>-3.1036261846633368</v>
      </c>
      <c r="I4" s="4">
        <v>143618465.44999999</v>
      </c>
      <c r="J4" s="4">
        <v>131650259.99583332</v>
      </c>
      <c r="K4" s="4">
        <v>130743305.91000001</v>
      </c>
      <c r="L4" s="4">
        <v>-906954.08583331108</v>
      </c>
      <c r="M4" s="5">
        <v>-0.68891173163046993</v>
      </c>
      <c r="N4" s="4">
        <v>333321256.29999995</v>
      </c>
      <c r="O4" s="4">
        <v>305544484.94166666</v>
      </c>
      <c r="P4" s="4">
        <v>260175367.83000004</v>
      </c>
      <c r="Q4" s="4">
        <v>-45369117.11166662</v>
      </c>
      <c r="R4" s="5">
        <v>-14.848612672661499</v>
      </c>
      <c r="S4" s="4">
        <v>637241104.72000003</v>
      </c>
      <c r="T4" s="4">
        <v>584137679.32666671</v>
      </c>
      <c r="U4" s="4">
        <v>614361351.90999997</v>
      </c>
      <c r="V4" s="4">
        <v>30223672.583333254</v>
      </c>
      <c r="W4" s="5">
        <v>5.1740666033000933</v>
      </c>
      <c r="X4" s="4">
        <v>305161302.19999999</v>
      </c>
      <c r="Y4" s="4">
        <v>279731193.68333334</v>
      </c>
      <c r="Z4" s="4">
        <v>267814570.59</v>
      </c>
      <c r="AA4" s="4">
        <v>-11916623.093333334</v>
      </c>
      <c r="AB4" s="5">
        <v>-4.2600265406307951</v>
      </c>
      <c r="AC4" s="4">
        <v>165250337.68999997</v>
      </c>
      <c r="AD4" s="4">
        <v>151479476.21583331</v>
      </c>
      <c r="AE4" s="4">
        <v>147980846.81999999</v>
      </c>
      <c r="AF4" s="4">
        <v>-3498629.3958333135</v>
      </c>
      <c r="AG4" s="5">
        <v>-2.3096392219156758</v>
      </c>
      <c r="AH4" s="26">
        <v>971848769.7299999</v>
      </c>
      <c r="AI4" s="26">
        <v>890861372.25249994</v>
      </c>
      <c r="AJ4" s="26">
        <v>905781536.63000023</v>
      </c>
      <c r="AK4" s="32">
        <v>14920164.377500296</v>
      </c>
      <c r="AL4" s="29">
        <v>1.6748020334269722</v>
      </c>
    </row>
    <row r="5" spans="1:38" x14ac:dyDescent="0.4">
      <c r="A5" s="80"/>
      <c r="B5" s="49" t="s">
        <v>8</v>
      </c>
      <c r="C5" s="3" t="s">
        <v>9</v>
      </c>
      <c r="D5" s="4">
        <v>120680341.19000001</v>
      </c>
      <c r="E5" s="4">
        <v>110623646.09083334</v>
      </c>
      <c r="F5" s="4">
        <v>112464724.59999999</v>
      </c>
      <c r="G5" s="4">
        <v>1841078.5091666579</v>
      </c>
      <c r="H5" s="5">
        <v>1.6642721282707895</v>
      </c>
      <c r="I5" s="4">
        <v>92279329.969999999</v>
      </c>
      <c r="J5" s="4">
        <v>84589385.80583334</v>
      </c>
      <c r="K5" s="4">
        <v>78827907.519999996</v>
      </c>
      <c r="L5" s="4">
        <v>-5761478.2858333439</v>
      </c>
      <c r="M5" s="5">
        <v>-6.8111125656571776</v>
      </c>
      <c r="N5" s="4">
        <v>154090019.41999999</v>
      </c>
      <c r="O5" s="4">
        <v>141249184.46833333</v>
      </c>
      <c r="P5" s="4">
        <v>162330373.59000003</v>
      </c>
      <c r="Q5" s="4">
        <v>21081189.1216667</v>
      </c>
      <c r="R5" s="5">
        <v>14.924821832435352</v>
      </c>
      <c r="S5" s="4">
        <v>336424717.65000004</v>
      </c>
      <c r="T5" s="4">
        <v>308389324.51250005</v>
      </c>
      <c r="U5" s="4">
        <v>377308532.36000007</v>
      </c>
      <c r="V5" s="4">
        <v>68919207.847500026</v>
      </c>
      <c r="W5" s="5">
        <v>22.348117256149216</v>
      </c>
      <c r="X5" s="4">
        <v>175942591.78</v>
      </c>
      <c r="Y5" s="4">
        <v>161280709.13166666</v>
      </c>
      <c r="Z5" s="4">
        <v>180329067.38</v>
      </c>
      <c r="AA5" s="4">
        <v>19048358.248333335</v>
      </c>
      <c r="AB5" s="5">
        <v>11.810686070819914</v>
      </c>
      <c r="AC5" s="4">
        <v>102074828.15000001</v>
      </c>
      <c r="AD5" s="4">
        <v>93568592.470833331</v>
      </c>
      <c r="AE5" s="4">
        <v>91794201.810000002</v>
      </c>
      <c r="AF5" s="4">
        <v>-1774390.660833329</v>
      </c>
      <c r="AG5" s="5">
        <v>-1.8963528401759724</v>
      </c>
      <c r="AH5" s="26">
        <v>518126993.21999997</v>
      </c>
      <c r="AI5" s="26">
        <v>474949743.78499997</v>
      </c>
      <c r="AJ5" s="26">
        <v>650506254.05999994</v>
      </c>
      <c r="AK5" s="32">
        <v>175556510.27499998</v>
      </c>
      <c r="AL5" s="29">
        <v>36.963176119633999</v>
      </c>
    </row>
    <row r="6" spans="1:38" x14ac:dyDescent="0.4">
      <c r="A6" s="81"/>
      <c r="B6" s="50" t="s">
        <v>10</v>
      </c>
      <c r="C6" s="3" t="s">
        <v>11</v>
      </c>
      <c r="D6" s="4">
        <v>76450717.180000007</v>
      </c>
      <c r="E6" s="4">
        <v>70079824.081666663</v>
      </c>
      <c r="F6" s="4">
        <v>66743685.359999999</v>
      </c>
      <c r="G6" s="4">
        <v>-3336138.7216666639</v>
      </c>
      <c r="H6" s="5">
        <v>-4.7604838701919912</v>
      </c>
      <c r="I6" s="4">
        <v>48468442.309999995</v>
      </c>
      <c r="J6" s="4">
        <v>44429405.450833328</v>
      </c>
      <c r="K6" s="4">
        <v>41632052.940000005</v>
      </c>
      <c r="L6" s="4">
        <v>-2797352.510833323</v>
      </c>
      <c r="M6" s="5">
        <v>-6.2961736319630521</v>
      </c>
      <c r="N6" s="4">
        <v>91932518.069999993</v>
      </c>
      <c r="O6" s="4">
        <v>84271474.897499993</v>
      </c>
      <c r="P6" s="4">
        <v>72529652.290000007</v>
      </c>
      <c r="Q6" s="4">
        <v>-11741822.607499987</v>
      </c>
      <c r="R6" s="5">
        <v>-13.933329898143649</v>
      </c>
      <c r="S6" s="4">
        <v>159558392.69</v>
      </c>
      <c r="T6" s="4">
        <v>146261859.96583334</v>
      </c>
      <c r="U6" s="4">
        <v>132537603.42</v>
      </c>
      <c r="V6" s="4">
        <v>-13724256.545833334</v>
      </c>
      <c r="W6" s="5">
        <v>-9.3833461088484107</v>
      </c>
      <c r="X6" s="4">
        <v>68042372.5</v>
      </c>
      <c r="Y6" s="4">
        <v>62372174.791666664</v>
      </c>
      <c r="Z6" s="4">
        <v>58998631.689999998</v>
      </c>
      <c r="AA6" s="4">
        <v>-3373543.1016666666</v>
      </c>
      <c r="AB6" s="5">
        <v>-5.4087309171675608</v>
      </c>
      <c r="AC6" s="4">
        <v>53593032.240000002</v>
      </c>
      <c r="AD6" s="4">
        <v>49126946.220000006</v>
      </c>
      <c r="AE6" s="4">
        <v>41397302.850000001</v>
      </c>
      <c r="AF6" s="4">
        <v>-7729643.3700000048</v>
      </c>
      <c r="AG6" s="5">
        <v>-15.734019646540128</v>
      </c>
      <c r="AH6" s="26">
        <v>197526642.88000003</v>
      </c>
      <c r="AI6" s="26">
        <v>181066089.3066667</v>
      </c>
      <c r="AJ6" s="26">
        <v>169223010.96000004</v>
      </c>
      <c r="AK6" s="32">
        <v>-11843078.346666664</v>
      </c>
      <c r="AL6" s="29">
        <v>-6.5407489563704919</v>
      </c>
    </row>
    <row r="7" spans="1:38" s="23" customFormat="1" x14ac:dyDescent="0.4">
      <c r="A7" s="78" t="s">
        <v>12</v>
      </c>
      <c r="B7" s="78"/>
      <c r="C7" s="78"/>
      <c r="D7" s="6">
        <v>449994895.77000004</v>
      </c>
      <c r="E7" s="6">
        <v>412495321.1225</v>
      </c>
      <c r="F7" s="6">
        <v>403806308.32999998</v>
      </c>
      <c r="G7" s="6">
        <v>-8689012.7925000191</v>
      </c>
      <c r="H7" s="7">
        <v>-2.106451236551024</v>
      </c>
      <c r="I7" s="6">
        <v>284366237.72999996</v>
      </c>
      <c r="J7" s="6">
        <v>260669051.2525</v>
      </c>
      <c r="K7" s="6">
        <v>251203266.37</v>
      </c>
      <c r="L7" s="6">
        <v>-9465784.8824999779</v>
      </c>
      <c r="M7" s="7">
        <v>-3.631342054999402</v>
      </c>
      <c r="N7" s="6">
        <v>579343793.78999996</v>
      </c>
      <c r="O7" s="6">
        <v>531065144.30749995</v>
      </c>
      <c r="P7" s="6">
        <v>495035393.7100001</v>
      </c>
      <c r="Q7" s="6">
        <v>-36029750.597499907</v>
      </c>
      <c r="R7" s="7">
        <v>-6.784431436275506</v>
      </c>
      <c r="S7" s="6">
        <v>1133224215.0600002</v>
      </c>
      <c r="T7" s="6">
        <v>1038788863.8050001</v>
      </c>
      <c r="U7" s="6">
        <v>1124207487.6900001</v>
      </c>
      <c r="V7" s="6">
        <v>85418623.884999946</v>
      </c>
      <c r="W7" s="7">
        <v>8.2229052371738369</v>
      </c>
      <c r="X7" s="6">
        <v>549146266.48000002</v>
      </c>
      <c r="Y7" s="6">
        <v>503384077.60666668</v>
      </c>
      <c r="Z7" s="6">
        <v>507142269.66000003</v>
      </c>
      <c r="AA7" s="6">
        <v>3758192.0533333346</v>
      </c>
      <c r="AB7" s="7">
        <v>0.74658540476719326</v>
      </c>
      <c r="AC7" s="6">
        <v>320918198.07999998</v>
      </c>
      <c r="AD7" s="6">
        <v>294175014.90666664</v>
      </c>
      <c r="AE7" s="6">
        <v>281172351.48000002</v>
      </c>
      <c r="AF7" s="6">
        <v>-13002663.426666647</v>
      </c>
      <c r="AG7" s="7">
        <v>-4.42004343257772</v>
      </c>
      <c r="AH7" s="27">
        <v>1687502405.8299999</v>
      </c>
      <c r="AI7" s="27">
        <v>1546877205.3441665</v>
      </c>
      <c r="AJ7" s="27">
        <v>1725510801.6500001</v>
      </c>
      <c r="AK7" s="33">
        <v>178633596.30583361</v>
      </c>
      <c r="AL7" s="30">
        <v>11.548014004517523</v>
      </c>
    </row>
    <row r="8" spans="1:38" s="23" customFormat="1" x14ac:dyDescent="0.4">
      <c r="A8" s="51"/>
      <c r="B8" s="52" t="s">
        <v>66</v>
      </c>
      <c r="C8" s="53"/>
      <c r="D8" s="54"/>
      <c r="E8" s="55"/>
      <c r="F8" s="55"/>
      <c r="G8" s="55"/>
      <c r="H8" s="55">
        <v>4</v>
      </c>
      <c r="I8" s="55"/>
      <c r="J8" s="55"/>
      <c r="K8" s="55"/>
      <c r="L8" s="55"/>
      <c r="M8" s="55">
        <v>4</v>
      </c>
      <c r="N8" s="54"/>
      <c r="O8" s="55"/>
      <c r="P8" s="55"/>
      <c r="Q8" s="55"/>
      <c r="R8" s="64">
        <v>5</v>
      </c>
      <c r="S8" s="55"/>
      <c r="T8" s="55"/>
      <c r="U8" s="55"/>
      <c r="V8" s="55"/>
      <c r="W8" s="62">
        <v>8</v>
      </c>
      <c r="X8" s="55"/>
      <c r="Y8" s="55"/>
      <c r="Z8" s="55"/>
      <c r="AA8" s="55"/>
      <c r="AB8" s="62">
        <v>7</v>
      </c>
      <c r="AC8" s="55"/>
      <c r="AD8" s="55"/>
      <c r="AE8" s="55"/>
      <c r="AF8" s="55"/>
      <c r="AG8" s="62">
        <v>1</v>
      </c>
      <c r="AH8" s="63"/>
      <c r="AI8" s="63"/>
      <c r="AJ8" s="63"/>
      <c r="AK8" s="63"/>
      <c r="AL8" s="63">
        <v>8</v>
      </c>
    </row>
    <row r="9" spans="1:38" s="23" customFormat="1" x14ac:dyDescent="0.4">
      <c r="A9" s="82">
        <v>3</v>
      </c>
      <c r="B9" s="8" t="s">
        <v>13</v>
      </c>
      <c r="C9" s="9" t="s">
        <v>14</v>
      </c>
      <c r="D9" s="10"/>
      <c r="E9" s="11"/>
      <c r="F9" s="11"/>
      <c r="G9" s="11"/>
      <c r="H9" s="12"/>
      <c r="I9" s="11"/>
      <c r="J9" s="11"/>
      <c r="K9" s="11"/>
      <c r="L9" s="11"/>
      <c r="M9" s="12"/>
      <c r="N9" s="10"/>
      <c r="O9" s="11"/>
      <c r="P9" s="11"/>
      <c r="Q9" s="11"/>
      <c r="R9" s="12"/>
      <c r="S9" s="11"/>
      <c r="T9" s="11"/>
      <c r="U9" s="11"/>
      <c r="V9" s="11"/>
      <c r="W9" s="24"/>
      <c r="X9" s="11"/>
      <c r="Y9" s="11"/>
      <c r="Z9" s="11"/>
      <c r="AA9" s="11"/>
      <c r="AB9" s="24"/>
      <c r="AC9" s="11"/>
      <c r="AD9" s="11"/>
      <c r="AE9" s="11"/>
      <c r="AF9" s="11"/>
      <c r="AG9" s="24"/>
      <c r="AH9" s="28"/>
      <c r="AI9" s="28"/>
      <c r="AJ9" s="28"/>
      <c r="AK9" s="34"/>
      <c r="AL9" s="31"/>
    </row>
    <row r="10" spans="1:38" x14ac:dyDescent="0.4">
      <c r="A10" s="83"/>
      <c r="B10" s="13"/>
      <c r="C10" s="14" t="s">
        <v>15</v>
      </c>
      <c r="D10" s="4">
        <v>12027815.879999999</v>
      </c>
      <c r="E10" s="4">
        <v>11025497.889999999</v>
      </c>
      <c r="F10" s="4">
        <v>10133040.01</v>
      </c>
      <c r="G10" s="4">
        <v>-892457.87999999896</v>
      </c>
      <c r="H10" s="5">
        <v>-8.0944905064962924</v>
      </c>
      <c r="I10" s="4">
        <v>8038321.3799999999</v>
      </c>
      <c r="J10" s="4">
        <v>7368461.2649999997</v>
      </c>
      <c r="K10" s="4">
        <v>5982406.1499999994</v>
      </c>
      <c r="L10" s="4">
        <v>-1386055.1150000002</v>
      </c>
      <c r="M10" s="5">
        <v>-18.810645332204242</v>
      </c>
      <c r="N10" s="4">
        <v>14720884.620000001</v>
      </c>
      <c r="O10" s="4">
        <v>13494144.234999999</v>
      </c>
      <c r="P10" s="4">
        <v>15207391.540000001</v>
      </c>
      <c r="Q10" s="4">
        <v>1713247.3050000016</v>
      </c>
      <c r="R10" s="5">
        <v>12.696227898293261</v>
      </c>
      <c r="S10" s="4">
        <v>27771680.759999998</v>
      </c>
      <c r="T10" s="4">
        <v>25457374.030000001</v>
      </c>
      <c r="U10" s="4">
        <v>26168876.529999997</v>
      </c>
      <c r="V10" s="4">
        <v>711502.49999999627</v>
      </c>
      <c r="W10" s="5">
        <v>2.7948778187472634</v>
      </c>
      <c r="X10" s="4">
        <v>9647433.3300000001</v>
      </c>
      <c r="Y10" s="4">
        <v>8843480.5525000002</v>
      </c>
      <c r="Z10" s="4">
        <v>8983501.6300000008</v>
      </c>
      <c r="AA10" s="4">
        <v>140021.0775000006</v>
      </c>
      <c r="AB10" s="5">
        <v>1.5833254414792313</v>
      </c>
      <c r="AC10" s="4">
        <v>9524753.1999999993</v>
      </c>
      <c r="AD10" s="4">
        <v>8731023.7666666657</v>
      </c>
      <c r="AE10" s="4">
        <v>7396185.8900000006</v>
      </c>
      <c r="AF10" s="4">
        <v>-1334837.8766666651</v>
      </c>
      <c r="AG10" s="5">
        <v>-15.288446261740965</v>
      </c>
      <c r="AH10" s="26">
        <v>32836295.540000003</v>
      </c>
      <c r="AI10" s="26">
        <v>30099937.578333333</v>
      </c>
      <c r="AJ10" s="26">
        <v>24057412.509999998</v>
      </c>
      <c r="AK10" s="32">
        <v>-6042525.0683333352</v>
      </c>
      <c r="AL10" s="29">
        <v>-20.074875745532747</v>
      </c>
    </row>
    <row r="11" spans="1:38" x14ac:dyDescent="0.4">
      <c r="A11" s="83"/>
      <c r="B11" s="15"/>
      <c r="C11" s="14" t="s">
        <v>16</v>
      </c>
      <c r="D11" s="4">
        <v>567662</v>
      </c>
      <c r="E11" s="4">
        <v>520356.83333333331</v>
      </c>
      <c r="F11" s="4">
        <v>68600</v>
      </c>
      <c r="G11" s="4">
        <v>-451756.83333333331</v>
      </c>
      <c r="H11" s="5">
        <v>-86.816738898083074</v>
      </c>
      <c r="I11" s="4">
        <v>639519</v>
      </c>
      <c r="J11" s="4">
        <v>586225.75</v>
      </c>
      <c r="K11" s="4">
        <v>255064</v>
      </c>
      <c r="L11" s="4">
        <v>-331161.75</v>
      </c>
      <c r="M11" s="5">
        <v>-56.490481695831342</v>
      </c>
      <c r="N11" s="4">
        <v>2597340</v>
      </c>
      <c r="O11" s="4">
        <v>2380895</v>
      </c>
      <c r="P11" s="4">
        <v>1738706.5</v>
      </c>
      <c r="Q11" s="4">
        <v>-642188.5</v>
      </c>
      <c r="R11" s="5">
        <v>-26.972567038865634</v>
      </c>
      <c r="S11" s="4">
        <v>1959136.25</v>
      </c>
      <c r="T11" s="4">
        <v>1795874.8958333333</v>
      </c>
      <c r="U11" s="4">
        <v>1030893.8</v>
      </c>
      <c r="V11" s="4">
        <v>-764981.09583333321</v>
      </c>
      <c r="W11" s="5">
        <v>-42.596569371741332</v>
      </c>
      <c r="X11" s="4">
        <v>870371</v>
      </c>
      <c r="Y11" s="4">
        <v>797840.08333333337</v>
      </c>
      <c r="Z11" s="4">
        <v>375690.69</v>
      </c>
      <c r="AA11" s="4">
        <v>-422149.39333333337</v>
      </c>
      <c r="AB11" s="5">
        <v>-52.911529785469746</v>
      </c>
      <c r="AC11" s="4">
        <v>355000</v>
      </c>
      <c r="AD11" s="4">
        <v>325416.66666666663</v>
      </c>
      <c r="AE11" s="4">
        <v>163023.03</v>
      </c>
      <c r="AF11" s="4">
        <v>-162393.63666666663</v>
      </c>
      <c r="AG11" s="5">
        <v>-49.903294238156207</v>
      </c>
      <c r="AH11" s="26">
        <v>1533978.5</v>
      </c>
      <c r="AI11" s="26">
        <v>1406146.9583333333</v>
      </c>
      <c r="AJ11" s="26">
        <v>821593.62</v>
      </c>
      <c r="AK11" s="32">
        <v>-584553.33833333326</v>
      </c>
      <c r="AL11" s="29">
        <v>-41.571283489898377</v>
      </c>
    </row>
    <row r="12" spans="1:38" x14ac:dyDescent="0.4">
      <c r="A12" s="83"/>
      <c r="B12" s="15"/>
      <c r="C12" s="14" t="s">
        <v>17</v>
      </c>
      <c r="D12" s="4">
        <v>10258037.25</v>
      </c>
      <c r="E12" s="4">
        <v>9403200.8125</v>
      </c>
      <c r="F12" s="4">
        <v>8353996.4499999983</v>
      </c>
      <c r="G12" s="4">
        <v>-1049204.3625000017</v>
      </c>
      <c r="H12" s="5">
        <v>-11.157949122018728</v>
      </c>
      <c r="I12" s="4">
        <v>7075527.5300000003</v>
      </c>
      <c r="J12" s="4">
        <v>6485900.2358333338</v>
      </c>
      <c r="K12" s="4">
        <v>5015036.92</v>
      </c>
      <c r="L12" s="4">
        <v>-1470863.3158333339</v>
      </c>
      <c r="M12" s="5">
        <v>-22.677859084342693</v>
      </c>
      <c r="N12" s="4">
        <v>14169693.359999999</v>
      </c>
      <c r="O12" s="4">
        <v>12988885.58</v>
      </c>
      <c r="P12" s="4">
        <v>10914209.899999999</v>
      </c>
      <c r="Q12" s="4">
        <v>-2074675.6800000016</v>
      </c>
      <c r="R12" s="5">
        <v>-15.972699637869944</v>
      </c>
      <c r="S12" s="4">
        <v>22199106.379999999</v>
      </c>
      <c r="T12" s="4">
        <v>20349180.848333333</v>
      </c>
      <c r="U12" s="4">
        <v>16510896.090000002</v>
      </c>
      <c r="V12" s="4">
        <v>-3838284.758333331</v>
      </c>
      <c r="W12" s="5">
        <v>-18.862109423179554</v>
      </c>
      <c r="X12" s="4">
        <v>6230827.0700000003</v>
      </c>
      <c r="Y12" s="4">
        <v>5711591.480833333</v>
      </c>
      <c r="Z12" s="4">
        <v>5335753.41</v>
      </c>
      <c r="AA12" s="4">
        <v>-375838.07083333284</v>
      </c>
      <c r="AB12" s="5">
        <v>-6.5802687761292278</v>
      </c>
      <c r="AC12" s="4">
        <v>6225201.3199999994</v>
      </c>
      <c r="AD12" s="4">
        <v>5706434.543333333</v>
      </c>
      <c r="AE12" s="4">
        <v>4454292.13</v>
      </c>
      <c r="AF12" s="4">
        <v>-1252142.4133333331</v>
      </c>
      <c r="AG12" s="5">
        <v>-21.942640432039582</v>
      </c>
      <c r="AH12" s="26">
        <v>21544270.77</v>
      </c>
      <c r="AI12" s="26">
        <v>19748914.872499995</v>
      </c>
      <c r="AJ12" s="26">
        <v>16651947.269999998</v>
      </c>
      <c r="AK12" s="32">
        <v>-3096967.6024999972</v>
      </c>
      <c r="AL12" s="29">
        <v>-15.681710223038472</v>
      </c>
    </row>
    <row r="13" spans="1:38" x14ac:dyDescent="0.4">
      <c r="A13" s="83"/>
      <c r="B13" s="15"/>
      <c r="C13" s="14" t="s">
        <v>18</v>
      </c>
      <c r="D13" s="4">
        <v>2496601</v>
      </c>
      <c r="E13" s="4">
        <v>2288550.916666667</v>
      </c>
      <c r="F13" s="4">
        <v>2563178.2000000002</v>
      </c>
      <c r="G13" s="4">
        <v>274627.28333333321</v>
      </c>
      <c r="H13" s="5">
        <v>12.000051269706285</v>
      </c>
      <c r="I13" s="4">
        <v>1908345.52</v>
      </c>
      <c r="J13" s="4">
        <v>1749316.7266666666</v>
      </c>
      <c r="K13" s="4">
        <v>1693553.6</v>
      </c>
      <c r="L13" s="4">
        <v>-55763.126666666474</v>
      </c>
      <c r="M13" s="5">
        <v>-3.1877089961246434</v>
      </c>
      <c r="N13" s="4">
        <v>5775592.4800000004</v>
      </c>
      <c r="O13" s="4">
        <v>5294293.1066666665</v>
      </c>
      <c r="P13" s="4">
        <v>6030157.4600000009</v>
      </c>
      <c r="Q13" s="4">
        <v>735864.35333333444</v>
      </c>
      <c r="R13" s="5">
        <v>13.899199354994554</v>
      </c>
      <c r="S13" s="4">
        <v>6502084.5999999996</v>
      </c>
      <c r="T13" s="4">
        <v>5960244.2166666668</v>
      </c>
      <c r="U13" s="4">
        <v>4831421.3</v>
      </c>
      <c r="V13" s="4">
        <v>-1128822.916666667</v>
      </c>
      <c r="W13" s="5">
        <v>-18.939205771302671</v>
      </c>
      <c r="X13" s="4">
        <v>2364759</v>
      </c>
      <c r="Y13" s="4">
        <v>2167695.75</v>
      </c>
      <c r="Z13" s="4">
        <v>2303021.87</v>
      </c>
      <c r="AA13" s="4">
        <v>135326.12000000011</v>
      </c>
      <c r="AB13" s="5">
        <v>6.2428558066785946</v>
      </c>
      <c r="AC13" s="4">
        <v>1378365.96</v>
      </c>
      <c r="AD13" s="4">
        <v>1263502.1300000001</v>
      </c>
      <c r="AE13" s="4">
        <v>915429</v>
      </c>
      <c r="AF13" s="4">
        <v>-348073.13000000012</v>
      </c>
      <c r="AG13" s="5">
        <v>-27.548282011997884</v>
      </c>
      <c r="AH13" s="26">
        <v>6288994.1600000001</v>
      </c>
      <c r="AI13" s="26">
        <v>5764911.3133333325</v>
      </c>
      <c r="AJ13" s="26">
        <v>5092905.8100000005</v>
      </c>
      <c r="AK13" s="32">
        <v>-672005.50333333202</v>
      </c>
      <c r="AL13" s="29">
        <v>-11.656822920746222</v>
      </c>
    </row>
    <row r="14" spans="1:38" x14ac:dyDescent="0.4">
      <c r="A14" s="83"/>
      <c r="B14" s="15"/>
      <c r="C14" s="14" t="s">
        <v>19</v>
      </c>
      <c r="D14" s="4">
        <v>862856</v>
      </c>
      <c r="E14" s="4">
        <v>790951.33333333337</v>
      </c>
      <c r="F14" s="4">
        <v>521702</v>
      </c>
      <c r="G14" s="4">
        <v>-269249.33333333337</v>
      </c>
      <c r="H14" s="5">
        <v>-34.041201017846021</v>
      </c>
      <c r="I14" s="4">
        <v>272410</v>
      </c>
      <c r="J14" s="4">
        <v>249709.16666666666</v>
      </c>
      <c r="K14" s="4">
        <v>137667</v>
      </c>
      <c r="L14" s="4">
        <v>-112042.16666666666</v>
      </c>
      <c r="M14" s="5">
        <v>-44.869064344854515</v>
      </c>
      <c r="N14" s="4">
        <v>851230</v>
      </c>
      <c r="O14" s="4">
        <v>780294.16666666663</v>
      </c>
      <c r="P14" s="4">
        <v>921725.9</v>
      </c>
      <c r="Q14" s="4">
        <v>141431.7333333334</v>
      </c>
      <c r="R14" s="5">
        <v>18.125437735554868</v>
      </c>
      <c r="S14" s="4">
        <v>1069579</v>
      </c>
      <c r="T14" s="4">
        <v>980447.41666666663</v>
      </c>
      <c r="U14" s="4">
        <v>565313.69999999995</v>
      </c>
      <c r="V14" s="4">
        <v>-415133.71666666667</v>
      </c>
      <c r="W14" s="5">
        <v>-42.341252535300846</v>
      </c>
      <c r="X14" s="4">
        <v>435542</v>
      </c>
      <c r="Y14" s="4">
        <v>399246.83333333331</v>
      </c>
      <c r="Z14" s="4">
        <v>436652</v>
      </c>
      <c r="AA14" s="4">
        <v>37405.166666666686</v>
      </c>
      <c r="AB14" s="5">
        <v>9.3689325859816925</v>
      </c>
      <c r="AC14" s="4">
        <v>785401</v>
      </c>
      <c r="AD14" s="4">
        <v>719950.91666666674</v>
      </c>
      <c r="AE14" s="4">
        <v>515981.5</v>
      </c>
      <c r="AF14" s="4">
        <v>-203969.41666666674</v>
      </c>
      <c r="AG14" s="5">
        <v>-28.331017010303139</v>
      </c>
      <c r="AH14" s="26">
        <v>1828852.2</v>
      </c>
      <c r="AI14" s="26">
        <v>1676447.8500000003</v>
      </c>
      <c r="AJ14" s="26">
        <v>959799.29999999993</v>
      </c>
      <c r="AK14" s="32">
        <v>-716648.5500000004</v>
      </c>
      <c r="AL14" s="29">
        <v>-42.748037166798852</v>
      </c>
    </row>
    <row r="15" spans="1:38" x14ac:dyDescent="0.4">
      <c r="A15" s="83"/>
      <c r="B15" s="15"/>
      <c r="C15" s="14" t="s">
        <v>20</v>
      </c>
      <c r="D15" s="4">
        <v>4843908</v>
      </c>
      <c r="E15" s="4">
        <v>4440249</v>
      </c>
      <c r="F15" s="4">
        <v>4078370</v>
      </c>
      <c r="G15" s="4">
        <v>-361879</v>
      </c>
      <c r="H15" s="5">
        <v>-8.1499708687508292</v>
      </c>
      <c r="I15" s="4">
        <v>4415236</v>
      </c>
      <c r="J15" s="4">
        <v>4047299.6666666665</v>
      </c>
      <c r="K15" s="4">
        <v>2708347</v>
      </c>
      <c r="L15" s="4">
        <v>-1338952.6666666665</v>
      </c>
      <c r="M15" s="5">
        <v>-33.082617471945696</v>
      </c>
      <c r="N15" s="4">
        <v>7762816.0700000003</v>
      </c>
      <c r="O15" s="4">
        <v>7115914.7308333339</v>
      </c>
      <c r="P15" s="4">
        <v>5987734.3699999992</v>
      </c>
      <c r="Q15" s="4">
        <v>-1128180.3608333347</v>
      </c>
      <c r="R15" s="5">
        <v>-15.854326583551053</v>
      </c>
      <c r="S15" s="4">
        <v>15881916.5</v>
      </c>
      <c r="T15" s="4">
        <v>14558423.458333334</v>
      </c>
      <c r="U15" s="4">
        <v>13475790.120000001</v>
      </c>
      <c r="V15" s="4">
        <v>-1082633.3383333329</v>
      </c>
      <c r="W15" s="5">
        <v>-7.4364737461570867</v>
      </c>
      <c r="X15" s="4">
        <v>4253220</v>
      </c>
      <c r="Y15" s="4">
        <v>3898785</v>
      </c>
      <c r="Z15" s="4">
        <v>3977661.4000000004</v>
      </c>
      <c r="AA15" s="4">
        <v>78876.400000000373</v>
      </c>
      <c r="AB15" s="5">
        <v>2.0231020689779089</v>
      </c>
      <c r="AC15" s="4">
        <v>4767822</v>
      </c>
      <c r="AD15" s="4">
        <v>4370503.5</v>
      </c>
      <c r="AE15" s="4">
        <v>2453034</v>
      </c>
      <c r="AF15" s="4">
        <v>-1917469.5</v>
      </c>
      <c r="AG15" s="5">
        <v>-43.872965666312815</v>
      </c>
      <c r="AH15" s="26">
        <v>12549294.440000001</v>
      </c>
      <c r="AI15" s="26">
        <v>11503519.903333334</v>
      </c>
      <c r="AJ15" s="26">
        <v>11750462.49</v>
      </c>
      <c r="AK15" s="32">
        <v>246942.58666666597</v>
      </c>
      <c r="AL15" s="29">
        <v>2.14666979100119</v>
      </c>
    </row>
    <row r="16" spans="1:38" x14ac:dyDescent="0.4">
      <c r="A16" s="83"/>
      <c r="B16" s="15"/>
      <c r="C16" s="14" t="s">
        <v>21</v>
      </c>
      <c r="D16" s="4">
        <v>12596978.5</v>
      </c>
      <c r="E16" s="4">
        <v>11547230.291666666</v>
      </c>
      <c r="F16" s="4">
        <v>13265776.84</v>
      </c>
      <c r="G16" s="4">
        <v>1718546.5483333338</v>
      </c>
      <c r="H16" s="5">
        <v>14.882759804085346</v>
      </c>
      <c r="I16" s="4">
        <v>12396625.449999999</v>
      </c>
      <c r="J16" s="4">
        <v>11363573.329166666</v>
      </c>
      <c r="K16" s="4">
        <v>12196868.659999998</v>
      </c>
      <c r="L16" s="4">
        <v>833295.33083333261</v>
      </c>
      <c r="M16" s="5">
        <v>7.3330395879483561</v>
      </c>
      <c r="N16" s="4">
        <v>20889064.440000001</v>
      </c>
      <c r="O16" s="4">
        <v>19148309.07</v>
      </c>
      <c r="P16" s="4">
        <v>23272351.120000001</v>
      </c>
      <c r="Q16" s="4">
        <v>4124042.0500000007</v>
      </c>
      <c r="R16" s="5">
        <v>21.537369356865099</v>
      </c>
      <c r="S16" s="4">
        <v>27248773.469999995</v>
      </c>
      <c r="T16" s="4">
        <v>24978042.347499996</v>
      </c>
      <c r="U16" s="4">
        <v>26761439.850000005</v>
      </c>
      <c r="V16" s="4">
        <v>1783397.5025000088</v>
      </c>
      <c r="W16" s="5">
        <v>7.1398609934637483</v>
      </c>
      <c r="X16" s="4">
        <v>16284288</v>
      </c>
      <c r="Y16" s="4">
        <v>14927264</v>
      </c>
      <c r="Z16" s="4">
        <v>14781755.9</v>
      </c>
      <c r="AA16" s="4">
        <v>-145508.09999999963</v>
      </c>
      <c r="AB16" s="5">
        <v>-0.97478077697292431</v>
      </c>
      <c r="AC16" s="4">
        <v>10399196.15</v>
      </c>
      <c r="AD16" s="4">
        <v>9532596.4708333332</v>
      </c>
      <c r="AE16" s="4">
        <v>8713138.8900000006</v>
      </c>
      <c r="AF16" s="4">
        <v>-819457.58083333261</v>
      </c>
      <c r="AG16" s="5">
        <v>-8.5963733316584641</v>
      </c>
      <c r="AH16" s="26">
        <v>44611859.57</v>
      </c>
      <c r="AI16" s="26">
        <v>40894204.605833329</v>
      </c>
      <c r="AJ16" s="26">
        <v>44515927.809999995</v>
      </c>
      <c r="AK16" s="32">
        <v>3621723.2041666657</v>
      </c>
      <c r="AL16" s="29">
        <v>8.8563238705223455</v>
      </c>
    </row>
    <row r="17" spans="1:38" x14ac:dyDescent="0.4">
      <c r="A17" s="83"/>
      <c r="B17" s="15"/>
      <c r="C17" s="14" t="s">
        <v>22</v>
      </c>
      <c r="D17" s="4">
        <v>18846089.039999999</v>
      </c>
      <c r="E17" s="4">
        <v>17275581.619999997</v>
      </c>
      <c r="F17" s="4">
        <v>16717229.76</v>
      </c>
      <c r="G17" s="4">
        <v>-558351.85999999754</v>
      </c>
      <c r="H17" s="5">
        <v>-3.2320293017144603</v>
      </c>
      <c r="I17" s="4">
        <v>11887259.52</v>
      </c>
      <c r="J17" s="4">
        <v>10896654.559999999</v>
      </c>
      <c r="K17" s="4">
        <v>8634240.7599999998</v>
      </c>
      <c r="L17" s="4">
        <v>-2262413.7999999989</v>
      </c>
      <c r="M17" s="5">
        <v>-20.76246234605788</v>
      </c>
      <c r="N17" s="4">
        <v>24071424.5</v>
      </c>
      <c r="O17" s="4">
        <v>22065472.458333336</v>
      </c>
      <c r="P17" s="4">
        <v>21358270.57</v>
      </c>
      <c r="Q17" s="4">
        <v>-707201.88833333552</v>
      </c>
      <c r="R17" s="5">
        <v>-3.205015843956021</v>
      </c>
      <c r="S17" s="4">
        <v>46015263.410000004</v>
      </c>
      <c r="T17" s="4">
        <v>42180658.12583334</v>
      </c>
      <c r="U17" s="4">
        <v>39622979.400000006</v>
      </c>
      <c r="V17" s="4">
        <v>-2557678.725833334</v>
      </c>
      <c r="W17" s="5">
        <v>-6.0636292544399542</v>
      </c>
      <c r="X17" s="4">
        <v>14613697</v>
      </c>
      <c r="Y17" s="4">
        <v>13395888.916666666</v>
      </c>
      <c r="Z17" s="4">
        <v>12746111.350000001</v>
      </c>
      <c r="AA17" s="4">
        <v>-649777.56666666456</v>
      </c>
      <c r="AB17" s="5">
        <v>-4.8505744613799795</v>
      </c>
      <c r="AC17" s="4">
        <v>10782457.4</v>
      </c>
      <c r="AD17" s="4">
        <v>9883919.2833333332</v>
      </c>
      <c r="AE17" s="4">
        <v>7408490.9799999995</v>
      </c>
      <c r="AF17" s="4">
        <v>-2475428.3033333337</v>
      </c>
      <c r="AG17" s="5">
        <v>-25.045007272646401</v>
      </c>
      <c r="AH17" s="26">
        <v>57331957.420000002</v>
      </c>
      <c r="AI17" s="26">
        <v>52554294.30166667</v>
      </c>
      <c r="AJ17" s="26">
        <v>48702620.739999995</v>
      </c>
      <c r="AK17" s="32">
        <v>-3851673.5616666749</v>
      </c>
      <c r="AL17" s="29">
        <v>-7.3289416456773271</v>
      </c>
    </row>
    <row r="18" spans="1:38" x14ac:dyDescent="0.4">
      <c r="A18" s="83"/>
      <c r="B18" s="15"/>
      <c r="C18" s="14" t="s">
        <v>23</v>
      </c>
      <c r="D18" s="4">
        <v>4684001</v>
      </c>
      <c r="E18" s="4">
        <v>4293667.583333334</v>
      </c>
      <c r="F18" s="4">
        <v>2050525</v>
      </c>
      <c r="G18" s="4">
        <v>-2243142.583333334</v>
      </c>
      <c r="H18" s="5">
        <v>-52.243042569026713</v>
      </c>
      <c r="I18" s="4">
        <v>2676400</v>
      </c>
      <c r="J18" s="4">
        <v>2453366.666666667</v>
      </c>
      <c r="K18" s="4">
        <v>815188</v>
      </c>
      <c r="L18" s="4">
        <v>-1638178.666666667</v>
      </c>
      <c r="M18" s="5">
        <v>-66.772679719025561</v>
      </c>
      <c r="N18" s="4">
        <v>3503510</v>
      </c>
      <c r="O18" s="4">
        <v>3211550.8333333335</v>
      </c>
      <c r="P18" s="4">
        <v>2939612</v>
      </c>
      <c r="Q18" s="4">
        <v>-271938.83333333349</v>
      </c>
      <c r="R18" s="5">
        <v>-8.4675238676226297</v>
      </c>
      <c r="S18" s="4">
        <v>8683555</v>
      </c>
      <c r="T18" s="4">
        <v>7959925.416666667</v>
      </c>
      <c r="U18" s="4">
        <v>8168973.5</v>
      </c>
      <c r="V18" s="4">
        <v>209048.08333333302</v>
      </c>
      <c r="W18" s="5">
        <v>2.626256810090501</v>
      </c>
      <c r="X18" s="4">
        <v>3396454</v>
      </c>
      <c r="Y18" s="4">
        <v>3113416.1666666665</v>
      </c>
      <c r="Z18" s="4">
        <v>2275708.98</v>
      </c>
      <c r="AA18" s="4">
        <v>-837707.18666666653</v>
      </c>
      <c r="AB18" s="5">
        <v>-26.906367212820943</v>
      </c>
      <c r="AC18" s="4">
        <v>3873420</v>
      </c>
      <c r="AD18" s="4">
        <v>3550635</v>
      </c>
      <c r="AE18" s="4">
        <v>2789849.3</v>
      </c>
      <c r="AF18" s="4">
        <v>-760785.70000000019</v>
      </c>
      <c r="AG18" s="5">
        <v>-21.426750426332198</v>
      </c>
      <c r="AH18" s="26">
        <v>19970869.5</v>
      </c>
      <c r="AI18" s="26">
        <v>18306630.375</v>
      </c>
      <c r="AJ18" s="26">
        <v>7895325.5099999998</v>
      </c>
      <c r="AK18" s="32">
        <v>-10411304.865</v>
      </c>
      <c r="AL18" s="29">
        <v>-56.871770783212753</v>
      </c>
    </row>
    <row r="19" spans="1:38" x14ac:dyDescent="0.4">
      <c r="A19" s="83"/>
      <c r="B19" s="15"/>
      <c r="C19" s="14" t="s">
        <v>24</v>
      </c>
      <c r="D19" s="4">
        <v>2788490</v>
      </c>
      <c r="E19" s="4">
        <v>2556115.833333333</v>
      </c>
      <c r="F19" s="4">
        <v>2634162.5</v>
      </c>
      <c r="G19" s="4">
        <v>78046.666666666977</v>
      </c>
      <c r="H19" s="5">
        <v>3.0533305904564307</v>
      </c>
      <c r="I19" s="4">
        <v>2768165.11</v>
      </c>
      <c r="J19" s="4">
        <v>2537484.6841666666</v>
      </c>
      <c r="K19" s="4">
        <v>2416184.52</v>
      </c>
      <c r="L19" s="4">
        <v>-121300.16416666657</v>
      </c>
      <c r="M19" s="5">
        <v>-4.7803308892287033</v>
      </c>
      <c r="N19" s="4">
        <v>11772078.359999999</v>
      </c>
      <c r="O19" s="4">
        <v>10791071.829999998</v>
      </c>
      <c r="P19" s="4">
        <v>10185471.240000002</v>
      </c>
      <c r="Q19" s="4">
        <v>-605600.58999999613</v>
      </c>
      <c r="R19" s="5">
        <v>-5.6120522552391927</v>
      </c>
      <c r="S19" s="4">
        <v>8946798</v>
      </c>
      <c r="T19" s="4">
        <v>8201231.5</v>
      </c>
      <c r="U19" s="4">
        <v>6322461.7399999993</v>
      </c>
      <c r="V19" s="4">
        <v>-1878769.7600000007</v>
      </c>
      <c r="W19" s="5">
        <v>-22.908385893021073</v>
      </c>
      <c r="X19" s="4">
        <v>2034074</v>
      </c>
      <c r="Y19" s="4">
        <v>1864567.8333333333</v>
      </c>
      <c r="Z19" s="4">
        <v>1666178.47</v>
      </c>
      <c r="AA19" s="4">
        <v>-198389.36333333328</v>
      </c>
      <c r="AB19" s="5">
        <v>-10.63996491769719</v>
      </c>
      <c r="AC19" s="4">
        <v>1474852.53</v>
      </c>
      <c r="AD19" s="4">
        <v>1351948.1525000001</v>
      </c>
      <c r="AE19" s="4">
        <v>1642282.6600000001</v>
      </c>
      <c r="AF19" s="4">
        <v>290334.50750000007</v>
      </c>
      <c r="AG19" s="5">
        <v>21.475269370583355</v>
      </c>
      <c r="AH19" s="26">
        <v>6669602.5800000001</v>
      </c>
      <c r="AI19" s="26">
        <v>6113802.3649999974</v>
      </c>
      <c r="AJ19" s="26">
        <v>7446397.6400000006</v>
      </c>
      <c r="AK19" s="32">
        <v>1332595.2750000032</v>
      </c>
      <c r="AL19" s="29">
        <v>21.796505602287386</v>
      </c>
    </row>
    <row r="20" spans="1:38" x14ac:dyDescent="0.4">
      <c r="A20" s="83"/>
      <c r="B20" s="15"/>
      <c r="C20" s="14" t="s">
        <v>25</v>
      </c>
      <c r="D20" s="4">
        <v>3051316</v>
      </c>
      <c r="E20" s="4">
        <v>2797039.666666667</v>
      </c>
      <c r="F20" s="4">
        <v>2400610.16</v>
      </c>
      <c r="G20" s="4">
        <v>-396429.50666666683</v>
      </c>
      <c r="H20" s="5">
        <v>-14.173181431463435</v>
      </c>
      <c r="I20" s="4">
        <v>219652</v>
      </c>
      <c r="J20" s="4">
        <v>201347.66666666666</v>
      </c>
      <c r="K20" s="4">
        <v>390451</v>
      </c>
      <c r="L20" s="4">
        <v>189103.33333333334</v>
      </c>
      <c r="M20" s="5">
        <v>93.918810415814775</v>
      </c>
      <c r="N20" s="4">
        <v>2560913.0300000003</v>
      </c>
      <c r="O20" s="4">
        <v>2347503.6108333338</v>
      </c>
      <c r="P20" s="4">
        <v>1288568.2</v>
      </c>
      <c r="Q20" s="4">
        <v>-1058935.4108333339</v>
      </c>
      <c r="R20" s="5">
        <v>-45.109000299148647</v>
      </c>
      <c r="S20" s="4">
        <v>9869810.3599999994</v>
      </c>
      <c r="T20" s="4">
        <v>9047326.163333334</v>
      </c>
      <c r="U20" s="4">
        <v>4711019.4600000009</v>
      </c>
      <c r="V20" s="4">
        <v>-4336306.7033333331</v>
      </c>
      <c r="W20" s="5">
        <v>-47.929151940021299</v>
      </c>
      <c r="X20" s="4">
        <v>1669525</v>
      </c>
      <c r="Y20" s="4">
        <v>1530397.9166666667</v>
      </c>
      <c r="Z20" s="4">
        <v>661656.6</v>
      </c>
      <c r="AA20" s="4">
        <v>-868741.31666666677</v>
      </c>
      <c r="AB20" s="5">
        <v>-56.765714799119515</v>
      </c>
      <c r="AC20" s="4">
        <v>2115181</v>
      </c>
      <c r="AD20" s="4">
        <v>1938915.9166666667</v>
      </c>
      <c r="AE20" s="4">
        <v>872882.47</v>
      </c>
      <c r="AF20" s="4">
        <v>-1066033.4466666668</v>
      </c>
      <c r="AG20" s="5">
        <v>-54.980901312077698</v>
      </c>
      <c r="AH20" s="26">
        <v>4187027.5999999996</v>
      </c>
      <c r="AI20" s="26">
        <v>3838108.6333333333</v>
      </c>
      <c r="AJ20" s="26">
        <v>2483597.09</v>
      </c>
      <c r="AK20" s="32">
        <v>-1354511.5433333335</v>
      </c>
      <c r="AL20" s="29">
        <v>-35.291120516225796</v>
      </c>
    </row>
    <row r="21" spans="1:38" x14ac:dyDescent="0.4">
      <c r="A21" s="16"/>
      <c r="B21" s="17"/>
      <c r="C21" s="14" t="s">
        <v>26</v>
      </c>
      <c r="D21" s="4">
        <v>650000</v>
      </c>
      <c r="E21" s="4">
        <v>595833.33333333326</v>
      </c>
      <c r="F21" s="4">
        <v>4682783</v>
      </c>
      <c r="G21" s="4">
        <v>4086949.666666667</v>
      </c>
      <c r="H21" s="5">
        <v>685.9216223776225</v>
      </c>
      <c r="I21" s="4">
        <v>671000</v>
      </c>
      <c r="J21" s="4">
        <v>615083.33333333326</v>
      </c>
      <c r="K21" s="4">
        <v>4530153.9000000004</v>
      </c>
      <c r="L21" s="4">
        <v>3915070.5666666673</v>
      </c>
      <c r="M21" s="5">
        <v>636.51059206069658</v>
      </c>
      <c r="N21" s="4">
        <v>900001</v>
      </c>
      <c r="O21" s="4">
        <v>825000.91666666663</v>
      </c>
      <c r="P21" s="4">
        <v>7239895</v>
      </c>
      <c r="Q21" s="4">
        <v>6414894.083333333</v>
      </c>
      <c r="R21" s="5">
        <v>777.56205523408005</v>
      </c>
      <c r="S21" s="4">
        <v>9688888.0999999996</v>
      </c>
      <c r="T21" s="4">
        <v>8881480.7583333328</v>
      </c>
      <c r="U21" s="4">
        <v>13358827.050000001</v>
      </c>
      <c r="V21" s="4">
        <v>4477346.2916666679</v>
      </c>
      <c r="W21" s="5">
        <v>50.412160015835816</v>
      </c>
      <c r="X21" s="4">
        <v>600007</v>
      </c>
      <c r="Y21" s="4">
        <v>550006.41666666674</v>
      </c>
      <c r="Z21" s="4">
        <v>8095015.5599999987</v>
      </c>
      <c r="AA21" s="4">
        <v>7545009.1433333317</v>
      </c>
      <c r="AB21" s="5">
        <v>1371.8038398642921</v>
      </c>
      <c r="AC21" s="4">
        <v>0</v>
      </c>
      <c r="AD21" s="4">
        <v>0</v>
      </c>
      <c r="AE21" s="4">
        <v>3963916.96</v>
      </c>
      <c r="AF21" s="4">
        <v>3963916.96</v>
      </c>
      <c r="AG21" s="5"/>
      <c r="AH21" s="26">
        <v>15112935.68</v>
      </c>
      <c r="AI21" s="26">
        <v>13853524.373333335</v>
      </c>
      <c r="AJ21" s="26">
        <v>16599810.880000001</v>
      </c>
      <c r="AK21" s="32">
        <v>2746286.5066666659</v>
      </c>
      <c r="AL21" s="29">
        <v>19.823738946552808</v>
      </c>
    </row>
    <row r="22" spans="1:38" s="23" customFormat="1" x14ac:dyDescent="0.4">
      <c r="A22" s="78" t="s">
        <v>27</v>
      </c>
      <c r="B22" s="78"/>
      <c r="C22" s="78"/>
      <c r="D22" s="6">
        <v>73673754.669999987</v>
      </c>
      <c r="E22" s="6">
        <v>67534275.114166662</v>
      </c>
      <c r="F22" s="6">
        <v>67469973.920000002</v>
      </c>
      <c r="G22" s="6">
        <v>-64301.1941666645</v>
      </c>
      <c r="H22" s="7">
        <v>-9.5212681350267489E-2</v>
      </c>
      <c r="I22" s="6">
        <v>52968461.50999999</v>
      </c>
      <c r="J22" s="6">
        <v>48554423.05083333</v>
      </c>
      <c r="K22" s="6">
        <v>44775161.509999998</v>
      </c>
      <c r="L22" s="6">
        <v>-3779261.5408333326</v>
      </c>
      <c r="M22" s="7">
        <v>-7.7835577139423346</v>
      </c>
      <c r="N22" s="6">
        <v>109574547.86</v>
      </c>
      <c r="O22" s="6">
        <v>100443335.53833333</v>
      </c>
      <c r="P22" s="6">
        <v>107084093.8</v>
      </c>
      <c r="Q22" s="6">
        <v>6640758.2616666676</v>
      </c>
      <c r="R22" s="7">
        <v>6.6114473658954509</v>
      </c>
      <c r="S22" s="6">
        <v>185836591.83000001</v>
      </c>
      <c r="T22" s="6">
        <v>170350209.17749998</v>
      </c>
      <c r="U22" s="6">
        <v>161528892.54000005</v>
      </c>
      <c r="V22" s="6">
        <v>-8821316.6374999918</v>
      </c>
      <c r="W22" s="7">
        <v>-5.1783421224381563</v>
      </c>
      <c r="X22" s="6">
        <v>62400197.399999999</v>
      </c>
      <c r="Y22" s="6">
        <v>57200180.949999996</v>
      </c>
      <c r="Z22" s="6">
        <v>61638707.859999999</v>
      </c>
      <c r="AA22" s="6">
        <v>4438526.910000002</v>
      </c>
      <c r="AB22" s="7">
        <v>7.759637882753939</v>
      </c>
      <c r="AC22" s="6">
        <v>51681650.560000002</v>
      </c>
      <c r="AD22" s="6">
        <v>47374846.346666664</v>
      </c>
      <c r="AE22" s="6">
        <v>41288506.809999995</v>
      </c>
      <c r="AF22" s="6">
        <v>-6086339.5366666643</v>
      </c>
      <c r="AG22" s="7">
        <v>-12.847196362664096</v>
      </c>
      <c r="AH22" s="27">
        <v>224465937.96000004</v>
      </c>
      <c r="AI22" s="27">
        <v>205760443.13</v>
      </c>
      <c r="AJ22" s="27">
        <v>186977800.66999999</v>
      </c>
      <c r="AK22" s="33">
        <v>-18782642.460000008</v>
      </c>
      <c r="AL22" s="30">
        <v>-9.1284029983027821</v>
      </c>
    </row>
    <row r="23" spans="1:38" s="23" customFormat="1" x14ac:dyDescent="0.4">
      <c r="A23" s="51"/>
      <c r="B23" s="52" t="s">
        <v>67</v>
      </c>
      <c r="C23" s="53"/>
      <c r="D23" s="55"/>
      <c r="E23" s="55"/>
      <c r="F23" s="55"/>
      <c r="G23" s="55"/>
      <c r="H23" s="55">
        <v>5</v>
      </c>
      <c r="I23" s="55"/>
      <c r="J23" s="55"/>
      <c r="K23" s="55"/>
      <c r="L23" s="55"/>
      <c r="M23" s="55">
        <v>1</v>
      </c>
      <c r="N23" s="55"/>
      <c r="O23" s="55"/>
      <c r="P23" s="55"/>
      <c r="Q23" s="55"/>
      <c r="R23" s="64">
        <v>5</v>
      </c>
      <c r="S23" s="55"/>
      <c r="T23" s="55"/>
      <c r="U23" s="55"/>
      <c r="V23" s="55"/>
      <c r="W23" s="62">
        <v>5</v>
      </c>
      <c r="X23" s="55"/>
      <c r="Y23" s="55"/>
      <c r="Z23" s="55"/>
      <c r="AA23" s="55"/>
      <c r="AB23" s="62">
        <v>3</v>
      </c>
      <c r="AC23" s="55"/>
      <c r="AD23" s="55"/>
      <c r="AE23" s="55"/>
      <c r="AF23" s="55"/>
      <c r="AG23" s="62">
        <v>0</v>
      </c>
      <c r="AH23" s="63"/>
      <c r="AI23" s="63"/>
      <c r="AJ23" s="63"/>
      <c r="AK23" s="63"/>
      <c r="AL23" s="63">
        <v>4</v>
      </c>
    </row>
    <row r="24" spans="1:38" x14ac:dyDescent="0.4">
      <c r="A24" s="79">
        <v>4</v>
      </c>
      <c r="B24" s="8" t="s">
        <v>28</v>
      </c>
      <c r="C24" s="14" t="s">
        <v>29</v>
      </c>
      <c r="D24" s="18"/>
      <c r="E24" s="18"/>
      <c r="F24" s="18"/>
      <c r="G24" s="18"/>
      <c r="H24" s="19"/>
      <c r="I24" s="18"/>
      <c r="J24" s="18"/>
      <c r="K24" s="18"/>
      <c r="L24" s="18"/>
      <c r="M24" s="19"/>
      <c r="N24" s="18"/>
      <c r="O24" s="18"/>
      <c r="P24" s="18"/>
      <c r="Q24" s="18"/>
      <c r="R24" s="19"/>
      <c r="S24" s="18"/>
      <c r="T24" s="18"/>
      <c r="U24" s="18"/>
      <c r="V24" s="18"/>
      <c r="W24" s="25"/>
      <c r="X24" s="18"/>
      <c r="Y24" s="18"/>
      <c r="Z24" s="18"/>
      <c r="AA24" s="18"/>
      <c r="AB24" s="25"/>
      <c r="AC24" s="18"/>
      <c r="AD24" s="18"/>
      <c r="AE24" s="18"/>
      <c r="AF24" s="18"/>
      <c r="AG24" s="25"/>
      <c r="AH24" s="28"/>
      <c r="AI24" s="28"/>
      <c r="AJ24" s="28"/>
      <c r="AK24" s="34"/>
      <c r="AL24" s="31"/>
    </row>
    <row r="25" spans="1:38" x14ac:dyDescent="0.4">
      <c r="A25" s="80"/>
      <c r="B25" s="56"/>
      <c r="C25" s="57" t="s">
        <v>30</v>
      </c>
      <c r="D25" s="4">
        <v>261413725.21000001</v>
      </c>
      <c r="E25" s="4">
        <v>239629248.10916668</v>
      </c>
      <c r="F25" s="4">
        <v>241187407.63999999</v>
      </c>
      <c r="G25" s="4">
        <v>1558159.5308333039</v>
      </c>
      <c r="H25" s="5">
        <v>0.65023762463397672</v>
      </c>
      <c r="I25" s="4">
        <v>141570047.71000001</v>
      </c>
      <c r="J25" s="4">
        <v>129772543.73416668</v>
      </c>
      <c r="K25" s="4">
        <v>133516734.04000002</v>
      </c>
      <c r="L25" s="4">
        <v>3744190.3058333397</v>
      </c>
      <c r="M25" s="5">
        <v>2.8851945088655637</v>
      </c>
      <c r="N25" s="4">
        <v>304558361.47999996</v>
      </c>
      <c r="O25" s="4">
        <v>279178498.02333331</v>
      </c>
      <c r="P25" s="4">
        <v>249756935.22999999</v>
      </c>
      <c r="Q25" s="4">
        <v>-29421562.793333322</v>
      </c>
      <c r="R25" s="5">
        <v>-10.538620632192925</v>
      </c>
      <c r="S25" s="4">
        <v>643897580.29000008</v>
      </c>
      <c r="T25" s="4">
        <v>590239448.59916675</v>
      </c>
      <c r="U25" s="4">
        <v>585061577.06000006</v>
      </c>
      <c r="V25" s="4">
        <v>-5177871.5391666889</v>
      </c>
      <c r="W25" s="5">
        <v>-0.87724931829878339</v>
      </c>
      <c r="X25" s="4">
        <v>300592810.88999993</v>
      </c>
      <c r="Y25" s="4">
        <v>275543409.98249996</v>
      </c>
      <c r="Z25" s="4">
        <v>269986422.88</v>
      </c>
      <c r="AA25" s="4">
        <v>-5556987.1024999619</v>
      </c>
      <c r="AB25" s="5">
        <v>-2.0167374363454718</v>
      </c>
      <c r="AC25" s="4">
        <v>171378857.66999999</v>
      </c>
      <c r="AD25" s="4">
        <v>157097286.19749999</v>
      </c>
      <c r="AE25" s="4">
        <v>146064621.39999998</v>
      </c>
      <c r="AF25" s="4">
        <v>-11032664.797500014</v>
      </c>
      <c r="AG25" s="5">
        <v>-7.022823286476088</v>
      </c>
      <c r="AH25" s="26">
        <v>1006443967.3699999</v>
      </c>
      <c r="AI25" s="26">
        <v>922573636.75583327</v>
      </c>
      <c r="AJ25" s="26">
        <v>868550560.53999996</v>
      </c>
      <c r="AK25" s="32">
        <v>-54023076.215833306</v>
      </c>
      <c r="AL25" s="29">
        <v>-5.8556926042024937</v>
      </c>
    </row>
    <row r="26" spans="1:38" x14ac:dyDescent="0.4">
      <c r="A26" s="80"/>
      <c r="B26" s="56"/>
      <c r="C26" s="57" t="s">
        <v>31</v>
      </c>
      <c r="D26" s="4">
        <v>130118733.98000002</v>
      </c>
      <c r="E26" s="4">
        <v>119275506.14833336</v>
      </c>
      <c r="F26" s="4">
        <v>121739404.28999999</v>
      </c>
      <c r="G26" s="4">
        <v>2463898.1416666359</v>
      </c>
      <c r="H26" s="5">
        <v>2.0657201308393391</v>
      </c>
      <c r="I26" s="4">
        <v>76027243.649999991</v>
      </c>
      <c r="J26" s="4">
        <v>69691640.012499988</v>
      </c>
      <c r="K26" s="4">
        <v>85831973.579999998</v>
      </c>
      <c r="L26" s="4">
        <v>16140333.56750001</v>
      </c>
      <c r="M26" s="5">
        <v>23.159640904712614</v>
      </c>
      <c r="N26" s="4">
        <v>151479820.55000001</v>
      </c>
      <c r="O26" s="4">
        <v>138856502.17083335</v>
      </c>
      <c r="P26" s="4">
        <v>165621514.39000005</v>
      </c>
      <c r="Q26" s="4">
        <v>26765012.219166696</v>
      </c>
      <c r="R26" s="5">
        <v>19.275303497302595</v>
      </c>
      <c r="S26" s="4">
        <v>332837274.45999998</v>
      </c>
      <c r="T26" s="4">
        <v>305100834.92166662</v>
      </c>
      <c r="U26" s="4">
        <v>326792959.03000003</v>
      </c>
      <c r="V26" s="4">
        <v>21692124.108333409</v>
      </c>
      <c r="W26" s="5">
        <v>7.1098212870845705</v>
      </c>
      <c r="X26" s="4">
        <v>177237524.61999997</v>
      </c>
      <c r="Y26" s="4">
        <v>162467730.90166664</v>
      </c>
      <c r="Z26" s="4">
        <v>192829276.57000005</v>
      </c>
      <c r="AA26" s="4">
        <v>30361545.668333411</v>
      </c>
      <c r="AB26" s="5">
        <v>18.687739097377861</v>
      </c>
      <c r="AC26" s="4">
        <v>110980678.38000001</v>
      </c>
      <c r="AD26" s="4">
        <v>101732288.515</v>
      </c>
      <c r="AE26" s="4">
        <v>113247365.59999999</v>
      </c>
      <c r="AF26" s="4">
        <v>11515077.084999993</v>
      </c>
      <c r="AG26" s="5">
        <v>11.318999359089561</v>
      </c>
      <c r="AH26" s="26">
        <v>544626189.14999998</v>
      </c>
      <c r="AI26" s="26">
        <v>499240673.38750005</v>
      </c>
      <c r="AJ26" s="26">
        <v>651035804.64999986</v>
      </c>
      <c r="AK26" s="32">
        <v>151795131.26249981</v>
      </c>
      <c r="AL26" s="29">
        <v>30.405201209373349</v>
      </c>
    </row>
    <row r="27" spans="1:38" x14ac:dyDescent="0.4">
      <c r="A27" s="80"/>
      <c r="B27" s="56"/>
      <c r="C27" s="57" t="s">
        <v>32</v>
      </c>
      <c r="D27" s="4">
        <v>78435004.780000001</v>
      </c>
      <c r="E27" s="4">
        <v>71898754.38166666</v>
      </c>
      <c r="F27" s="4">
        <v>73588195.099999994</v>
      </c>
      <c r="G27" s="4">
        <v>1689440.7183333337</v>
      </c>
      <c r="H27" s="5">
        <v>2.3497496345557294</v>
      </c>
      <c r="I27" s="4">
        <v>47033235.380000003</v>
      </c>
      <c r="J27" s="4">
        <v>43113799.098333336</v>
      </c>
      <c r="K27" s="4">
        <v>49570255.460000001</v>
      </c>
      <c r="L27" s="4">
        <v>6456456.3616666645</v>
      </c>
      <c r="M27" s="5">
        <v>14.975382584450214</v>
      </c>
      <c r="N27" s="4">
        <v>86793238.090000004</v>
      </c>
      <c r="O27" s="4">
        <v>79560468.249166667</v>
      </c>
      <c r="P27" s="4">
        <v>78304117.63000001</v>
      </c>
      <c r="Q27" s="4">
        <v>-1256350.6191666573</v>
      </c>
      <c r="R27" s="5">
        <v>-1.5791141590972433</v>
      </c>
      <c r="S27" s="4">
        <v>157381342.73000002</v>
      </c>
      <c r="T27" s="4">
        <v>144266230.83583337</v>
      </c>
      <c r="U27" s="4">
        <v>147251436.71000001</v>
      </c>
      <c r="V27" s="4">
        <v>2985205.8741666377</v>
      </c>
      <c r="W27" s="5">
        <v>2.0692339828047697</v>
      </c>
      <c r="X27" s="4">
        <v>58932996.700000003</v>
      </c>
      <c r="Y27" s="4">
        <v>54021913.641666666</v>
      </c>
      <c r="Z27" s="4">
        <v>60447325.390000001</v>
      </c>
      <c r="AA27" s="4">
        <v>6425411.7483333349</v>
      </c>
      <c r="AB27" s="5">
        <v>11.894083928521679</v>
      </c>
      <c r="AC27" s="4">
        <v>60632868.490000002</v>
      </c>
      <c r="AD27" s="4">
        <v>55580129.44916667</v>
      </c>
      <c r="AE27" s="4">
        <v>54706761.869999997</v>
      </c>
      <c r="AF27" s="4">
        <v>-873367.57916667312</v>
      </c>
      <c r="AG27" s="5">
        <v>-1.5713665797872078</v>
      </c>
      <c r="AH27" s="26">
        <v>206330438.65999997</v>
      </c>
      <c r="AI27" s="26">
        <v>189136235.43833333</v>
      </c>
      <c r="AJ27" s="26">
        <v>177080761.18000001</v>
      </c>
      <c r="AK27" s="32">
        <v>-12055474.258333325</v>
      </c>
      <c r="AL27" s="29">
        <v>-6.3739633129495887</v>
      </c>
    </row>
    <row r="28" spans="1:38" x14ac:dyDescent="0.4">
      <c r="A28" s="80"/>
      <c r="B28" s="56"/>
      <c r="C28" s="57" t="s">
        <v>33</v>
      </c>
      <c r="D28" s="4">
        <v>31025823.98</v>
      </c>
      <c r="E28" s="4">
        <v>28440338.648333333</v>
      </c>
      <c r="F28" s="4">
        <v>30397887.43</v>
      </c>
      <c r="G28" s="4">
        <v>1957548.7816666663</v>
      </c>
      <c r="H28" s="5">
        <v>6.8830009581527367</v>
      </c>
      <c r="I28" s="4">
        <v>29760849.810000002</v>
      </c>
      <c r="J28" s="4">
        <v>27280778.992500003</v>
      </c>
      <c r="K28" s="4">
        <v>17475826.289999999</v>
      </c>
      <c r="L28" s="4">
        <v>-9804952.7025000043</v>
      </c>
      <c r="M28" s="5">
        <v>-35.94088242566523</v>
      </c>
      <c r="N28" s="4">
        <v>55940187.610000007</v>
      </c>
      <c r="O28" s="4">
        <v>51278505.309166677</v>
      </c>
      <c r="P28" s="4">
        <v>45746039.899999999</v>
      </c>
      <c r="Q28" s="4">
        <v>-5532465.4091666788</v>
      </c>
      <c r="R28" s="5">
        <v>-10.789053572857711</v>
      </c>
      <c r="S28" s="4">
        <v>31268087.060000002</v>
      </c>
      <c r="T28" s="4">
        <v>28662413.138333336</v>
      </c>
      <c r="U28" s="4">
        <v>15599151.059999999</v>
      </c>
      <c r="V28" s="4">
        <v>-13063262.078333337</v>
      </c>
      <c r="W28" s="5">
        <v>-45.576281436200595</v>
      </c>
      <c r="X28" s="4">
        <v>22941924.02</v>
      </c>
      <c r="Y28" s="4">
        <v>21030097.018333334</v>
      </c>
      <c r="Z28" s="4">
        <v>26468464.990000002</v>
      </c>
      <c r="AA28" s="4">
        <v>5438367.9716666676</v>
      </c>
      <c r="AB28" s="5">
        <v>25.859928116002891</v>
      </c>
      <c r="AC28" s="4">
        <v>58482499.259999998</v>
      </c>
      <c r="AD28" s="4">
        <v>53608957.654999994</v>
      </c>
      <c r="AE28" s="4">
        <v>10478038.49</v>
      </c>
      <c r="AF28" s="4">
        <v>-43130919.164999992</v>
      </c>
      <c r="AG28" s="5">
        <v>-80.454687148682623</v>
      </c>
      <c r="AH28" s="26">
        <v>78955471.820000008</v>
      </c>
      <c r="AI28" s="26">
        <v>72375849.168333337</v>
      </c>
      <c r="AJ28" s="26">
        <v>81021199.579999998</v>
      </c>
      <c r="AK28" s="32">
        <v>8645350.4116666615</v>
      </c>
      <c r="AL28" s="29">
        <v>11.945076307925751</v>
      </c>
    </row>
    <row r="29" spans="1:38" x14ac:dyDescent="0.4">
      <c r="A29" s="80"/>
      <c r="B29" s="56"/>
      <c r="C29" s="57" t="s">
        <v>34</v>
      </c>
      <c r="D29" s="4">
        <v>155781912.48000002</v>
      </c>
      <c r="E29" s="4">
        <v>142800086.44</v>
      </c>
      <c r="F29" s="4">
        <v>194220511.84999999</v>
      </c>
      <c r="G29" s="4">
        <v>51420425.409999996</v>
      </c>
      <c r="H29" s="5">
        <v>36.008679470656482</v>
      </c>
      <c r="I29" s="4">
        <v>146294861.48000002</v>
      </c>
      <c r="J29" s="4">
        <v>134103623.02333336</v>
      </c>
      <c r="K29" s="4">
        <v>177738332.22999999</v>
      </c>
      <c r="L29" s="4">
        <v>43634709.206666633</v>
      </c>
      <c r="M29" s="5">
        <v>32.538053948829123</v>
      </c>
      <c r="N29" s="4">
        <v>224848425.59</v>
      </c>
      <c r="O29" s="4">
        <v>206111056.79083335</v>
      </c>
      <c r="P29" s="4">
        <v>271535743.75</v>
      </c>
      <c r="Q29" s="4">
        <v>65424686.959166646</v>
      </c>
      <c r="R29" s="5">
        <v>31.742444087102641</v>
      </c>
      <c r="S29" s="4">
        <v>513637934.17000002</v>
      </c>
      <c r="T29" s="4">
        <v>470834772.98916668</v>
      </c>
      <c r="U29" s="4">
        <v>413418196.31999999</v>
      </c>
      <c r="V29" s="4">
        <v>-57416576.669166684</v>
      </c>
      <c r="W29" s="5">
        <v>-12.194633863732866</v>
      </c>
      <c r="X29" s="4">
        <v>166116109</v>
      </c>
      <c r="Y29" s="4">
        <v>152273099.91666669</v>
      </c>
      <c r="Z29" s="4">
        <v>235185341.27999997</v>
      </c>
      <c r="AA29" s="4">
        <v>82912241.363333285</v>
      </c>
      <c r="AB29" s="5">
        <v>54.449696898997935</v>
      </c>
      <c r="AC29" s="4">
        <v>155392229</v>
      </c>
      <c r="AD29" s="4">
        <v>142442876.58333331</v>
      </c>
      <c r="AE29" s="4">
        <v>183642645.75</v>
      </c>
      <c r="AF29" s="4">
        <v>41199769.166666687</v>
      </c>
      <c r="AG29" s="5">
        <v>28.923713249053627</v>
      </c>
      <c r="AH29" s="26">
        <v>358252489.24000001</v>
      </c>
      <c r="AI29" s="26">
        <v>328398115.1366666</v>
      </c>
      <c r="AJ29" s="26">
        <v>742440982.02999997</v>
      </c>
      <c r="AK29" s="32">
        <v>414042866.89333338</v>
      </c>
      <c r="AL29" s="29">
        <v>126.07955034121458</v>
      </c>
    </row>
    <row r="30" spans="1:38" x14ac:dyDescent="0.4">
      <c r="A30" s="80"/>
      <c r="B30" s="56"/>
      <c r="C30" s="57" t="s">
        <v>35</v>
      </c>
      <c r="D30" s="4">
        <v>19963888.25</v>
      </c>
      <c r="E30" s="4">
        <v>18300230.895833336</v>
      </c>
      <c r="F30" s="4">
        <v>23377155.530000001</v>
      </c>
      <c r="G30" s="4">
        <v>5076924.6341666654</v>
      </c>
      <c r="H30" s="5">
        <v>27.74240753062082</v>
      </c>
      <c r="I30" s="4">
        <v>116563150</v>
      </c>
      <c r="J30" s="4">
        <v>106849554.16666667</v>
      </c>
      <c r="K30" s="4">
        <v>25884947.5</v>
      </c>
      <c r="L30" s="4">
        <v>-80964606.666666672</v>
      </c>
      <c r="M30" s="5">
        <v>-75.77439821637067</v>
      </c>
      <c r="N30" s="4">
        <v>85867008.390000001</v>
      </c>
      <c r="O30" s="4">
        <v>78711424.357500002</v>
      </c>
      <c r="P30" s="4">
        <v>56531861.920000002</v>
      </c>
      <c r="Q30" s="4">
        <v>-22179562.4375</v>
      </c>
      <c r="R30" s="5">
        <v>-28.178326867472858</v>
      </c>
      <c r="S30" s="4">
        <v>169869471.87000003</v>
      </c>
      <c r="T30" s="4">
        <v>155713682.54750004</v>
      </c>
      <c r="U30" s="4">
        <v>221102735.78000003</v>
      </c>
      <c r="V30" s="4">
        <v>65389053.232499987</v>
      </c>
      <c r="W30" s="5">
        <v>41.993132628247508</v>
      </c>
      <c r="X30" s="4">
        <v>79478020.099999994</v>
      </c>
      <c r="Y30" s="4">
        <v>72854851.758333325</v>
      </c>
      <c r="Z30" s="4">
        <v>109560170.78</v>
      </c>
      <c r="AA30" s="4">
        <v>36705319.021666676</v>
      </c>
      <c r="AB30" s="5">
        <v>50.381433955039554</v>
      </c>
      <c r="AC30" s="4">
        <v>30534167.669999998</v>
      </c>
      <c r="AD30" s="4">
        <v>27989653.697499998</v>
      </c>
      <c r="AE30" s="4">
        <v>27395963.18</v>
      </c>
      <c r="AF30" s="4">
        <v>-593690.51749999821</v>
      </c>
      <c r="AG30" s="5">
        <v>-2.1211070487557548</v>
      </c>
      <c r="AH30" s="26">
        <v>160878268.56</v>
      </c>
      <c r="AI30" s="26">
        <v>147471746.18000004</v>
      </c>
      <c r="AJ30" s="26">
        <v>139155139.53</v>
      </c>
      <c r="AK30" s="32">
        <v>-8316606.6500000358</v>
      </c>
      <c r="AL30" s="29">
        <v>-5.6394576353961456</v>
      </c>
    </row>
    <row r="31" spans="1:38" x14ac:dyDescent="0.4">
      <c r="A31" s="80"/>
      <c r="B31" s="56"/>
      <c r="C31" s="57" t="s">
        <v>36</v>
      </c>
      <c r="D31" s="4">
        <v>71230219.070000008</v>
      </c>
      <c r="E31" s="4">
        <v>65294367.480833337</v>
      </c>
      <c r="F31" s="4">
        <v>58670256.329999998</v>
      </c>
      <c r="G31" s="4">
        <v>-6624111.1508333385</v>
      </c>
      <c r="H31" s="5">
        <v>-10.144996278243749</v>
      </c>
      <c r="I31" s="4">
        <v>53293311.670000002</v>
      </c>
      <c r="J31" s="4">
        <v>48852202.364166662</v>
      </c>
      <c r="K31" s="4">
        <v>39380875.240000002</v>
      </c>
      <c r="L31" s="4">
        <v>-9471327.12416666</v>
      </c>
      <c r="M31" s="5">
        <v>-19.387717780997988</v>
      </c>
      <c r="N31" s="4">
        <v>101358530.28999999</v>
      </c>
      <c r="O31" s="4">
        <v>92911986.099166647</v>
      </c>
      <c r="P31" s="4">
        <v>100708482.03999999</v>
      </c>
      <c r="Q31" s="4">
        <v>7796495.9408333451</v>
      </c>
      <c r="R31" s="5">
        <v>8.3912703496748016</v>
      </c>
      <c r="S31" s="4">
        <v>156586952.26000002</v>
      </c>
      <c r="T31" s="4">
        <v>143538039.57166669</v>
      </c>
      <c r="U31" s="4">
        <v>153286336.86000004</v>
      </c>
      <c r="V31" s="4">
        <v>9748297.2883333564</v>
      </c>
      <c r="W31" s="5">
        <v>6.7914382260084842</v>
      </c>
      <c r="X31" s="4">
        <v>53175190.959999993</v>
      </c>
      <c r="Y31" s="4">
        <v>48743925.046666667</v>
      </c>
      <c r="Z31" s="4">
        <v>54556047.109999999</v>
      </c>
      <c r="AA31" s="4">
        <v>5812122.0633333325</v>
      </c>
      <c r="AB31" s="5">
        <v>11.923787544332752</v>
      </c>
      <c r="AC31" s="4">
        <v>38599200.949999996</v>
      </c>
      <c r="AD31" s="4">
        <v>35382600.87083333</v>
      </c>
      <c r="AE31" s="4">
        <v>39672335.109999999</v>
      </c>
      <c r="AF31" s="4">
        <v>4289734.2391666695</v>
      </c>
      <c r="AG31" s="5">
        <v>12.123852214331688</v>
      </c>
      <c r="AH31" s="26">
        <v>89826628.610000014</v>
      </c>
      <c r="AI31" s="26">
        <v>82341076.225833327</v>
      </c>
      <c r="AJ31" s="26">
        <v>174802526.95000002</v>
      </c>
      <c r="AK31" s="32">
        <v>92461450.724166691</v>
      </c>
      <c r="AL31" s="29">
        <v>112.29079696575334</v>
      </c>
    </row>
    <row r="32" spans="1:38" x14ac:dyDescent="0.4">
      <c r="A32" s="81"/>
      <c r="B32" s="58"/>
      <c r="C32" s="57" t="s">
        <v>37</v>
      </c>
      <c r="D32" s="4">
        <v>79772516.699999988</v>
      </c>
      <c r="E32" s="4">
        <v>73124806.974999979</v>
      </c>
      <c r="F32" s="4">
        <v>143280138.67999998</v>
      </c>
      <c r="G32" s="4">
        <v>70155331.704999998</v>
      </c>
      <c r="H32" s="5">
        <v>95.939168398741643</v>
      </c>
      <c r="I32" s="4">
        <v>87023561.879999995</v>
      </c>
      <c r="J32" s="4">
        <v>79771598.389999986</v>
      </c>
      <c r="K32" s="4">
        <v>40791182.740000002</v>
      </c>
      <c r="L32" s="4">
        <v>-38980415.649999984</v>
      </c>
      <c r="M32" s="5">
        <v>-48.865030207150134</v>
      </c>
      <c r="N32" s="4">
        <v>83334745.36999999</v>
      </c>
      <c r="O32" s="4">
        <v>76390183.255833328</v>
      </c>
      <c r="P32" s="4">
        <v>113302647.31000002</v>
      </c>
      <c r="Q32" s="4">
        <v>36912464.05416669</v>
      </c>
      <c r="R32" s="5">
        <v>48.320952353976679</v>
      </c>
      <c r="S32" s="4">
        <v>254807285.21999997</v>
      </c>
      <c r="T32" s="4">
        <v>233573344.785</v>
      </c>
      <c r="U32" s="4">
        <v>152436871.97</v>
      </c>
      <c r="V32" s="4">
        <v>-81136472.814999998</v>
      </c>
      <c r="W32" s="5">
        <v>-34.737042828960057</v>
      </c>
      <c r="X32" s="4">
        <v>116503218.79000001</v>
      </c>
      <c r="Y32" s="4">
        <v>106794617.22416668</v>
      </c>
      <c r="Z32" s="4">
        <v>292714123.27999997</v>
      </c>
      <c r="AA32" s="4">
        <v>185919506.05583328</v>
      </c>
      <c r="AB32" s="5">
        <v>174.09070877194114</v>
      </c>
      <c r="AC32" s="4">
        <v>47082714.889999993</v>
      </c>
      <c r="AD32" s="4">
        <v>43159155.31583333</v>
      </c>
      <c r="AE32" s="4">
        <v>48372865.389999993</v>
      </c>
      <c r="AF32" s="4">
        <v>5213710.074166663</v>
      </c>
      <c r="AG32" s="5">
        <v>12.080194887998575</v>
      </c>
      <c r="AH32" s="26">
        <v>498540929.58000004</v>
      </c>
      <c r="AI32" s="26">
        <v>456995852.11500007</v>
      </c>
      <c r="AJ32" s="26">
        <v>463764572.05000001</v>
      </c>
      <c r="AK32" s="32">
        <v>6768719.9349999428</v>
      </c>
      <c r="AL32" s="29">
        <v>1.4811337791522532</v>
      </c>
    </row>
    <row r="33" spans="1:38" x14ac:dyDescent="0.4">
      <c r="A33" s="78" t="s">
        <v>38</v>
      </c>
      <c r="B33" s="78"/>
      <c r="C33" s="78"/>
      <c r="D33" s="6">
        <v>827741824.45000005</v>
      </c>
      <c r="E33" s="6">
        <v>758763339.07916665</v>
      </c>
      <c r="F33" s="6">
        <v>886460956.8499999</v>
      </c>
      <c r="G33" s="6">
        <v>127697617.77083325</v>
      </c>
      <c r="H33" s="7">
        <v>16.829703175407339</v>
      </c>
      <c r="I33" s="6">
        <v>697566261.57999992</v>
      </c>
      <c r="J33" s="6">
        <v>639435739.78166664</v>
      </c>
      <c r="K33" s="6">
        <v>570190127.08000004</v>
      </c>
      <c r="L33" s="6">
        <v>-69245612.701666668</v>
      </c>
      <c r="M33" s="7">
        <v>-10.829174597796234</v>
      </c>
      <c r="N33" s="6">
        <v>1094180317.3699999</v>
      </c>
      <c r="O33" s="6">
        <v>1002998624.2558334</v>
      </c>
      <c r="P33" s="6">
        <v>1081507342.1699998</v>
      </c>
      <c r="Q33" s="6">
        <v>78508717.914166719</v>
      </c>
      <c r="R33" s="7">
        <v>7.8274003588405332</v>
      </c>
      <c r="S33" s="6">
        <v>2260285928.0599999</v>
      </c>
      <c r="T33" s="6">
        <v>2071928767.3883338</v>
      </c>
      <c r="U33" s="6">
        <v>2014949264.7900002</v>
      </c>
      <c r="V33" s="6">
        <v>-56979502.598333314</v>
      </c>
      <c r="W33" s="7">
        <v>-2.7500705379054113</v>
      </c>
      <c r="X33" s="6">
        <v>974977795.07999992</v>
      </c>
      <c r="Y33" s="6">
        <v>893729645.48999989</v>
      </c>
      <c r="Z33" s="6">
        <v>1241747172.28</v>
      </c>
      <c r="AA33" s="6">
        <v>348017526.79000002</v>
      </c>
      <c r="AB33" s="7">
        <v>38.939910804815533</v>
      </c>
      <c r="AC33" s="6">
        <v>673083216.30999994</v>
      </c>
      <c r="AD33" s="6">
        <v>616992948.28416657</v>
      </c>
      <c r="AE33" s="6">
        <v>623580596.78999996</v>
      </c>
      <c r="AF33" s="6">
        <v>6587648.5058333352</v>
      </c>
      <c r="AG33" s="7">
        <v>1.0677023982451226</v>
      </c>
      <c r="AH33" s="27">
        <v>2943854382.9899998</v>
      </c>
      <c r="AI33" s="27">
        <v>2698533184.4075003</v>
      </c>
      <c r="AJ33" s="27">
        <v>3297851546.5099998</v>
      </c>
      <c r="AK33" s="33">
        <v>599318362.10249984</v>
      </c>
      <c r="AL33" s="30">
        <v>22.209041770004706</v>
      </c>
    </row>
    <row r="34" spans="1:38" x14ac:dyDescent="0.4">
      <c r="A34" s="59"/>
      <c r="B34" s="60" t="s">
        <v>68</v>
      </c>
      <c r="C34" s="61"/>
      <c r="D34" s="55"/>
      <c r="E34" s="55"/>
      <c r="F34" s="55"/>
      <c r="G34" s="55"/>
      <c r="H34" s="55">
        <v>3</v>
      </c>
      <c r="I34" s="55"/>
      <c r="J34" s="55"/>
      <c r="K34" s="55"/>
      <c r="L34" s="55"/>
      <c r="M34" s="55">
        <v>2</v>
      </c>
      <c r="N34" s="65"/>
      <c r="O34" s="65"/>
      <c r="P34" s="65"/>
      <c r="Q34" s="65"/>
      <c r="R34" s="64">
        <v>5</v>
      </c>
      <c r="S34" s="55"/>
      <c r="T34" s="55"/>
      <c r="U34" s="55"/>
      <c r="V34" s="55"/>
      <c r="W34" s="55">
        <v>5</v>
      </c>
      <c r="X34" s="55"/>
      <c r="Y34" s="55"/>
      <c r="Z34" s="55"/>
      <c r="AA34" s="55"/>
      <c r="AB34" s="55">
        <v>0</v>
      </c>
      <c r="AC34" s="55"/>
      <c r="AD34" s="55"/>
      <c r="AE34" s="55"/>
      <c r="AF34" s="55"/>
      <c r="AG34" s="55">
        <v>1</v>
      </c>
      <c r="AH34" s="66"/>
      <c r="AI34" s="66"/>
      <c r="AJ34" s="66"/>
      <c r="AK34" s="66"/>
      <c r="AL34" s="67">
        <v>4</v>
      </c>
    </row>
    <row r="37" spans="1:38" ht="13.8" customHeight="1" x14ac:dyDescent="0.4"/>
    <row r="38" spans="1:38" ht="25.2" customHeight="1" x14ac:dyDescent="0.4"/>
    <row r="39" spans="1:38" ht="16.8" customHeight="1" x14ac:dyDescent="0.4"/>
    <row r="65" ht="60" customHeight="1" x14ac:dyDescent="0.4"/>
  </sheetData>
  <mergeCells count="15">
    <mergeCell ref="X2:AB2"/>
    <mergeCell ref="AC2:AG2"/>
    <mergeCell ref="AH2:AL2"/>
    <mergeCell ref="A2:A3"/>
    <mergeCell ref="B2:C3"/>
    <mergeCell ref="D2:H2"/>
    <mergeCell ref="I2:M2"/>
    <mergeCell ref="N2:R2"/>
    <mergeCell ref="S2:W2"/>
    <mergeCell ref="A22:C22"/>
    <mergeCell ref="A24:A32"/>
    <mergeCell ref="A33:C33"/>
    <mergeCell ref="A4:A6"/>
    <mergeCell ref="A7:C7"/>
    <mergeCell ref="A9:A20"/>
  </mergeCells>
  <conditionalFormatting sqref="R4:R34">
    <cfRule type="cellIs" dxfId="6" priority="6" operator="lessThan">
      <formula>-5</formula>
    </cfRule>
    <cfRule type="cellIs" dxfId="5" priority="7" operator="greaterThan">
      <formula>5</formula>
    </cfRule>
  </conditionalFormatting>
  <conditionalFormatting sqref="H4:H7 H25:H33 M4:M7 M25:M33 W4:W7 W25:W33">
    <cfRule type="cellIs" dxfId="4" priority="5" operator="greaterThan">
      <formula>5</formula>
    </cfRule>
  </conditionalFormatting>
  <conditionalFormatting sqref="AB4:AB7 AB25:AB33 AG4:AG7 AG25:AG33 AL4:AL7 AL25:AL33">
    <cfRule type="cellIs" dxfId="3" priority="4" operator="greaterThan">
      <formula>5</formula>
    </cfRule>
  </conditionalFormatting>
  <conditionalFormatting sqref="H4:H33 M4:M33 R4:R33 W4:W33 AB4:AB33">
    <cfRule type="cellIs" dxfId="2" priority="3" operator="greaterThan">
      <formula>5</formula>
    </cfRule>
    <cfRule type="cellIs" dxfId="1" priority="2" operator="lessThan">
      <formula>-5</formula>
    </cfRule>
  </conditionalFormatting>
  <conditionalFormatting sqref="AG4:AG33 AL4:AL33">
    <cfRule type="cellIs" dxfId="0" priority="1" operator="lessThan">
      <formula>-5</formula>
    </cfRule>
  </conditionalFormatting>
  <pageMargins left="0.39370078740157483" right="0.11811023622047245" top="0.35433070866141736" bottom="0.15748031496062992" header="0.31496062992125984" footer="0.31496062992125984"/>
  <pageSetup paperSize="9" scale="71" orientation="landscape" r:id="rId1"/>
  <headerFooter>
    <oddHeader>&amp;Cกำกับติดตามผลการดำเนินงานตามแผน Planfin ราย Item แผนที่ 2-4 ข้อมูลเดือน สิงหาคม 2563  โหลดข้อมูล ณ วันที่ 11 กันยายน 2563 เวลา 09.30 น.</oddHeader>
  </headerFooter>
  <colBreaks count="3" manualBreakCount="3">
    <brk id="13" max="1048575" man="1"/>
    <brk id="23" max="33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สรุปผลการกำกับติดตาม แผนที่ 2-4</vt:lpstr>
      <vt:lpstr>สรุป 7 จ.เขตสุขภาพที่ 8 </vt:lpstr>
      <vt:lpstr>'สรุปผลการกำกับติดตาม แผนที่ 2-4'!Print_Area</vt:lpstr>
      <vt:lpstr>'สรุป 7 จ.เขตสุขภาพที่ 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2020-09-16T03:04:02Z</cp:lastPrinted>
  <dcterms:created xsi:type="dcterms:W3CDTF">2020-07-12T09:13:07Z</dcterms:created>
  <dcterms:modified xsi:type="dcterms:W3CDTF">2020-09-16T03:04:46Z</dcterms:modified>
</cp:coreProperties>
</file>